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0" documentId="8_{866F5ECA-58AB-40DA-9630-8172956E649D}" xr6:coauthVersionLast="47" xr6:coauthVersionMax="47" xr10:uidLastSave="{00000000-0000-0000-0000-000000000000}"/>
  <bookViews>
    <workbookView xWindow="28680" yWindow="-120" windowWidth="29040" windowHeight="15840" xr2:uid="{00000000-000D-0000-FFFF-FFFF00000000}"/>
  </bookViews>
  <sheets>
    <sheet name="Contents" sheetId="1" r:id="rId1"/>
    <sheet name="Table 10A.1" sheetId="2" r:id="rId2"/>
    <sheet name="Table 10A.2" sheetId="3" r:id="rId3"/>
    <sheet name="Table 10A.3" sheetId="4" r:id="rId4"/>
    <sheet name="Table 10A.4" sheetId="5" r:id="rId5"/>
    <sheet name="Table 10A.5" sheetId="6" r:id="rId6"/>
    <sheet name="Table 10A.6" sheetId="7" r:id="rId7"/>
    <sheet name="Table 10A.7" sheetId="8" r:id="rId8"/>
    <sheet name="Table 10A.8" sheetId="9" r:id="rId9"/>
    <sheet name="Table 10A.9" sheetId="10" r:id="rId10"/>
    <sheet name="Table 10A.10" sheetId="11" r:id="rId11"/>
    <sheet name="Table 10A.11" sheetId="12" r:id="rId12"/>
    <sheet name="Table 10A.12" sheetId="13" r:id="rId13"/>
    <sheet name="Table 10A.13" sheetId="77" r:id="rId14"/>
    <sheet name="Table 10A.14" sheetId="15" r:id="rId15"/>
    <sheet name="Table 10A.15" sheetId="16" r:id="rId16"/>
    <sheet name="Table 10A.16" sheetId="17" r:id="rId17"/>
    <sheet name="Table 10A.17" sheetId="18" r:id="rId18"/>
    <sheet name="Table 10A.18" sheetId="19" r:id="rId19"/>
    <sheet name="Table 10A.19" sheetId="20" r:id="rId20"/>
    <sheet name="Table 10A.20" sheetId="21" r:id="rId21"/>
    <sheet name="Table 10A.21" sheetId="22" r:id="rId22"/>
    <sheet name="Table 10A.22" sheetId="23" r:id="rId23"/>
    <sheet name="Table 10A.23" sheetId="24" r:id="rId24"/>
    <sheet name="Table 10A.24" sheetId="25" r:id="rId25"/>
    <sheet name="Table 10A.25" sheetId="26" r:id="rId26"/>
    <sheet name="Table 10A.26" sheetId="27" r:id="rId27"/>
    <sheet name="Table 10A.27" sheetId="28" r:id="rId28"/>
    <sheet name="Table 10A.28" sheetId="29" r:id="rId29"/>
    <sheet name="Table 10A.29" sheetId="30" r:id="rId30"/>
    <sheet name="Table 10A.30" sheetId="31" r:id="rId31"/>
    <sheet name="Table 10A.31" sheetId="32" r:id="rId32"/>
    <sheet name="Table 10A.32" sheetId="33" r:id="rId33"/>
    <sheet name="Table 10A.33" sheetId="34" r:id="rId34"/>
    <sheet name="Table 10A.34" sheetId="35" r:id="rId35"/>
    <sheet name="Table 10A.35" sheetId="36" r:id="rId36"/>
    <sheet name="Table 10A.36" sheetId="37" r:id="rId37"/>
    <sheet name="Table 10A.37" sheetId="38" r:id="rId38"/>
    <sheet name="Table 10A.38" sheetId="39" r:id="rId39"/>
    <sheet name="Table 10A.39" sheetId="40" r:id="rId40"/>
    <sheet name="Table 10A.40" sheetId="41" r:id="rId41"/>
    <sheet name="Table 10A.41" sheetId="42" r:id="rId42"/>
    <sheet name="Table 10A.42" sheetId="43" r:id="rId43"/>
    <sheet name="Table 10A.43" sheetId="44" r:id="rId44"/>
    <sheet name="Table 10A.44" sheetId="45" r:id="rId45"/>
    <sheet name="Table 10A.45" sheetId="46" r:id="rId46"/>
    <sheet name="Table 10A.46" sheetId="47" r:id="rId47"/>
    <sheet name="Table 10A.47" sheetId="48" r:id="rId48"/>
    <sheet name="Table 10A.48" sheetId="49" r:id="rId49"/>
    <sheet name="Table 10A.49" sheetId="50" r:id="rId50"/>
    <sheet name="Table 10A.50" sheetId="51" r:id="rId51"/>
    <sheet name="Table 10A.51" sheetId="52" r:id="rId52"/>
    <sheet name="Table 10A.52" sheetId="53" r:id="rId53"/>
    <sheet name="Table 10A.53" sheetId="54" r:id="rId54"/>
    <sheet name="Table 10A.54" sheetId="55" r:id="rId55"/>
    <sheet name="Table 10A.55" sheetId="56" r:id="rId56"/>
    <sheet name="Table 10A.56" sheetId="57" r:id="rId57"/>
    <sheet name="Table 10A.57" sheetId="58" r:id="rId58"/>
    <sheet name="Table 10A.58" sheetId="59" r:id="rId59"/>
    <sheet name="Table 10A.59" sheetId="60" r:id="rId60"/>
    <sheet name="Table 10A.60" sheetId="61" r:id="rId61"/>
    <sheet name="Table 10A.61" sheetId="62" r:id="rId62"/>
    <sheet name="Table 10A.62" sheetId="63" r:id="rId63"/>
    <sheet name="Table 10A.63" sheetId="64" r:id="rId64"/>
    <sheet name="Table 10A.64" sheetId="65" r:id="rId65"/>
    <sheet name="Table 10A.65" sheetId="66" r:id="rId66"/>
    <sheet name="Table 10A.66" sheetId="67" r:id="rId67"/>
    <sheet name="Table 10A.67" sheetId="68" r:id="rId68"/>
    <sheet name="Table 10A.68" sheetId="69" r:id="rId69"/>
    <sheet name="Table 10A.69" sheetId="70" r:id="rId70"/>
    <sheet name="Table 10A.70" sheetId="71" r:id="rId71"/>
    <sheet name="Table 10A.71" sheetId="72" r:id="rId72"/>
    <sheet name="Table 10A.72" sheetId="73" r:id="rId73"/>
    <sheet name="Table 10A.73" sheetId="74" r:id="rId74"/>
    <sheet name="Table 10A.74" sheetId="75" r:id="rId75"/>
    <sheet name="Table 10A.75" sheetId="76" r:id="rId76"/>
  </sheets>
  <definedNames>
    <definedName name="_xlnm.Print_Titles" localSheetId="1">'Table 10A.1'!$1:$2</definedName>
    <definedName name="_xlnm.Print_Titles" localSheetId="10">'Table 10A.10'!$1:$2</definedName>
    <definedName name="_xlnm.Print_Titles" localSheetId="11">'Table 10A.11'!$1:$2</definedName>
    <definedName name="_xlnm.Print_Titles" localSheetId="12">'Table 10A.12'!$1:$2</definedName>
    <definedName name="_xlnm.Print_Titles" localSheetId="13">'Table 10A.13'!$1:$2</definedName>
    <definedName name="_xlnm.Print_Titles" localSheetId="14">'Table 10A.14'!$1:$2</definedName>
    <definedName name="_xlnm.Print_Titles" localSheetId="15">'Table 10A.15'!$1:$2</definedName>
    <definedName name="_xlnm.Print_Titles" localSheetId="16">'Table 10A.16'!$1:$2</definedName>
    <definedName name="_xlnm.Print_Titles" localSheetId="17">'Table 10A.17'!$1:$2</definedName>
    <definedName name="_xlnm.Print_Titles" localSheetId="18">'Table 10A.18'!$1:$2</definedName>
    <definedName name="_xlnm.Print_Titles" localSheetId="19">'Table 10A.19'!$1:$2</definedName>
    <definedName name="_xlnm.Print_Titles" localSheetId="2">'Table 10A.2'!$1:$2</definedName>
    <definedName name="_xlnm.Print_Titles" localSheetId="20">'Table 10A.20'!$1:$2</definedName>
    <definedName name="_xlnm.Print_Titles" localSheetId="21">'Table 10A.21'!$1:$2</definedName>
    <definedName name="_xlnm.Print_Titles" localSheetId="22">'Table 10A.22'!$1:$2</definedName>
    <definedName name="_xlnm.Print_Titles" localSheetId="23">'Table 10A.23'!$1:$2</definedName>
    <definedName name="_xlnm.Print_Titles" localSheetId="24">'Table 10A.24'!$1:$2</definedName>
    <definedName name="_xlnm.Print_Titles" localSheetId="25">'Table 10A.25'!$1:$2</definedName>
    <definedName name="_xlnm.Print_Titles" localSheetId="26">'Table 10A.26'!$1:$2</definedName>
    <definedName name="_xlnm.Print_Titles" localSheetId="27">'Table 10A.27'!$1:$2</definedName>
    <definedName name="_xlnm.Print_Titles" localSheetId="28">'Table 10A.28'!$1:$2</definedName>
    <definedName name="_xlnm.Print_Titles" localSheetId="29">'Table 10A.29'!$1:$2</definedName>
    <definedName name="_xlnm.Print_Titles" localSheetId="3">'Table 10A.3'!$1:$2</definedName>
    <definedName name="_xlnm.Print_Titles" localSheetId="30">'Table 10A.30'!$1:$2</definedName>
    <definedName name="_xlnm.Print_Titles" localSheetId="31">'Table 10A.31'!$1:$2</definedName>
    <definedName name="_xlnm.Print_Titles" localSheetId="32">'Table 10A.32'!$1:$2</definedName>
    <definedName name="_xlnm.Print_Titles" localSheetId="33">'Table 10A.33'!$1:$2</definedName>
    <definedName name="_xlnm.Print_Titles" localSheetId="34">'Table 10A.34'!$1:$3</definedName>
    <definedName name="_xlnm.Print_Titles" localSheetId="35">'Table 10A.35'!$1:$3</definedName>
    <definedName name="_xlnm.Print_Titles" localSheetId="36">'Table 10A.36'!$1:$3</definedName>
    <definedName name="_xlnm.Print_Titles" localSheetId="37">'Table 10A.37'!$1:$3</definedName>
    <definedName name="_xlnm.Print_Titles" localSheetId="38">'Table 10A.38'!$1:$3</definedName>
    <definedName name="_xlnm.Print_Titles" localSheetId="39">'Table 10A.39'!$1:$3</definedName>
    <definedName name="_xlnm.Print_Titles" localSheetId="4">'Table 10A.4'!$1:$2</definedName>
    <definedName name="_xlnm.Print_Titles" localSheetId="40">'Table 10A.40'!$1:$3</definedName>
    <definedName name="_xlnm.Print_Titles" localSheetId="41">'Table 10A.41'!$1:$3</definedName>
    <definedName name="_xlnm.Print_Titles" localSheetId="42">'Table 10A.42'!$1:$2</definedName>
    <definedName name="_xlnm.Print_Titles" localSheetId="43">'Table 10A.43'!$1:$2</definedName>
    <definedName name="_xlnm.Print_Titles" localSheetId="44">'Table 10A.44'!$1:$2</definedName>
    <definedName name="_xlnm.Print_Titles" localSheetId="45">'Table 10A.45'!$1:$2</definedName>
    <definedName name="_xlnm.Print_Titles" localSheetId="46">'Table 10A.46'!$1:$2</definedName>
    <definedName name="_xlnm.Print_Titles" localSheetId="47">'Table 10A.47'!$1:$2</definedName>
    <definedName name="_xlnm.Print_Titles" localSheetId="48">'Table 10A.48'!$1:$2</definedName>
    <definedName name="_xlnm.Print_Titles" localSheetId="49">'Table 10A.49'!$1:$2</definedName>
    <definedName name="_xlnm.Print_Titles" localSheetId="5">'Table 10A.5'!$1:$2</definedName>
    <definedName name="_xlnm.Print_Titles" localSheetId="50">'Table 10A.50'!$1:$2</definedName>
    <definedName name="_xlnm.Print_Titles" localSheetId="51">'Table 10A.51'!$1:$2</definedName>
    <definedName name="_xlnm.Print_Titles" localSheetId="52">'Table 10A.52'!$1:$2</definedName>
    <definedName name="_xlnm.Print_Titles" localSheetId="53">'Table 10A.53'!$1:$2</definedName>
    <definedName name="_xlnm.Print_Titles" localSheetId="54">'Table 10A.54'!$1:$2</definedName>
    <definedName name="_xlnm.Print_Titles" localSheetId="55">'Table 10A.55'!$1:$2</definedName>
    <definedName name="_xlnm.Print_Titles" localSheetId="56">'Table 10A.56'!$1:$2</definedName>
    <definedName name="_xlnm.Print_Titles" localSheetId="57">'Table 10A.57'!$1:$2</definedName>
    <definedName name="_xlnm.Print_Titles" localSheetId="58">'Table 10A.58'!$1:$2</definedName>
    <definedName name="_xlnm.Print_Titles" localSheetId="59">'Table 10A.59'!$1:$2</definedName>
    <definedName name="_xlnm.Print_Titles" localSheetId="6">'Table 10A.6'!$1:$2</definedName>
    <definedName name="_xlnm.Print_Titles" localSheetId="60">'Table 10A.60'!$1:$2</definedName>
    <definedName name="_xlnm.Print_Titles" localSheetId="61">'Table 10A.61'!$1:$2</definedName>
    <definedName name="_xlnm.Print_Titles" localSheetId="62">'Table 10A.62'!$1:$2</definedName>
    <definedName name="_xlnm.Print_Titles" localSheetId="63">'Table 10A.63'!$1:$2</definedName>
    <definedName name="_xlnm.Print_Titles" localSheetId="64">'Table 10A.64'!$1:$2</definedName>
    <definedName name="_xlnm.Print_Titles" localSheetId="65">'Table 10A.65'!$1:$2</definedName>
    <definedName name="_xlnm.Print_Titles" localSheetId="66">'Table 10A.66'!$1:$2</definedName>
    <definedName name="_xlnm.Print_Titles" localSheetId="67">'Table 10A.67'!$1:$2</definedName>
    <definedName name="_xlnm.Print_Titles" localSheetId="68">'Table 10A.68'!$1:$2</definedName>
    <definedName name="_xlnm.Print_Titles" localSheetId="69">'Table 10A.69'!$1:$2</definedName>
    <definedName name="_xlnm.Print_Titles" localSheetId="7">'Table 10A.7'!$1:$2</definedName>
    <definedName name="_xlnm.Print_Titles" localSheetId="70">'Table 10A.70'!$1:$2</definedName>
    <definedName name="_xlnm.Print_Titles" localSheetId="71">'Table 10A.71'!$1:$2</definedName>
    <definedName name="_xlnm.Print_Titles" localSheetId="72">'Table 10A.72'!$1:$2</definedName>
    <definedName name="_xlnm.Print_Titles" localSheetId="73">'Table 10A.73'!$1:$2</definedName>
    <definedName name="_xlnm.Print_Titles" localSheetId="74">'Table 10A.74'!$1:$2</definedName>
    <definedName name="_xlnm.Print_Titles" localSheetId="75">'Table 10A.75'!$1:$2</definedName>
    <definedName name="_xlnm.Print_Titles" localSheetId="8">'Table 10A.8'!$1:$2</definedName>
    <definedName name="_xlnm.Print_Titles" localSheetId="9">'Table 10A.9'!$1:$2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7" i="1" l="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<sst xmlns="http://schemas.openxmlformats.org/spreadsheetml/2006/main" count="30073" uniqueCount="1044">
  <si>
    <t>10A</t>
  </si>
  <si>
    <t>Primary and community health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</si>
  <si>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</si>
  <si>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</si>
  <si>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Health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</si>
  <si>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</si>
  <si>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</si>
  <si>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Primary and community health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</si>
  <si>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</si>
  <si>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Primary and community health services section, the actual and potential impacts from COVID-19 included:
• an increase in the use of telehealth services by general practitioners, specialists and allied health professionals following the introduction of new telehealth MBS items in March 2020
• temporary increases in incentives to encourage bulk billing of some services, which were introduced between March 2020 and October 2020
• impacts on the PBS with: (1) a large increase in prescriptions dispensed in March 2020, particularly for medicines used to treat respiratory related conditions such as asthma and chronic obstructive pulmonary disease (this was potentially the result of patient purchasing behaviours following the introduction of COVID-19 restrictions), (2) a decrease in prescriptions dispensed for antibiotics and antivirals during 2020 (likely associated with COVID-19 measures such as physical distancing and improved hand hygiene practices leading to a lower incidence of some infectious diseases)
• a decline in breast cancer screening in 2019-2020 as BreastScreen Australia services temporarily closed, or operated at a reduced capacity, to minimise the risk of COVID-19 for patients and staff.</t>
  </si>
  <si>
    <t>Recurrent expenditure on primary and community health by source of funds and area of expenditure</t>
  </si>
  <si>
    <t>Australian Government total expenditure on GPs and expenditure per person (crude rates)</t>
  </si>
  <si>
    <t>Australian Government expenditure on the Pharmaceutical Benefits Scheme</t>
  </si>
  <si>
    <t>Australian Government expenditure on the Pharmaceutical Benefits Scheme, by type of service</t>
  </si>
  <si>
    <t>Australian Government expenditure on PBS medicines supplied to Aboriginal Health Services in remote areas</t>
  </si>
  <si>
    <t>Expenditure on dental services</t>
  </si>
  <si>
    <t>Australian Government funding of Aboriginal and Torres Strait Islander primary healthcare services</t>
  </si>
  <si>
    <t>Availability of GPs (number and rate)</t>
  </si>
  <si>
    <t>Number of GP-type services used per person</t>
  </si>
  <si>
    <t>Number of Medicare rebated allied health services used per person</t>
  </si>
  <si>
    <t>PBS services</t>
  </si>
  <si>
    <t>PBS services, by service type</t>
  </si>
  <si>
    <t>Alcohol and other drug treatment services</t>
  </si>
  <si>
    <t>Aboriginal and Torres Strait Islander primary healthcare services and episodes of healthcare</t>
  </si>
  <si>
    <t>Aboriginal and Torres Strait Islander primary healthcare services and episodes of healthcare, by remoteness category</t>
  </si>
  <si>
    <t>Full time equivalent (FTE) health staff employed by Aboriginal and Torres Strait Islander primary healthcare services as at 30 June</t>
  </si>
  <si>
    <t>Approved providers of PBS medicines by PhARIA area, at 30 June</t>
  </si>
  <si>
    <t>Approved providers of PBS medicines by geolocation, at 30 June</t>
  </si>
  <si>
    <t>Availability of GPs by region</t>
  </si>
  <si>
    <t>Availability of female GPs</t>
  </si>
  <si>
    <t>Availability of male GPs</t>
  </si>
  <si>
    <t>Availability of public allied health professionals (FTE rate per 100 000 people)</t>
  </si>
  <si>
    <t>Annual health assessments for older people by Indigenous status</t>
  </si>
  <si>
    <t>Aboriginal and Torres Strait Islander people who received a health check or assessment, by age</t>
  </si>
  <si>
    <t>People delaying or not seeing GPs due to cost</t>
  </si>
  <si>
    <t>Non-referred attendances that were bulk billed, by region and age</t>
  </si>
  <si>
    <t>Non-referred attendances that were bulk billed, by age</t>
  </si>
  <si>
    <t>Specialist attendances that were bulk billed, by region and age</t>
  </si>
  <si>
    <t>Specialist attendances that were bulk billed, by age</t>
  </si>
  <si>
    <t>Proportion of non-referred patients that were fully bulk billed</t>
  </si>
  <si>
    <t>Average patient out of pocket costs for non-referred, specialist and allied health attendances</t>
  </si>
  <si>
    <t>People delaying filling or not filling prescription due to cost</t>
  </si>
  <si>
    <t>Selected potentially avoidable GP-type presentations to emergency departments</t>
  </si>
  <si>
    <t>Waiting time for public dental care, New South Wales</t>
  </si>
  <si>
    <t>Waiting time for public dental care, Victoria</t>
  </si>
  <si>
    <t>Waiting time for public dental care, Queensland</t>
  </si>
  <si>
    <t>Waiting time for public dental care, Western Australia</t>
  </si>
  <si>
    <t>Waiting time for public dental care, South Australia</t>
  </si>
  <si>
    <t>Waiting time for public dental care, Tasmania</t>
  </si>
  <si>
    <t>Waiting time for public dental care, Australian Capital Territory</t>
  </si>
  <si>
    <t>Waiting time for public dental care, Northern Territory</t>
  </si>
  <si>
    <t>Waiting time for GPs for an urgent appointment</t>
  </si>
  <si>
    <t>Proportion of people who saw a GP in the previous 12 months who waited longer than felt acceptable to get an appointment</t>
  </si>
  <si>
    <t>Proportion of people with known diabetes who had a HbA1c test in the last 12 months</t>
  </si>
  <si>
    <t>Proportion of people aged 18 to 69 years with known diabetes who have a HbA1c (glycated haemoglobin) level less than or equal to 7 per cent, by sex</t>
  </si>
  <si>
    <t>Proportion of people with asthma with a written asthma action plan, by age</t>
  </si>
  <si>
    <t>Valid vaccinations supplied to children under seven years of age, by type of provider</t>
  </si>
  <si>
    <t>Children who were fully immunised, selected age groups</t>
  </si>
  <si>
    <t>Influenza vaccination coverage for people aged 65 years and over</t>
  </si>
  <si>
    <t>Participation rates for women in BreastScreen Australia (24 month period)</t>
  </si>
  <si>
    <t>Participation rates for Aboriginal and Torres Strait Islander women in BreastScreen Australia (24 month period), first and subsequent rounds</t>
  </si>
  <si>
    <t>Participation rates for women in cervical screening programs, by age group</t>
  </si>
  <si>
    <t>Participation rates for persons aged 50-74 in the National Bowel Cancer Screening Program (24 month period)</t>
  </si>
  <si>
    <t>General practices that are accredited, at 30 June</t>
  </si>
  <si>
    <t>Client experience of GPs by remoteness, States and Territories</t>
  </si>
  <si>
    <t>Client experience of GPs by remoteness, Australia</t>
  </si>
  <si>
    <t>Client experience of dental professionals by remoteness, States and Territories</t>
  </si>
  <si>
    <t>Client experience of dental professionals by remoteness, Australia</t>
  </si>
  <si>
    <t>Proportion of GP management plans and team care assessment plans reviewed in the past 12 months</t>
  </si>
  <si>
    <t>Proportion of people who saw three or more health professionals in the last 12 months for the same condition and who reported that a health professional helped coordinate their care and that this coordination of care helped to a large extent</t>
  </si>
  <si>
    <t>Proportion of people who saw three or more health professionals in the last 12 months for the same condition and who reported that issues were caused by a lack of communication between the health professionals</t>
  </si>
  <si>
    <t>Proportion of general practitioners across age brackets</t>
  </si>
  <si>
    <t>Attrition rate of general practitioners across age brackets</t>
  </si>
  <si>
    <t>Notifications of selected childhood diseases, children aged 0-14 years</t>
  </si>
  <si>
    <t>Separations for selected potentially preventable hospitalisations, by State and Territory</t>
  </si>
  <si>
    <t>Separations for selected potentially preventable hospitalisations, by Indigenous status</t>
  </si>
  <si>
    <t>Separations for selected potentially preventable hospitalisations by remoteness (rate per 1000 people)</t>
  </si>
  <si>
    <t>Separations for selected potentially preventable hospitalisations by Indigenous status and remoteness, Australia (rate per 1000 people)</t>
  </si>
  <si>
    <t>Separations for selected vaccine preventable conditions by Indigenous status (rate per 1000 people)</t>
  </si>
  <si>
    <t>Separations for selected acute conditions by Indigenous status (rate per 1000 people)</t>
  </si>
  <si>
    <t>Separations for selected chronic conditions by Indigenous status (rate per 1000 people)</t>
  </si>
  <si>
    <t>Selected potentially preventable hospitalisations, Ratio of separations for Aboriginal and Torres Strait Islander people to all Australians, diabetes</t>
  </si>
  <si>
    <t>Selected potentially preventable hospitalisations, Separations for Type 2 diabetes mellitus as principal diagnosis by complication, all hospitals (rate per 100 000 people)</t>
  </si>
  <si>
    <t>Selected potentially preventable hospitalisations, Proportion of separations for principal diagnosis of Type 2 diabetes mellitus that were same day by complication, all hospitals</t>
  </si>
  <si>
    <t>Selected potentially preventable hospitalisations, Separations for lower limb amputation with principal or additional diagnosis of Type 2 diabetes, all hospitals (rate per 100 000 people)</t>
  </si>
  <si>
    <t>Table 10A.1</t>
  </si>
  <si>
    <t>Recurrent expenditure on primary and community health by source of funds and area of expenditure (a), (b), (c)</t>
  </si>
  <si>
    <t>Unit</t>
  </si>
  <si>
    <r>
      <rPr>
        <i/>
        <sz val="10"/>
        <color rgb="FF000000"/>
        <rFont val="Arial"/>
        <family val="2"/>
      </rPr>
      <t>Unreferred medical services</t>
    </r>
    <r>
      <rPr>
        <sz val="10"/>
        <color rgb="FF000000"/>
        <rFont val="Arial"/>
        <family val="2"/>
      </rPr>
      <t/>
    </r>
  </si>
  <si>
    <r>
      <rPr>
        <i/>
        <sz val="10"/>
        <color rgb="FF000000"/>
        <rFont val="Arial"/>
        <family val="2"/>
      </rPr>
      <t>Dental services</t>
    </r>
    <r>
      <rPr>
        <sz val="10"/>
        <color rgb="FF000000"/>
        <rFont val="Arial"/>
        <family val="2"/>
      </rPr>
      <t/>
    </r>
  </si>
  <si>
    <r>
      <rPr>
        <i/>
        <sz val="10"/>
        <color rgb="FF000000"/>
        <rFont val="Arial"/>
        <family val="2"/>
      </rPr>
      <t>Other health practitioners</t>
    </r>
    <r>
      <rPr>
        <sz val="10"/>
        <color rgb="FF000000"/>
        <rFont val="Arial"/>
        <family val="2"/>
      </rPr>
      <t/>
    </r>
  </si>
  <si>
    <r>
      <rPr>
        <i/>
        <sz val="10"/>
        <color rgb="FF000000"/>
        <rFont val="Arial"/>
        <family val="2"/>
      </rPr>
      <t>Community health and other</t>
    </r>
    <r>
      <rPr>
        <sz val="10"/>
        <color rgb="FF000000"/>
        <rFont val="Arial"/>
        <family val="2"/>
      </rPr>
      <t xml:space="preserve"> (d)</t>
    </r>
  </si>
  <si>
    <r>
      <rPr>
        <i/>
        <sz val="10"/>
        <color rgb="FF000000"/>
        <rFont val="Arial"/>
        <family val="2"/>
      </rPr>
      <t>Public health</t>
    </r>
    <r>
      <rPr>
        <sz val="10"/>
        <color rgb="FF000000"/>
        <rFont val="Arial"/>
        <family val="2"/>
      </rPr>
      <t/>
    </r>
  </si>
  <si>
    <r>
      <rPr>
        <i/>
        <sz val="10"/>
        <color rgb="FF000000"/>
        <rFont val="Arial"/>
        <family val="2"/>
      </rPr>
      <t>Benefit-paid pharmaceuticals</t>
    </r>
    <r>
      <rPr>
        <sz val="10"/>
        <color rgb="FF000000"/>
        <rFont val="Arial"/>
        <family val="2"/>
      </rPr>
      <t/>
    </r>
  </si>
  <si>
    <r>
      <rPr>
        <i/>
        <sz val="10"/>
        <color rgb="FF000000"/>
        <rFont val="Arial"/>
        <family val="2"/>
      </rPr>
      <t>All other medications</t>
    </r>
    <r>
      <rPr>
        <sz val="10"/>
        <color rgb="FF000000"/>
        <rFont val="Arial"/>
        <family val="2"/>
      </rPr>
      <t/>
    </r>
  </si>
  <si>
    <r>
      <rPr>
        <i/>
        <sz val="10"/>
        <color rgb="FF000000"/>
        <rFont val="Arial"/>
        <family val="2"/>
      </rPr>
      <t>Total</t>
    </r>
    <r>
      <rPr>
        <sz val="10"/>
        <color rgb="FF000000"/>
        <rFont val="Arial"/>
        <family val="2"/>
      </rPr>
      <t/>
    </r>
  </si>
  <si>
    <t>2019-20</t>
  </si>
  <si>
    <t>Government</t>
  </si>
  <si>
    <t>Australian Government</t>
  </si>
  <si>
    <t>DVA</t>
  </si>
  <si>
    <t>$m</t>
  </si>
  <si>
    <t>..</t>
  </si>
  <si>
    <t>Department of Health and other</t>
  </si>
  <si>
    <t>Health insurance premium rebates</t>
  </si>
  <si>
    <t>–</t>
  </si>
  <si>
    <t>Total</t>
  </si>
  <si>
    <t>State, Territory and local government</t>
  </si>
  <si>
    <t>All Government</t>
  </si>
  <si>
    <t>Non-Government</t>
  </si>
  <si>
    <t>Private health insurance funds</t>
  </si>
  <si>
    <t>Individuals</t>
  </si>
  <si>
    <t>Other (e)</t>
  </si>
  <si>
    <t>All non-Government</t>
  </si>
  <si>
    <t>Total expenditure</t>
  </si>
  <si>
    <t>$m = Millions of dollars. .. Not applicable. – Nil or rounded to zero.</t>
  </si>
  <si>
    <t>(a)</t>
  </si>
  <si>
    <t>Totals may not equal the sum of individual cells due to rounding and/or unpublished data.</t>
  </si>
  <si>
    <t>(b)</t>
  </si>
  <si>
    <t>Excludes expenditure on public health and taxation rebates for medical expenses.</t>
  </si>
  <si>
    <t>(c)</t>
  </si>
  <si>
    <t>Data are for funding provided by the Australian Government, State and Territory governments, local government authorities and major non-government health care funding sources. Data do not represent total expenditure on health goods and services.</t>
  </si>
  <si>
    <t>(d)</t>
  </si>
  <si>
    <t>Expenditure on health goods and services by workers compensation and compulsory third-party motor vehicle insurers, as well as other sources of income (for example, rent, interest earned) for service providers.</t>
  </si>
  <si>
    <t>(e)</t>
  </si>
  <si>
    <t>'Other' denotes 'other recurrent health services not elsewhere classified'.</t>
  </si>
  <si>
    <t>Source:</t>
  </si>
  <si>
    <r>
      <t xml:space="preserve">Australian Institute of Health and Welfare (AIHW) 2021, </t>
    </r>
    <r>
      <rPr>
        <i/>
        <sz val="10"/>
        <color rgb="FF000000"/>
        <rFont val="Arial"/>
        <family val="2"/>
      </rPr>
      <t>Health Expenditure Australia, 2019-20.</t>
    </r>
    <r>
      <rPr>
        <sz val="10"/>
        <color rgb="FF000000"/>
        <rFont val="Arial"/>
        <family val="2"/>
      </rPr>
      <t/>
    </r>
  </si>
  <si>
    <t>Table 10A.2</t>
  </si>
  <si>
    <t>Australian Government total expenditure on GPs and expenditure per person (crude rates), 2020-21 dollars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</si>
  <si>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</si>
  <si>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</si>
  <si>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</si>
  <si>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</si>
  <si>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</si>
  <si>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</si>
  <si>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</si>
  <si>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</si>
  <si>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 Gov</t>
    </r>
    <r>
      <rPr>
        <sz val="10"/>
        <color rgb="FF000000"/>
        <rFont val="Arial"/>
        <family val="2"/>
      </rPr>
      <t/>
    </r>
  </si>
  <si>
    <t>Expenditure on GPs</t>
  </si>
  <si>
    <t>Real recurrent</t>
  </si>
  <si>
    <t>2020-21</t>
  </si>
  <si>
    <t>2018-19</t>
  </si>
  <si>
    <t>2017-18</t>
  </si>
  <si>
    <t>2016-17</t>
  </si>
  <si>
    <t>2015-16</t>
  </si>
  <si>
    <t>2014-15</t>
  </si>
  <si>
    <t>2013-14</t>
  </si>
  <si>
    <t>2012-13</t>
  </si>
  <si>
    <t>2011-12</t>
  </si>
  <si>
    <t>2010-11</t>
  </si>
  <si>
    <t>Expenditure per person on GPs (f)</t>
  </si>
  <si>
    <t>Crude rates</t>
  </si>
  <si>
    <t>$</t>
  </si>
  <si>
    <t>$m = Millions of dollars.</t>
  </si>
  <si>
    <t>Data are comparable (subject to caveats) across jurisdictions and over time.</t>
  </si>
  <si>
    <t>Data are complete (subject to caveats) for the current reporting period.</t>
  </si>
  <si>
    <t>Time series financial data are adjusted to 2020-21 dollars (i.e. 2020-21=100) using the General Government Final Consumption Expenditure (GGFCE) chain price deflator (table 2A.26).</t>
  </si>
  <si>
    <t>GP services counts the number of services by primary care GPs and is based on the latest review of primary health care GP items on the MBS schedule. Some items have been restricted in particular areas to account for the difference in the scope of GP activity across metropolitan, regional, rural and remote areas.</t>
  </si>
  <si>
    <t>For 2012-13 to 2014-15, total expenditure data include core operational expenditure on Medicare Locals. From 2015-16 total expenditure data includes core and flexible expenditure on Primary Health Networks. The funding provided to Primary Health Networks is not limited to the provision of General Practice support, they are also required to direct their funding to a number of other activities. The funding to PHNs covers core administrative functions,  conducting regional needs assessments and associated population health planning, the establishment and maintenance of Clinical Councils and Community Advisory Committees, and purchasing/commissioning of required services in response to identified national and local priorities which may include further support to GPs.</t>
  </si>
  <si>
    <t>DVA data include expenditure on specialist GPs. Other data include expenditure on vocationally registered GPs and other medical practitioners (OMPs).</t>
  </si>
  <si>
    <t>Some primary care services are provided by salaried GPs in community health services, particularly in rural and remote areas, through emergency departments and Aboriginal community controlled health services (ACCHS). Consequently, expenditure will be understated in jurisdictions with larger proportions of rural and remote populations.</t>
  </si>
  <si>
    <t>(f)</t>
  </si>
  <si>
    <t>Rates are derived using the ABS estimated resident population (ERP) for December 31 of the reference year. For data up to 2015-16, rates are derived using ERPs based on the 2011 Census. For 2016-17 data onwards, rates are derived using ERPs based on the 2016 Census. The December 2016 ERP also includes Norfolk Island in the Australian total (in addition to the other territories).</t>
  </si>
  <si>
    <r>
      <t xml:space="preserve">Australian Government Department of Veterans' Affairs (unpublished); Australian Government Department of Health (unpublished) </t>
    </r>
    <r>
      <rPr>
        <i/>
        <sz val="10"/>
        <color rgb="FF000000"/>
        <rFont val="Arial"/>
        <family val="2"/>
      </rPr>
      <t>Medicare Benefits Schedule (MBS), Practice Incentives Program (PIP), General Practice Immunisation Incentive Scheme (GPII), Divisions of General Practice Program (DGPP) and Medicare Locals (ML) data collections;</t>
    </r>
    <r>
      <rPr>
        <sz val="10"/>
        <color rgb="FF000000"/>
        <rFont val="Arial"/>
        <family val="2"/>
      </rPr>
      <t xml:space="preserve">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</si>
  <si>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10A.3</t>
  </si>
  <si>
    <t>Australian Government expenditure on the Pharmaceutical Benefits Scheme, 2020-21 dollars (a), (b), (c), (d), (e), (f)</t>
  </si>
  <si>
    <t>Australian Government real expenditure</t>
  </si>
  <si>
    <t>PBS</t>
  </si>
  <si>
    <t>2014-15 (g)</t>
  </si>
  <si>
    <t>2009-10</t>
  </si>
  <si>
    <t>RPBS</t>
  </si>
  <si>
    <t>PBS and RPBS</t>
  </si>
  <si>
    <t>PBS total expenditure per person (h)</t>
  </si>
  <si>
    <t>Proportion of PBS expenditure that is concessional (i)</t>
  </si>
  <si>
    <t>%</t>
  </si>
  <si>
    <t>State and Territory data are only available on a cash basis for general, concessional and doctor's bag categories. These figures are not directly comparable to those published in the Department of Health annual report, which are prepared on an accrual accounting basis and also include other categories administered under special arrangements (such as medicines supplied in bulk to remote and very remote areas under s.100 of the National Health Act 1953 [Cwlth] — see table 10A.5).</t>
  </si>
  <si>
    <t>PBS data includes expenditure on Section 85 drugs only. Expenditure under Section 100 programs is excluded as it is not available by state and territory.</t>
  </si>
  <si>
    <t>PBS total includes PBS general ordinary, general safety net, concessional ordinary, concessional safety net and doctor's bag.</t>
  </si>
  <si>
    <t>Repatriation Pharmaceutical Benefits Scheme (RPBS) includes RPBS general ordinary and RPBS general safety net.</t>
  </si>
  <si>
    <t>PBS expenditure per person excludes RPBS and doctor's bag.</t>
  </si>
  <si>
    <t>(g)</t>
  </si>
  <si>
    <t>A DHS reconciliation process may result in some variance in data for 2014-15.</t>
  </si>
  <si>
    <t>(h)</t>
  </si>
  <si>
    <t>Rates are calculated using ERPs based on the 2016 Census.</t>
  </si>
  <si>
    <t>(i)</t>
  </si>
  <si>
    <t>Proportion that is concessional calculation based on total PBS expenditure including doctor's bag. Excludes RPBS.</t>
  </si>
  <si>
    <r>
      <t xml:space="preserve">Australian Government Department of Health (unpublished) </t>
    </r>
    <r>
      <rPr>
        <i/>
        <sz val="10"/>
        <color rgb="FF000000"/>
        <rFont val="Arial"/>
        <family val="2"/>
      </rPr>
      <t>Pharmaceutical Benefits Scheme (PBS) statistics;</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</si>
  <si>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10A.4</t>
  </si>
  <si>
    <t>Australian Government expenditure on the Pharmaceutical Benefits Scheme, by type of service, 2020-21 dollars (a), (b)</t>
  </si>
  <si>
    <t>General</t>
  </si>
  <si>
    <t>Ordinary</t>
  </si>
  <si>
    <t>Safety Net</t>
  </si>
  <si>
    <t>Concessional</t>
  </si>
  <si>
    <t>Free Safety Net</t>
  </si>
  <si>
    <t>Doctors Bag (c)</t>
  </si>
  <si>
    <t>Total (d), (e), (f), (g)</t>
  </si>
  <si>
    <t>RPBS (f), (g)</t>
  </si>
  <si>
    <t>PBS and RPBS (d), (e), (f), (g)</t>
  </si>
  <si>
    <t>PBS (d), (e), (f), (g)</t>
  </si>
  <si>
    <t>Total per person (h)</t>
  </si>
  <si>
    <t>Proportion that is concessional (i)</t>
  </si>
  <si>
    <t>Doctor's bag refers to supplies provided to GPs for use in a medical emergency.</t>
  </si>
  <si>
    <t>Table 10A.5</t>
  </si>
  <si>
    <t>Australian Government expenditure on PBS medicines supplied to Aboriginal Health Services in remote areas, 2020-21 dollars (a), (b), (c)</t>
  </si>
  <si>
    <r>
      <rPr>
        <i/>
        <sz val="10"/>
        <color rgb="FF000000"/>
        <rFont val="Arial"/>
        <family val="2"/>
      </rPr>
      <t>Aus Gov</t>
    </r>
    <r>
      <rPr>
        <sz val="10"/>
        <color rgb="FF000000"/>
        <rFont val="Arial"/>
        <family val="2"/>
      </rPr>
      <t xml:space="preserve"> (d)</t>
    </r>
  </si>
  <si>
    <t>$'000</t>
  </si>
  <si>
    <t>– Nil or rounded to zero.</t>
  </si>
  <si>
    <t>This program seeks to address identified barriers to accessing essential medicines experienced by people living in remote areas (see http://www.health.gov.au/internet/main/publishing.nsf/Content/health-pbs-indigenous-faq, accessed 17 November 2021).</t>
  </si>
  <si>
    <t>Allocation to state and territory is based on location of the Aboriginal Health Service. Clients are not necessarily resident in the same state or territory.</t>
  </si>
  <si>
    <t>Total Australian Government expenditure includes expenditure on PBS medicines supplied in bulk under s.100 of the National Health Act 1953 (Cwlth) to Aboriginal Health Services in remote and very remote areas, as well as expenditure on the s.100 Pharmacy Support Allowance for Aboriginal Health Services ($2.1 million in 2020-21, which cannot be allocated to particular jurisdictions). Therefore, total Australian Government expenditure does not equal the sum of state and territory expenditure.</t>
  </si>
  <si>
    <t>Table 10A.6</t>
  </si>
  <si>
    <t xml:space="preserve">Expenditure on dental services </t>
  </si>
  <si>
    <r>
      <rPr>
        <i/>
        <sz val="10"/>
        <color rgb="FF000000"/>
        <rFont val="Arial"/>
        <family val="2"/>
      </rPr>
      <t>Aust</t>
    </r>
    <r>
      <rPr>
        <sz val="10"/>
        <color rgb="FF000000"/>
        <rFont val="Arial"/>
        <family val="2"/>
      </rPr>
      <t/>
    </r>
  </si>
  <si>
    <t>Department of Health and other (a), (b)</t>
  </si>
  <si>
    <t>Insurance premium rebates (a), (c)</t>
  </si>
  <si>
    <t>All Australian Government</t>
  </si>
  <si>
    <t>State, Territory and Local Government</t>
  </si>
  <si>
    <t>Total Government expenditure</t>
  </si>
  <si>
    <t>Total Government and non-Government</t>
  </si>
  <si>
    <t>$m = Millions of dollars. – Nil or rounded to zero.</t>
  </si>
  <si>
    <t>'Department of Health and other' comprises Department of Health funded expenditure such as on MBS and PBS, and other Australian Government expenditure such as for the SPP associated with the National Healthcare Agreement and health-related NP payments, capital consumption, estimates of the medical expenses tax offset, and health research not funded by Department of Health.</t>
  </si>
  <si>
    <t>Includes the 30–40 per cent rebate on health insurance premiums that can be either claimed directly from the Australian Government through the taxation system or may involve a reduced premium being charged by the private health insurance fund.</t>
  </si>
  <si>
    <r>
      <t xml:space="preserve">AIHW 2021, </t>
    </r>
    <r>
      <rPr>
        <i/>
        <sz val="10"/>
        <color rgb="FF000000"/>
        <rFont val="Arial"/>
        <family val="2"/>
      </rPr>
      <t>Health Expenditure Australia, 2019-20.</t>
    </r>
    <r>
      <rPr>
        <sz val="10"/>
        <color rgb="FF000000"/>
        <rFont val="Arial"/>
        <family val="2"/>
      </rPr>
      <t/>
    </r>
  </si>
  <si>
    <t>Table 10A.7</t>
  </si>
  <si>
    <t>Australian Government funding of Aboriginal and Torres Strait Islander primary healthcare services, 2020-21 dollars (a), (b), (c), (d)</t>
  </si>
  <si>
    <r>
      <rPr>
        <i/>
        <sz val="10"/>
        <color rgb="FF000000"/>
        <rFont val="Arial"/>
        <family val="2"/>
      </rPr>
      <t>NSW</t>
    </r>
    <r>
      <rPr>
        <sz val="10"/>
        <color rgb="FF000000"/>
        <rFont val="Arial"/>
        <family val="2"/>
      </rPr>
      <t xml:space="preserve"> (e)</t>
    </r>
  </si>
  <si>
    <r>
      <rPr>
        <i/>
        <sz val="10"/>
        <color rgb="FF000000"/>
        <rFont val="Arial"/>
        <family val="2"/>
      </rPr>
      <t>ACT</t>
    </r>
    <r>
      <rPr>
        <sz val="10"/>
        <color rgb="FF000000"/>
        <rFont val="Arial"/>
        <family val="2"/>
      </rPr>
      <t xml:space="preserve"> (e)</t>
    </r>
  </si>
  <si>
    <t>np</t>
  </si>
  <si>
    <r>
      <t xml:space="preserve">$m = Millions of dollars. </t>
    </r>
    <r>
      <rPr>
        <b/>
        <sz val="10"/>
        <color rgb="FF000000"/>
        <rFont val="Arial"/>
        <family val="2"/>
      </rPr>
      <t>np</t>
    </r>
    <r>
      <rPr>
        <sz val="10"/>
        <color rgb="FF000000"/>
        <rFont val="Arial"/>
        <family val="2"/>
      </rPr>
      <t xml:space="preserve"> Not published.</t>
    </r>
  </si>
  <si>
    <t>Data reflect funding provided to all organisations with a primary function of primary health care and/or substance use and/or mental health services (excludes GST). Excludes funding to peak bodies.</t>
  </si>
  <si>
    <t>Funding for capital works is not included.</t>
  </si>
  <si>
    <t>Data reflect direct grant funding from the Indigenous Australians' Health Programme within DoH, not indirect benefits such as PBS and MBS.</t>
  </si>
  <si>
    <t>Data for NSW and the ACT have been combined and reported under NSW in order to avoid identification of individual services.</t>
  </si>
  <si>
    <r>
      <t xml:space="preserve">Australian Government Department of Health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</si>
  <si>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10A.8</t>
  </si>
  <si>
    <t>Availability of GPs (number and rate) (a), (b), (c), (d), (e), (f), (g)</t>
  </si>
  <si>
    <r>
      <rPr>
        <i/>
        <sz val="10"/>
        <color rgb="FF000000"/>
        <rFont val="Arial"/>
        <family val="2"/>
      </rPr>
      <t>NSW</t>
    </r>
    <r>
      <rPr>
        <sz val="10"/>
        <color rgb="FF000000"/>
        <rFont val="Arial"/>
        <family val="2"/>
      </rPr>
      <t xml:space="preserve"> (h)</t>
    </r>
  </si>
  <si>
    <r>
      <rPr>
        <i/>
        <sz val="10"/>
        <color rgb="FF000000"/>
        <rFont val="Arial"/>
        <family val="2"/>
      </rPr>
      <t>WA</t>
    </r>
    <r>
      <rPr>
        <sz val="10"/>
        <color rgb="FF000000"/>
        <rFont val="Arial"/>
        <family val="2"/>
      </rPr>
      <t xml:space="preserve"> (h)</t>
    </r>
  </si>
  <si>
    <t>General practitioners</t>
  </si>
  <si>
    <t>2020</t>
  </si>
  <si>
    <t>no.</t>
  </si>
  <si>
    <t>2019</t>
  </si>
  <si>
    <t>2018</t>
  </si>
  <si>
    <t>2017</t>
  </si>
  <si>
    <t>2016</t>
  </si>
  <si>
    <t>2015</t>
  </si>
  <si>
    <t>2014</t>
  </si>
  <si>
    <t>Full time equivalent</t>
  </si>
  <si>
    <t>Full time equivalent per 100 000 people (i)</t>
  </si>
  <si>
    <t>rate</t>
  </si>
  <si>
    <t>Number of GPs are distinctly counted for each state and territory.</t>
  </si>
  <si>
    <t>The GP FTE numbers have been rounded and discrepancies may occur between sums of the component items and totals.</t>
  </si>
  <si>
    <t>Both GP Headcount and GP FTE measures are different from the GP headcount and Full-time Service Equivalent (FSE) measures published on the MBS Online website.</t>
  </si>
  <si>
    <t>GPs have been allocated to a single state or territory based on where they provided the most number of services. In the case of a tie, it is based on the billing amount.</t>
  </si>
  <si>
    <t>General Practitioner (GP) Headcount is a workforce specific method of headcount for GPs working in Australia (number of GPs). The method uses elements from the MBS data set to count when, where and by what type of practitioner GP services are being delivered. Refer to the Key terms section for further information.</t>
  </si>
  <si>
    <t>Figures are based on the Date of Service and the Date of Processing for the year. The Date of Processing is extended 3 months past the year to capture services provided within the year but processed in the first 3 months outside of the year.</t>
  </si>
  <si>
    <t>General Practitioner Full-time Equivalent (GP FTE) is a workforce specific method to estimate the workload of GPs. The method calculates a GP's workload based on MBS services claimed as well as patient and doctor factors that affect the duration of a consultation. One GP FTE represents a 40 hour week for 46 weeks of the year. Refer to the Key terms section for further information.</t>
  </si>
  <si>
    <t>Christmas Island and Cocos (Keeling) Islands are reported in WA and Norfolk Island and Jervis Bay are reported in NSW (external territories of Australia).</t>
  </si>
  <si>
    <r>
      <t xml:space="preserve">Australian Government Department of Health (unpublished) </t>
    </r>
    <r>
      <rPr>
        <i/>
        <sz val="10"/>
        <color rgb="FF000000"/>
        <rFont val="Arial"/>
        <family val="2"/>
      </rPr>
      <t>Medicare Benefits Schedule (MBS) statistics;</t>
    </r>
    <r>
      <rPr>
        <sz val="10"/>
        <color rgb="FF000000"/>
        <rFont val="Arial"/>
        <family val="2"/>
      </rPr>
      <t xml:space="preserve">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</si>
  <si>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10A.9</t>
  </si>
  <si>
    <t>Number of GP-type services used per person (a), (b), (c), (d), (e), (f)</t>
  </si>
  <si>
    <r>
      <rPr>
        <i/>
        <sz val="10"/>
        <color rgb="FF000000"/>
        <rFont val="Arial"/>
        <family val="2"/>
      </rPr>
      <t>NSW</t>
    </r>
    <r>
      <rPr>
        <sz val="10"/>
        <color rgb="FF000000"/>
        <rFont val="Arial"/>
        <family val="2"/>
      </rPr>
      <t xml:space="preserve"> (g)</t>
    </r>
  </si>
  <si>
    <r>
      <rPr>
        <i/>
        <sz val="10"/>
        <color rgb="FF000000"/>
        <rFont val="Arial"/>
        <family val="2"/>
      </rPr>
      <t>WA</t>
    </r>
    <r>
      <rPr>
        <sz val="10"/>
        <color rgb="FF000000"/>
        <rFont val="Arial"/>
        <family val="2"/>
      </rPr>
      <t xml:space="preserve"> (g)</t>
    </r>
  </si>
  <si>
    <t>December estimated resident population (ERP) for 2011 to 2015 are final based on the 2016 Census of Population and Housing. ERP from 2016 are first preliminary based on the 2016 Census.</t>
  </si>
  <si>
    <t>Rates represent service use per head of population.</t>
  </si>
  <si>
    <t>Patient's state is as at Date of Service and patients who move state will have services counted across them.</t>
  </si>
  <si>
    <t>DVA data are included.</t>
  </si>
  <si>
    <r>
      <t xml:space="preserve">Australian Government Department of Veterans' Affairs (unpublished); Australian Government Department of Health (unpublished) </t>
    </r>
    <r>
      <rPr>
        <i/>
        <sz val="10"/>
        <color rgb="FF000000"/>
        <rFont val="Arial"/>
        <family val="2"/>
      </rPr>
      <t>Medicare Benefits Schedule (MBS) statistics;</t>
    </r>
    <r>
      <rPr>
        <sz val="10"/>
        <color rgb="FF000000"/>
        <rFont val="Arial"/>
        <family val="2"/>
      </rPr>
      <t xml:space="preserve">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</si>
  <si>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10A.10</t>
  </si>
  <si>
    <t>Number of Medicare rebated allied health services used per person (a), (b), (c)</t>
  </si>
  <si>
    <t>NSW</t>
  </si>
  <si>
    <t>Vic</t>
  </si>
  <si>
    <t>Qld</t>
  </si>
  <si>
    <t>WA</t>
  </si>
  <si>
    <t>SA</t>
  </si>
  <si>
    <t>Tas</t>
  </si>
  <si>
    <t>ACT</t>
  </si>
  <si>
    <t>NT</t>
  </si>
  <si>
    <t>Aust</t>
  </si>
  <si>
    <t>Patient state is based on a patient's geocoded street address.</t>
  </si>
  <si>
    <t>Includes Medicare rebated allied health services. Excludes dental services.</t>
  </si>
  <si>
    <t>Date is date of claim processing.</t>
  </si>
  <si>
    <t>Table 10A.11</t>
  </si>
  <si>
    <t>PBS services (a)</t>
  </si>
  <si>
    <r>
      <rPr>
        <i/>
        <sz val="10"/>
        <color rgb="FF000000"/>
        <rFont val="Arial"/>
        <family val="2"/>
      </rPr>
      <t>NT</t>
    </r>
    <r>
      <rPr>
        <sz val="10"/>
        <color rgb="FF000000"/>
        <rFont val="Arial"/>
        <family val="2"/>
      </rPr>
      <t xml:space="preserve"> (b)</t>
    </r>
  </si>
  <si>
    <t>PBS (c)</t>
  </si>
  <si>
    <t>'000</t>
  </si>
  <si>
    <t>RPBS (d)</t>
  </si>
  <si>
    <t>PBS total services per person (e), (f)</t>
  </si>
  <si>
    <t>Proportion of PBS services that are concessional</t>
  </si>
  <si>
    <t>Data do not capture medicines supplied by Aboriginal Health services in remote and very remote areas to their clients under s.100 of the National Health Act 1953 (Cwlth).</t>
  </si>
  <si>
    <t>Care should be taken in using data for the NT as approximately 40 per cent of the population of the NT live in rural and remote areas and data exclude Aboriginal Health Services that supply medications in remote and very remote areas under s.100 of the National Health Act 1953 (Cwlth).</t>
  </si>
  <si>
    <t>Includes PBS general ordinary, general free safety net, concessional ordinary, concessional free safety net and doctor's bag.</t>
  </si>
  <si>
    <t>Includes RPBS general ordinary and RPBS general safety net.</t>
  </si>
  <si>
    <t>PBS services per person excludes RPBS and doctor's bag.</t>
  </si>
  <si>
    <r>
      <t xml:space="preserve">Australian Government Department of Health (unpublished) </t>
    </r>
    <r>
      <rPr>
        <i/>
        <sz val="10"/>
        <color rgb="FF000000"/>
        <rFont val="Arial"/>
        <family val="2"/>
      </rPr>
      <t>Pharmaceutical Benefits Scheme (PBS) statistics.</t>
    </r>
    <r>
      <rPr>
        <sz val="10"/>
        <color rgb="FF000000"/>
        <rFont val="Arial"/>
        <family val="2"/>
      </rPr>
      <t/>
    </r>
  </si>
  <si>
    <t>Table 10A.12</t>
  </si>
  <si>
    <t>PBS services, by service type (a)</t>
  </si>
  <si>
    <t>PBS General</t>
  </si>
  <si>
    <t>PBS Concessional</t>
  </si>
  <si>
    <t>Doctors Bag</t>
  </si>
  <si>
    <t>Total (c)</t>
  </si>
  <si>
    <t>Table 10A.13</t>
  </si>
  <si>
    <t>Alcohol and other drug treatment services (a), (b)</t>
  </si>
  <si>
    <r>
      <rPr>
        <i/>
        <sz val="10"/>
        <color rgb="FF000000"/>
        <rFont val="Arial"/>
        <family val="2"/>
      </rPr>
      <t>WA</t>
    </r>
    <r>
      <rPr>
        <sz val="10"/>
        <color rgb="FF000000"/>
        <rFont val="Arial"/>
        <family val="2"/>
      </rPr>
      <t xml:space="preserve"> (c)</t>
    </r>
  </si>
  <si>
    <t>Treatment agencies by service sector</t>
  </si>
  <si>
    <t>Non-Government (d)</t>
  </si>
  <si>
    <t>Closed treatment episodes by sector</t>
  </si>
  <si>
    <t>Closed treatment episodes by sex</t>
  </si>
  <si>
    <t>Males</t>
  </si>
  <si>
    <t>Females</t>
  </si>
  <si>
    <t>Total (e)</t>
  </si>
  <si>
    <t>Data are sourced from an annual report on the Alcohol and Other Drug Treatment Services National Minimum Data Set (AODTS–NMDS) — a collection of data from publicly funded government and non-government treatment services. Treatment activities are excluded from that collection if the agencies provide medication for dependence on opioid drugs such as heroin (opioid pharmacotherapy treatment) where no other treatment is provided, are located within prisons or detention centres, or in acute care and psychiatric hospitals providing treatment only to admitted patients. While in scope, the majority of primary healthcare services for Aboriginal and Torres Strait Islander people that are funded by the Australian government do not report to the AODTS–NMDS.</t>
  </si>
  <si>
    <t>Includes only services that receive public funding.</t>
  </si>
  <si>
    <t>WA has a number of integrated services that include both government and non-government providers.</t>
  </si>
  <si>
    <t>Includes agencies funded by Department of Health under the Non-Government Organisation Treatment Grants Program.</t>
  </si>
  <si>
    <t>Total includes episodes for people of unknown sex.</t>
  </si>
  <si>
    <r>
      <t xml:space="preserve">AIHW 2021, </t>
    </r>
    <r>
      <rPr>
        <i/>
        <sz val="10"/>
        <color rgb="FF000000"/>
        <rFont val="Arial"/>
        <family val="2"/>
      </rPr>
      <t>Alcohol and Other Drug Treatment Services in Australia, 2019-20,</t>
    </r>
    <r>
      <rPr>
        <sz val="10"/>
        <color rgb="FF000000"/>
        <rFont val="Arial"/>
        <family val="2"/>
      </rPr>
      <t xml:space="preserve"> Cat. no. HSE 250, Canberra.</t>
    </r>
  </si>
  <si>
    <t>Table 10A.14</t>
  </si>
  <si>
    <t>Aboriginal and Torres Strait Islander primary healthcare services and episodes of healthcare (a), (b), (c)</t>
  </si>
  <si>
    <t>Aboriginal and Torres Strait Islander primary healthcare services</t>
  </si>
  <si>
    <t>2008-09</t>
  </si>
  <si>
    <t>Episodes of healthcare provided</t>
  </si>
  <si>
    <t>2016-17 (d)</t>
  </si>
  <si>
    <t>Data are for Aboriginal and Torres Strait Islander primary healthcare services funded or partially funded by the Australian Government to facilitate access to primary health care. Data for these services are collected through the Online Services Report (OSR) questionnaire. Many receive additional funding from State and Territory governments and other sources. OSR data reported here represent funding from all sources.</t>
  </si>
  <si>
    <t>The number of services that provide OSR data can change each year. Changes can be due to a number of reasons including: new Australian government funded primary health care services opening, existing services gaining Australian government funding, and previously excluded Australian government funded services commencing OSR data reporting where changes to the types of services provided and/or to reporting arrangements are made. In addition, during the 2019–20 period, reporting to the collection was made voluntary in acknowledgement of the additional pressures on organisations because of COVID-19, resulting in a decrease in organisations reporting to the collection.</t>
  </si>
  <si>
    <t>An episode of care involves contact between an individual client and service staff for the provision of health care. Group work is not included. Transport is included only if it involves provision of health care/information by staff. Outreach provision, for example episodes at outstation visits, park clinics, satellite clinics, is included. Episodes of health care delivered over the phone are included.</t>
  </si>
  <si>
    <t>Episodes of care in 2016–17 are not strictly comparable with previous OSR collections. There was a push to enforce the OSR definition of only counting 1 episode of care per client per day and for greater consistency in the types of contacts included in the count between clinical systems. Some contact types previously included in the count in some organisations (for example health care delivered over the telephone), were now excluded from the episode count. Episodes of care were also under-reported in some organisations due to changes in how data were recorded. The impact of these changes is that episodes of care counts are lower in 2016–17.</t>
  </si>
  <si>
    <r>
      <t xml:space="preserve">AIHW 2021 (and previous issues), </t>
    </r>
    <r>
      <rPr>
        <i/>
        <sz val="10"/>
        <color rgb="FF000000"/>
        <rFont val="Arial"/>
        <family val="2"/>
      </rPr>
      <t>Aboriginal and Torres Strait Islander health organisations: Online Services Report – key results, 2019-20</t>
    </r>
    <r>
      <rPr>
        <sz val="10"/>
        <color rgb="FF000000"/>
        <rFont val="Arial"/>
        <family val="2"/>
      </rPr>
      <t xml:space="preserve"> (and previous years).</t>
    </r>
  </si>
  <si>
    <t>Table 10A.15</t>
  </si>
  <si>
    <t>Aboriginal and Torres Strait Islander primary healthcare services and episodes of healthcare, by remoteness category (a), (b), (c), (d)</t>
  </si>
  <si>
    <r>
      <rPr>
        <i/>
        <sz val="10"/>
        <color rgb="FF000000"/>
        <rFont val="Arial"/>
        <family val="2"/>
      </rPr>
      <t>Major cities</t>
    </r>
    <r>
      <rPr>
        <sz val="10"/>
        <color rgb="FF000000"/>
        <rFont val="Arial"/>
        <family val="2"/>
      </rPr>
      <t/>
    </r>
  </si>
  <si>
    <r>
      <rPr>
        <i/>
        <sz val="10"/>
        <color rgb="FF000000"/>
        <rFont val="Arial"/>
        <family val="2"/>
      </rPr>
      <t>Inner regional</t>
    </r>
    <r>
      <rPr>
        <sz val="10"/>
        <color rgb="FF000000"/>
        <rFont val="Arial"/>
        <family val="2"/>
      </rPr>
      <t/>
    </r>
  </si>
  <si>
    <r>
      <rPr>
        <i/>
        <sz val="10"/>
        <color rgb="FF000000"/>
        <rFont val="Arial"/>
        <family val="2"/>
      </rPr>
      <t>Outer regional</t>
    </r>
    <r>
      <rPr>
        <sz val="10"/>
        <color rgb="FF000000"/>
        <rFont val="Arial"/>
        <family val="2"/>
      </rPr>
      <t/>
    </r>
  </si>
  <si>
    <r>
      <rPr>
        <i/>
        <sz val="10"/>
        <color rgb="FF000000"/>
        <rFont val="Arial"/>
        <family val="2"/>
      </rPr>
      <t>Remote</t>
    </r>
    <r>
      <rPr>
        <sz val="10"/>
        <color rgb="FF000000"/>
        <rFont val="Arial"/>
        <family val="2"/>
      </rPr>
      <t/>
    </r>
  </si>
  <si>
    <r>
      <rPr>
        <i/>
        <sz val="10"/>
        <color rgb="FF000000"/>
        <rFont val="Arial"/>
        <family val="2"/>
      </rPr>
      <t>Very remote</t>
    </r>
    <r>
      <rPr>
        <sz val="10"/>
        <color rgb="FF000000"/>
        <rFont val="Arial"/>
        <family val="2"/>
      </rPr>
      <t/>
    </r>
  </si>
  <si>
    <r>
      <rPr>
        <i/>
        <sz val="10"/>
        <color rgb="FF000000"/>
        <rFont val="Arial"/>
        <family val="2"/>
      </rPr>
      <t>All areas</t>
    </r>
    <r>
      <rPr>
        <sz val="10"/>
        <color rgb="FF000000"/>
        <rFont val="Arial"/>
        <family val="2"/>
      </rPr>
      <t xml:space="preserve"> (e)</t>
    </r>
  </si>
  <si>
    <t>Data by remoteness are based on the Australian Statistical Geography Standard (ASGS) remoteness area structure (RA). There are no very remote areas in Victoria, no major cities in Tasmania, no outer regional or remote areas in the ACT, and no inner regional areas or major cities in the NT.</t>
  </si>
  <si>
    <t>Table 10A.16</t>
  </si>
  <si>
    <t>Full time equivalent (FTE) health staff employed by Aboriginal and Torres Strait Islander primary healthcare services as at 30 June (a), (b), (c)</t>
  </si>
  <si>
    <r>
      <rPr>
        <i/>
        <sz val="10"/>
        <color rgb="FF000000"/>
        <rFont val="Arial"/>
        <family val="2"/>
      </rPr>
      <t>2016</t>
    </r>
    <r>
      <rPr>
        <sz val="10"/>
        <color rgb="FF000000"/>
        <rFont val="Arial"/>
        <family val="2"/>
      </rPr>
      <t/>
    </r>
  </si>
  <si>
    <r>
      <rPr>
        <i/>
        <sz val="10"/>
        <color rgb="FF000000"/>
        <rFont val="Arial"/>
        <family val="2"/>
      </rPr>
      <t>2017</t>
    </r>
    <r>
      <rPr>
        <sz val="10"/>
        <color rgb="FF000000"/>
        <rFont val="Arial"/>
        <family val="2"/>
      </rPr>
      <t/>
    </r>
  </si>
  <si>
    <r>
      <rPr>
        <i/>
        <sz val="10"/>
        <color rgb="FF000000"/>
        <rFont val="Arial"/>
        <family val="2"/>
      </rPr>
      <t>2018</t>
    </r>
    <r>
      <rPr>
        <sz val="10"/>
        <color rgb="FF000000"/>
        <rFont val="Arial"/>
        <family val="2"/>
      </rPr>
      <t/>
    </r>
  </si>
  <si>
    <r>
      <rPr>
        <i/>
        <sz val="10"/>
        <color rgb="FF000000"/>
        <rFont val="Arial"/>
        <family val="2"/>
      </rPr>
      <t>2019</t>
    </r>
    <r>
      <rPr>
        <sz val="10"/>
        <color rgb="FF000000"/>
        <rFont val="Arial"/>
        <family val="2"/>
      </rPr>
      <t/>
    </r>
  </si>
  <si>
    <r>
      <rPr>
        <i/>
        <sz val="10"/>
        <color rgb="FF000000"/>
        <rFont val="Arial"/>
        <family val="2"/>
      </rPr>
      <t>2020</t>
    </r>
    <r>
      <rPr>
        <sz val="10"/>
        <color rgb="FF000000"/>
        <rFont val="Arial"/>
        <family val="2"/>
      </rPr>
      <t/>
    </r>
  </si>
  <si>
    <t>Full time equivalent (FTE) staff as at 30 June</t>
  </si>
  <si>
    <t>Aboriginal and Torres Strait Islander</t>
  </si>
  <si>
    <t>Aboriginal and Torres Strait Islander health workers</t>
  </si>
  <si>
    <t>Aboriginal and Torres Strait Islander health practitioners</t>
  </si>
  <si>
    <t>Doctors</t>
  </si>
  <si>
    <t>Nurses/midwives</t>
  </si>
  <si>
    <t>Specialists</t>
  </si>
  <si>
    <t>Counsellors/social workers</t>
  </si>
  <si>
    <t>Other social and emotional wellbeing staff (d)</t>
  </si>
  <si>
    <t>Allied health professionals (e)</t>
  </si>
  <si>
    <t>Dentists</t>
  </si>
  <si>
    <t>Dental assistants</t>
  </si>
  <si>
    <t>Traditional healers</t>
  </si>
  <si>
    <t>Sexual health workers</t>
  </si>
  <si>
    <t>Substance misuse workers</t>
  </si>
  <si>
    <t>Tobacco workers/coordinators</t>
  </si>
  <si>
    <t>Health promotion/prevention workers</t>
  </si>
  <si>
    <t>Environmental health workers</t>
  </si>
  <si>
    <t>Driver/field officers</t>
  </si>
  <si>
    <t>Other health staff (f)</t>
  </si>
  <si>
    <t>Total (g)</t>
  </si>
  <si>
    <t>Other Australian</t>
  </si>
  <si>
    <t>All staff (h)</t>
  </si>
  <si>
    <t>Data may differ from data presented in the national OSR report which excludes drivers/field officers reported here.</t>
  </si>
  <si>
    <t>Other social and emotional wellbeing staff includes: Bringing Them Home and Link Up support workers, psychologists, mental health workers and other social and emotional wellbeing staff.</t>
  </si>
  <si>
    <t>Allied health professionals include diabetes educators and other patient educators, health program coordinators, nutrition workers, community care workers, child and family health workers, child protection workers, welfare workers, pharmacy assistants/technicians, Brighter Futures Program caseworkers, foster carers, Healthy for Life workers, sports and recreation workers, youth workers, and masseurs.</t>
  </si>
  <si>
    <t>Other health staff include: outreach workers, special program support workers, patient liaison officers, and other health-related positions.</t>
  </si>
  <si>
    <t>Totals include health staff for whom Indigenous status was not known.</t>
  </si>
  <si>
    <t>Table 10A.17</t>
  </si>
  <si>
    <t>Approved providers of PBS medicines by PhARIA area, at 30 June (a), (b), (c)</t>
  </si>
  <si>
    <r>
      <rPr>
        <i/>
        <sz val="10"/>
        <color rgb="FF000000"/>
        <rFont val="Arial"/>
        <family val="2"/>
      </rPr>
      <t>NSW</t>
    </r>
    <r>
      <rPr>
        <sz val="10"/>
        <color rgb="FF000000"/>
        <rFont val="Arial"/>
        <family val="2"/>
      </rPr>
      <t xml:space="preserve"> (d), (e)</t>
    </r>
  </si>
  <si>
    <r>
      <rPr>
        <i/>
        <sz val="10"/>
        <color rgb="FF000000"/>
        <rFont val="Arial"/>
        <family val="2"/>
      </rPr>
      <t>Vic</t>
    </r>
    <r>
      <rPr>
        <sz val="10"/>
        <color rgb="FF000000"/>
        <rFont val="Arial"/>
        <family val="2"/>
      </rPr>
      <t xml:space="preserve"> (e)</t>
    </r>
  </si>
  <si>
    <r>
      <rPr>
        <i/>
        <sz val="10"/>
        <color rgb="FF000000"/>
        <rFont val="Arial"/>
        <family val="2"/>
      </rPr>
      <t>WA</t>
    </r>
    <r>
      <rPr>
        <sz val="10"/>
        <color rgb="FF000000"/>
        <rFont val="Arial"/>
        <family val="2"/>
      </rPr>
      <t xml:space="preserve"> (d)</t>
    </r>
  </si>
  <si>
    <r>
      <rPr>
        <i/>
        <sz val="10"/>
        <color rgb="FF000000"/>
        <rFont val="Arial"/>
        <family val="2"/>
      </rPr>
      <t>NT</t>
    </r>
    <r>
      <rPr>
        <sz val="10"/>
        <color rgb="FF000000"/>
        <rFont val="Arial"/>
        <family val="2"/>
      </rPr>
      <t xml:space="preserve"> (f)</t>
    </r>
  </si>
  <si>
    <t>2021</t>
  </si>
  <si>
    <t>People per approved PBS provider</t>
  </si>
  <si>
    <t>PhARIA 1 (g), (h)</t>
  </si>
  <si>
    <t>PhARIA 2</t>
  </si>
  <si>
    <t>PhARIA 3</t>
  </si>
  <si>
    <t>PhARIA 4</t>
  </si>
  <si>
    <t>PhARIA 5</t>
  </si>
  <si>
    <t>PhARIA 6</t>
  </si>
  <si>
    <t>PhARIA 2 to 6 (g), (h)</t>
  </si>
  <si>
    <t>All areas</t>
  </si>
  <si>
    <t>People per pharmacy</t>
  </si>
  <si>
    <t>PhARIA 1 (g)</t>
  </si>
  <si>
    <t>PhARIA 2 to 6 (g)</t>
  </si>
  <si>
    <t>Number of pharmacies</t>
  </si>
  <si>
    <t>PhARIA 1</t>
  </si>
  <si>
    <t>PhARIA 2 to 6</t>
  </si>
  <si>
    <t>Number of approved GPs (i)</t>
  </si>
  <si>
    <t>Number of approved public hospitals (j)</t>
  </si>
  <si>
    <t>Number of approved private hospitals (j)</t>
  </si>
  <si>
    <t>Number of Aboriginal Health Services operating under Section 100 of the Act (k)</t>
  </si>
  <si>
    <t>.. Not applicable. – Nil or rounded to zero.</t>
  </si>
  <si>
    <t>Australian totals include all states and territories (including other territories).</t>
  </si>
  <si>
    <t>Geolocation based on the Pharmacy Access/Remoteness Index of Australia (PhARIA). PhARIA is a composite index of accessibility that incorporates measures of remoteness and measures of professional isolation (represented by the average road distance to the five closest pharmacies). The PhARIA classification categories are: Category 1 - Highly Accessible Category 2 - Accessible (Group A) Category 3 - Accessible (Group B) Category 4 - Moderately Accessible Category 5 - Remote Category 6 - Very Remote PhARIA 1 represents 'urban' and PhARIA 2–6 'rural' for the purpose of these data.</t>
  </si>
  <si>
    <t>Rates are derived using 2016 Census population data.</t>
  </si>
  <si>
    <t>From 2017, Christmas Island and Cocos (Keeling) Islands are reported in WA and Norfolk Island and Jervis Bay are reported in NSW (external territories of Australia).</t>
  </si>
  <si>
    <t>From 2018, data for the Albury Base Hospital, which is an approved public hospital in NSW but is a campus of a Victorian hospital participating in the Pharmaceutical Reforms, are reported in Victorian hospital statistics. Previously, these data were reported in NSW hospital statistics (from 2013 until 2017).</t>
  </si>
  <si>
    <t>Rates are calculated using ABS 2016 Mesh Block census data.</t>
  </si>
  <si>
    <t>Approved PBS provider counting pharmacies, GPs and Aboriginal Health Services.</t>
  </si>
  <si>
    <t>A GP can obtain approval under S92 of the National Health Act 1953 (Cwlth) to supply PBS medicines to people in the area in which they practise if they are able to demonstrate that the area lacks a convenient and efficient pharmaceutical service. This criterion cannot be met in 'urban' areas.</t>
  </si>
  <si>
    <t>(j)</t>
  </si>
  <si>
    <t>The number of approved hospitals is reported by private/public status. Approved public hospitals provide PBS medicines to patients on discharge and outpatients, as well as PBS chemotherapy medication for day-admitted and non-admitted patients. Approved private hospitals provide PBS medicines to all hospital patients.</t>
  </si>
  <si>
    <t>(k)</t>
  </si>
  <si>
    <t>Aboriginal Health Services in remote and very remote areas can obtain approval to supply PBS medicines to patients under S100 of the National Health Act 1953 (Cwlth). Remote and very remote areas are as defined in the Rural, Remote and Metropolitan Areas Classifications (RRMA), 1991 Census Edition.</t>
  </si>
  <si>
    <t>Australian Government Services Australia (unpublished) derived from Australian Government Services Australia, ABS 2016 Mesh Block census data – place of usual residence, and the University of Adelaide's Hugo Centre for Migration and Population Research.</t>
  </si>
  <si>
    <t>Table 10A.18</t>
  </si>
  <si>
    <t>Approved providers of PBS medicines by geolocation, at 30 June (a), (b), (c)</t>
  </si>
  <si>
    <t>Number of people per approved PBS provider (g), (h)</t>
  </si>
  <si>
    <t>Urban</t>
  </si>
  <si>
    <t>2019 (i)</t>
  </si>
  <si>
    <t>Rural</t>
  </si>
  <si>
    <t>Number of people per pharmacy (g)</t>
  </si>
  <si>
    <t>2013</t>
  </si>
  <si>
    <t>2012</t>
  </si>
  <si>
    <t>Number of PBS approved GPs (j)</t>
  </si>
  <si>
    <t>na</t>
  </si>
  <si>
    <t>Number of approved hospitals - Public (k)</t>
  </si>
  <si>
    <t>Number of approved hospitals - Private (k)</t>
  </si>
  <si>
    <t>Number of Aboriginal Health Services operating under Section 100 of the Act (l)</t>
  </si>
  <si>
    <r>
      <rPr>
        <b/>
        <sz val="10"/>
        <color rgb="FF000000"/>
        <rFont val="Arial"/>
        <family val="2"/>
      </rPr>
      <t>na</t>
    </r>
    <r>
      <rPr>
        <sz val="10"/>
        <color rgb="FF000000"/>
        <rFont val="Arial"/>
        <family val="2"/>
      </rPr>
      <t xml:space="preserve"> Not available. .. Not applicable. – Nil or rounded to zero.</t>
    </r>
  </si>
  <si>
    <t>75 pharmacies classified as rural at 30 June 2018 were reclassified as urban at 30 June 2019.</t>
  </si>
  <si>
    <t>(l)</t>
  </si>
  <si>
    <t>Table 10A.19</t>
  </si>
  <si>
    <t>Availability of GPs by region (a), (b), (c), (d), (e), (f), (g)</t>
  </si>
  <si>
    <t>Full time equivalent GPs</t>
  </si>
  <si>
    <t>Major cities</t>
  </si>
  <si>
    <t>Inner regional</t>
  </si>
  <si>
    <t>Outer regional</t>
  </si>
  <si>
    <t>Remote</t>
  </si>
  <si>
    <t>Very remote</t>
  </si>
  <si>
    <t>Outer regional, remote and very remote</t>
  </si>
  <si>
    <t>per 100 000 population</t>
  </si>
  <si>
    <t>.. Not applicable.</t>
  </si>
  <si>
    <t>Number of GPs are distinctly counted for each state and territory. GPs have been allocated to a primary state or territory based on where they provided most number of services. In the case of a tie, it is based on the billing amount.</t>
  </si>
  <si>
    <t>The GP FTE measure is different from the GP headcount and Full-time Service Equivalent (FSE) measures published on the MBS Online website.</t>
  </si>
  <si>
    <t>GPs have been counted distinctly within a region only, where a GP works across regions they have been counted in each. Totals given are distinct and as such are not equal to a sum of the previous figures.</t>
  </si>
  <si>
    <r>
      <t xml:space="preserve">Australian Government Department of Health (unpublished) </t>
    </r>
    <r>
      <rPr>
        <i/>
        <sz val="10"/>
        <color rgb="FF000000"/>
        <rFont val="Arial"/>
        <family val="2"/>
      </rPr>
      <t>Medicare Benefits Schedule (MBS) statistics;</t>
    </r>
    <r>
      <rPr>
        <sz val="10"/>
        <color rgb="FF000000"/>
        <rFont val="Arial"/>
        <family val="2"/>
      </rPr>
      <t xml:space="preserve"> ABS 2021 (and previous issues), 'Population estimates by selected Non-ABS Structures' [data set], </t>
    </r>
    <r>
      <rPr>
        <i/>
        <sz val="10"/>
        <color rgb="FF000000"/>
        <rFont val="Arial"/>
        <family val="2"/>
      </rPr>
      <t>Regional population, 2019-20</t>
    </r>
    <r>
      <rPr>
        <sz val="10"/>
        <color rgb="FF000000"/>
        <rFont val="Arial"/>
        <family val="2"/>
      </rPr>
      <t xml:space="preserve"> (and previous years), https://www.abs.gov.au/statistics/people/population/regional-population/2019-20, last accessed 13 July 2021.</t>
    </r>
  </si>
  <si>
    <t>Table 10A.20</t>
  </si>
  <si>
    <t>Availability of female GPs (a), (b), (c), (d), (e), (f)</t>
  </si>
  <si>
    <t>Number of GPs (h)</t>
  </si>
  <si>
    <t>as a proportion of all FTE GPs</t>
  </si>
  <si>
    <t>per 100 000 female population (i)</t>
  </si>
  <si>
    <t>Table 10A.21</t>
  </si>
  <si>
    <t>Availability of male GPs (a), (b), (c), (d), (e), (f)</t>
  </si>
  <si>
    <t>per 100 000 male population (i)</t>
  </si>
  <si>
    <t>Table 10A.22</t>
  </si>
  <si>
    <t>Availability of public allied health professionals (FTE rate per 100 000 people) (a), (b), (c), (d), (e), (f)</t>
  </si>
  <si>
    <r>
      <rPr>
        <i/>
        <sz val="10"/>
        <color rgb="FF000000"/>
        <rFont val="Arial"/>
        <family val="2"/>
      </rPr>
      <t>ACT</t>
    </r>
    <r>
      <rPr>
        <sz val="10"/>
        <color rgb="FF000000"/>
        <rFont val="Arial"/>
        <family val="2"/>
      </rPr>
      <t xml:space="preserve"> (g)</t>
    </r>
  </si>
  <si>
    <t>Remote and very remote</t>
  </si>
  <si>
    <t>Chinese medicine practitioners</t>
  </si>
  <si>
    <t>Chiropractors</t>
  </si>
  <si>
    <t>Allied dental practitioners (h)</t>
  </si>
  <si>
    <t>Medical radiation practitioners</t>
  </si>
  <si>
    <t>Occupational therapists</t>
  </si>
  <si>
    <t>Optometrists</t>
  </si>
  <si>
    <t>Osteopaths</t>
  </si>
  <si>
    <t>Pharmacists</t>
  </si>
  <si>
    <t>Physiotherapists</t>
  </si>
  <si>
    <t>Podiatrists</t>
  </si>
  <si>
    <t>Psychologists</t>
  </si>
  <si>
    <t>Paramedics</t>
  </si>
  <si>
    <t>Total alllied health professionals</t>
  </si>
  <si>
    <t>Totals include unknown and not stated for remoteness areas and state/territory.</t>
  </si>
  <si>
    <t>FTE is calculated using clinical public hours and based on a 38 hour week.</t>
  </si>
  <si>
    <t>Allied health professionals are allocated to a remoteness area and state/territory based on postcode of main job where available, otherwise, postcode of principal practice is used as a proxy. If principal practice details are unavailable, postocde of residence is used. Records with no information on all 3 locations are coded to 'not stated'. Region is based on 2016 version Australian Statistical Geography Standard (ASGS) — Remoteness Areas.</t>
  </si>
  <si>
    <t>Data include allied health professionals employed in Australia, excluding long leave.</t>
  </si>
  <si>
    <t>Data include Australian Health Practitioner Regulation Agency (AHPRA) registered allied health professions (https://www.ahpra.gov.au/).</t>
  </si>
  <si>
    <t>In completing the health workforce survey, some Chinese medicine practitioners and Chiropractors working in private practice or group private practice in the ACT reported undertaking some public hours in these disciplines.</t>
  </si>
  <si>
    <t>Allied dental practitioners include: dental therapists, dental hygienists, dental prosthetists and oral health therapists.</t>
  </si>
  <si>
    <t>Australian Government Department of Health (unpublished).</t>
  </si>
  <si>
    <t>Table 10A.23</t>
  </si>
  <si>
    <t>Annual health assessments for older people by Indigenous status (a), (b), (c), (d), (e)</t>
  </si>
  <si>
    <t>Target population</t>
  </si>
  <si>
    <t>Aboriginal and Torres Strait Islander (f), (g), (h), (i)</t>
  </si>
  <si>
    <t>Non-Indigenous (j)</t>
  </si>
  <si>
    <t>All people</t>
  </si>
  <si>
    <t>Aboriginal and Torres Strait Islander (f), (g), (h), (k)</t>
  </si>
  <si>
    <t>People assessed (l), (m)</t>
  </si>
  <si>
    <t>Proportion of population assessed</t>
  </si>
  <si>
    <t>Non-Indigenous</t>
  </si>
  <si>
    <t>People assessed (n)</t>
  </si>
  <si>
    <t>People assessed</t>
  </si>
  <si>
    <t>People assessed (m)</t>
  </si>
  <si>
    <t>2011</t>
  </si>
  <si>
    <t>Excludes services that qualify under the DVA National Treatment Account, services provided in public hospitals, and health assessments provided under the Northern Territory Emergency Response.</t>
  </si>
  <si>
    <t>Older people are defined as Aboriginal and Torres Strait Islander people aged 55 years or over and non-Indigenous people aged 75 years or over, excluding people living in residential aged care facilities.</t>
  </si>
  <si>
    <t>Indigenous status is determined by self-identification. Aboriginal and Torres Strait Islander people aged 75 years or over may have received a health assessment under the 'all older people' MBS items. This is considered unlikely to affect overall proportions significantly, due to the relatively low average life expectancy of Aboriginal and Torres Strait Islander people.</t>
  </si>
  <si>
    <t>Data exclude health assessments provided outside DHS Medicare under service models used to increase access for people in remote areas and for Aboriginal and Torres Strait Islander people. Data for Aboriginal and Torres Strait Islander people are therefore likely to understate the proportion who access health assessments.</t>
  </si>
  <si>
    <t>Allocation of patients to state or territory is based on the final claim processed for each patient in the reference period. Data are for number of patients receiving a health assessment rather than number of health assessments provided.</t>
  </si>
  <si>
    <t>Allocation of patients to state/territory based on the final claim processed for each patient in the reference period. Data are for number of patients receiving a health assessment/check rather than number of health assessments/checks provided.</t>
  </si>
  <si>
    <t>Target population is the derived population of Aboriginal and Torres Strait Islander people in the age group at 31 December, computed by averaging the estimates/projections at 30 June at each end of the reference year.</t>
  </si>
  <si>
    <t>Derived population of Aboriginal and Torres Strait Islander people aged 55 years or over at 31 December, computed by averaging the estimates/projections at 30 June at each end of the reference year. The populations used to derive the Indigenous Australian rates are based on the 2016 Census.</t>
  </si>
  <si>
    <t>Estimated population of non-Indigenous people aged 75 years or over as at 31 December, computed by subtracting the derived population of Aboriginal and Torres Strait Islander people aged 75 or over (see footnote (g)) from the December 31 ERP for all Australians aged 75 years or over. Non-Indigenous population estimates are available for census years only. For inter-censal years, experimental estimates and projections data for the Aboriginal and Torres Strait Islander population are derived using various assumptions. These can be used to derive denominators for calculating non-Indigenous rates for the inter-censal years. However, such figures have a degree of uncertainty and should be used with caution, particularly as the time from the base year of the projection series increases.</t>
  </si>
  <si>
    <t>Aboriginal and Torres Strait Islander people aged 75 years or over may have received a health assessment available to 'all older people'. This is considered unlikely to affect overall proportions significantly, due to the relatively low average life expectancy of Aboriginal and Torres Strait Islander people.</t>
  </si>
  <si>
    <t>Data for the most recent period are preliminary. Only claims processed by 13 August after the end of the reference period are included. These data will be revised and finalised in the following report.</t>
  </si>
  <si>
    <t>(m)</t>
  </si>
  <si>
    <t>Includes: MBS item 715 from 1 May 2010, and MBS Items 92004 and 92016 from 30 March 2020.</t>
  </si>
  <si>
    <t>(n)</t>
  </si>
  <si>
    <t>Includes claims for MBS items 700, 702, 701, 703, 705 and 707, for people aged 75 years or over.</t>
  </si>
  <si>
    <r>
      <t xml:space="preserve">Australian Government Department of Health (unpublished) </t>
    </r>
    <r>
      <rPr>
        <i/>
        <sz val="10"/>
        <color rgb="FF000000"/>
        <rFont val="Arial"/>
        <family val="2"/>
      </rPr>
      <t>Medicare Benefits Schedule (MBS) statistics;</t>
    </r>
    <r>
      <rPr>
        <sz val="10"/>
        <color rgb="FF000000"/>
        <rFont val="Arial"/>
        <family val="2"/>
      </rPr>
      <t xml:space="preserve"> ABS 2021, 'Quarterly Population Estimates (ERP)' [ABS.Stats table], </t>
    </r>
    <r>
      <rPr>
        <i/>
        <sz val="10"/>
        <color rgb="FF000000"/>
        <rFont val="Arial"/>
        <family val="2"/>
      </rPr>
      <t>National, state and territory population, December 2020,</t>
    </r>
    <r>
      <rPr>
        <sz val="10"/>
        <color rgb="FF000000"/>
        <rFont val="Arial"/>
        <family val="2"/>
      </rPr>
      <t xml:space="preserve"> https://www.abs.gov.au/statistics/people/population/national-state-and-territory-population/dec-2020, accessed 13 July 2021; ABS 2020, 'Quarterly Population Estimates (ERP)' [ABS.Stats table], </t>
    </r>
    <r>
      <rPr>
        <i/>
        <sz val="10"/>
        <color rgb="FF000000"/>
        <rFont val="Arial"/>
        <family val="2"/>
      </rPr>
      <t>National, state and territory population, December 2019,</t>
    </r>
    <r>
      <rPr>
        <sz val="10"/>
        <color rgb="FF000000"/>
        <rFont val="Arial"/>
        <family val="2"/>
      </rPr>
      <t xml:space="preserve"> Cat. no. 3101.0, Canberra, accessed 13 July 2020; ABS 2019, 'Quarterly Population Estimates (ERP)' [ABS.Stats table], </t>
    </r>
    <r>
      <rPr>
        <i/>
        <sz val="10"/>
        <color rgb="FF000000"/>
        <rFont val="Arial"/>
        <family val="2"/>
      </rPr>
      <t>Australian Demographic Statistics, December 2018,</t>
    </r>
    <r>
      <rPr>
        <sz val="10"/>
        <color rgb="FF000000"/>
        <rFont val="Arial"/>
        <family val="2"/>
      </rPr>
      <t xml:space="preserve"> Cat. no. 3101.0, Canberra, accessed 7 August 2019; ABS 2018, 'Quarterly Population Estimates (ERP)' [ABS.Stats table], </t>
    </r>
    <r>
      <rPr>
        <i/>
        <sz val="10"/>
        <color rgb="FF000000"/>
        <rFont val="Arial"/>
        <family val="2"/>
      </rPr>
      <t>Australian Demographic Statistics, December 2017,</t>
    </r>
    <r>
      <rPr>
        <sz val="10"/>
        <color rgb="FF000000"/>
        <rFont val="Arial"/>
        <family val="2"/>
      </rPr>
      <t xml:space="preserve"> Cat. no. 3101.0, Canberra, accessed 11 September 2018; ABS 2017, 'Quarterly Population Estimates (ERP)' [ABS.Stats table], </t>
    </r>
    <r>
      <rPr>
        <i/>
        <sz val="10"/>
        <color rgb="FF000000"/>
        <rFont val="Arial"/>
        <family val="2"/>
      </rPr>
      <t>Australian Demographic Statistics, December 2016,</t>
    </r>
    <r>
      <rPr>
        <sz val="10"/>
        <color rgb="FF000000"/>
        <rFont val="Arial"/>
        <family val="2"/>
      </rPr>
      <t xml:space="preserve"> Cat. no. 3101.0, Canberra, accessed 6 February 2018;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</si>
  <si>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10A.24</t>
  </si>
  <si>
    <t>Aboriginal and Torres Strait Islander people who received a health check or assessment, by age (a), (b), (c), (d), (e)</t>
  </si>
  <si>
    <t>Children (0-14 years old)</t>
  </si>
  <si>
    <t>Adults (15-54 years old)</t>
  </si>
  <si>
    <t>Older people (55+ years old) (f), (g), (h), (i)</t>
  </si>
  <si>
    <t>People assessed (j)</t>
  </si>
  <si>
    <t>Adults (15-54 years old) (k)</t>
  </si>
  <si>
    <t>Older people (55+ years old) (f), (g), (h), (k)</t>
  </si>
  <si>
    <t>People assessed (j), (l)</t>
  </si>
  <si>
    <t>People assessed (l)</t>
  </si>
  <si>
    <r>
      <t xml:space="preserve">Australian Government Department of Health (unpublished) </t>
    </r>
    <r>
      <rPr>
        <i/>
        <sz val="10"/>
        <color rgb="FF000000"/>
        <rFont val="Arial"/>
        <family val="2"/>
      </rPr>
      <t>Medicare Benefits Schedule (MBS) statistics;</t>
    </r>
    <r>
      <rPr>
        <sz val="10"/>
        <color rgb="FF000000"/>
        <rFont val="Arial"/>
        <family val="2"/>
      </rPr>
      <t xml:space="preserve">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</si>
  <si>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10A.25</t>
  </si>
  <si>
    <t>People delaying or not seeing GPs due to cost (a), (b), (c), (d), (e)</t>
  </si>
  <si>
    <t>RSE</t>
  </si>
  <si>
    <t>RSE = Relative Standard Error.</t>
  </si>
  <si>
    <t>Data are crude rates and may differ from data in previous reports in which rates were age standardised.</t>
  </si>
  <si>
    <t>Persons aged 15 years or over who needed to see a GP in the last 12 months and delayed seeing or did not see a GP at any time in the last 12 months due to cost.</t>
  </si>
  <si>
    <t>For more information on data quality, including collection methodologies and data limitations, see the Patient Experience Survey (cat. no. 4839.0) on the ABS website.</t>
  </si>
  <si>
    <t>For 2013-14 and subsequent years, cells have been randomly adjusted to avoid the release of confidential data. Discrepancies may occur between sums of the component items and totals.</t>
  </si>
  <si>
    <t>The relative standard error (RSE) and 95 per cent confidence interval (a reliability estimate) associated with each estimate are reported (for example, 80.0 per cent ± 2.7 percentage points). Refer to the Statistical context (section 2) for more information on confidence intervals, relative standard errors and on the interpretation of these results.</t>
  </si>
  <si>
    <t>Data for the NT should be interpreted with caution as the Patient Experience Survey excluded persons resident in the Indigenous Community Strata (ICS), which comprises about 20 per cent of the estimated resident population of the NT.</t>
  </si>
  <si>
    <t>*</t>
  </si>
  <si>
    <t>Estimate has a relative standard error (RSE) between 25 per cent and 50 per cent and should be used with caution.</t>
  </si>
  <si>
    <r>
      <t xml:space="preserve">ABS (unpublished) </t>
    </r>
    <r>
      <rPr>
        <i/>
        <sz val="10"/>
        <color rgb="FF000000"/>
        <rFont val="Arial"/>
        <family val="2"/>
      </rPr>
      <t>Patient Experience Survey, Australia, 2020-21</t>
    </r>
    <r>
      <rPr>
        <sz val="10"/>
        <color rgb="FF000000"/>
        <rFont val="Arial"/>
        <family val="2"/>
      </rPr>
      <t xml:space="preserve"> (and previous years).</t>
    </r>
  </si>
  <si>
    <t>Table 10A.26</t>
  </si>
  <si>
    <t>Non-referred attendances that were bulk billed, by region and age (a), (b), (c), (d), (e), (f)</t>
  </si>
  <si>
    <t>0-15 years old</t>
  </si>
  <si>
    <t>16-64 years old</t>
  </si>
  <si>
    <t>65+ years old</t>
  </si>
  <si>
    <t>All ages (g)</t>
  </si>
  <si>
    <t>Bulk billing rate represents the percentage of non-referred attendances that were bulk billed.</t>
  </si>
  <si>
    <t>Reference period is determined by the date the claim for service was processed, not the date the service was rendered.</t>
  </si>
  <si>
    <t>Services are for non-referred attendances claimed by all providers.</t>
  </si>
  <si>
    <t>Geographic location is determined by the patient's geocoded address at the date their claim was processed.</t>
  </si>
  <si>
    <t>Patient age determined as at the last service processed within the period.</t>
  </si>
  <si>
    <t>All ages includes patients whose age is unknown.</t>
  </si>
  <si>
    <r>
      <t xml:space="preserve">Australian Government Department of Health (unpublished) </t>
    </r>
    <r>
      <rPr>
        <i/>
        <sz val="10"/>
        <color rgb="FF000000"/>
        <rFont val="Arial"/>
        <family val="2"/>
      </rPr>
      <t>Medicare Benefits Schedule (MBS) statistics.</t>
    </r>
    <r>
      <rPr>
        <sz val="10"/>
        <color rgb="FF000000"/>
        <rFont val="Arial"/>
        <family val="2"/>
      </rPr>
      <t/>
    </r>
  </si>
  <si>
    <t>Table 10A.27</t>
  </si>
  <si>
    <t>Non-referred attendances that were bulk billed, by age (a), (b), (c), (d), (e), (f)</t>
  </si>
  <si>
    <t>Table 10A.28</t>
  </si>
  <si>
    <t>Specialist attendances that were bulk billed, by region and age (a), (b), (c), (d), (e), (f)</t>
  </si>
  <si>
    <t>Bulk billing rate represents the percentage of specialist attendances that were bulk billed.</t>
  </si>
  <si>
    <t>Services are for specialist attendances claimed by all providers.</t>
  </si>
  <si>
    <t>Table 10A.29</t>
  </si>
  <si>
    <t>Specialist attendances that were bulk billed, by age (a), (b), (c), (d), (e), (f)</t>
  </si>
  <si>
    <t>Table 10A.30</t>
  </si>
  <si>
    <t>Proportion of non-referred patients that were fully bulk billed (a), (b), (c), (d)</t>
  </si>
  <si>
    <t>Proportion fully bulk billed</t>
  </si>
  <si>
    <t>The percentage of patients who have all GP services bulk-billed and who did not have any out-of-pocket costs for visits to the GP.</t>
  </si>
  <si>
    <t>Table 10A.31</t>
  </si>
  <si>
    <t>Average patient out of pocket costs for non-referred, specialist and allied health attendances, 2020-21 dollars (a), (b)</t>
  </si>
  <si>
    <t>Non-referred GP attendances</t>
  </si>
  <si>
    <t>Specialist attendances</t>
  </si>
  <si>
    <t>Allied health attendances</t>
  </si>
  <si>
    <t>An out of pocket cost is the difference between the Medicare rebate for a service and the amount a patient is charged.</t>
  </si>
  <si>
    <r>
      <t xml:space="preserve">Australian Government Department of Health, </t>
    </r>
    <r>
      <rPr>
        <i/>
        <sz val="10"/>
        <color rgb="FF000000"/>
        <rFont val="Arial"/>
        <family val="2"/>
      </rPr>
      <t>Annual Medicare statistics – state,</t>
    </r>
    <r>
      <rPr>
        <sz val="10"/>
        <color rgb="FF000000"/>
        <rFont val="Arial"/>
        <family val="2"/>
      </rPr>
      <t xml:space="preserve"> https://www1.health.gov.au/internet/main/publishing.nsf/Content/Medicare+Statistics-1;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</si>
  <si>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10A.32</t>
  </si>
  <si>
    <t>People delaying filling or not filling prescription due to cost (a), (b), (c), (d), (e)</t>
  </si>
  <si>
    <t>Persons aged 15 years and over who received a prescription for medication from a GP in the last 12 months and delayed using or did not get prescribed medication at any time in the last 12 months due to cost.</t>
  </si>
  <si>
    <t>Table 10A.33</t>
  </si>
  <si>
    <t>Selected potentially avoidable GP-type presentations to emergency departments (a), (b), (c), (d)</t>
  </si>
  <si>
    <r>
      <rPr>
        <i/>
        <sz val="10"/>
        <color rgb="FF000000"/>
        <rFont val="Arial"/>
        <family val="2"/>
      </rPr>
      <t>ACT</t>
    </r>
    <r>
      <rPr>
        <sz val="10"/>
        <color rgb="FF000000"/>
        <rFont val="Arial"/>
        <family val="2"/>
      </rPr>
      <t xml:space="preserve"> (f)</t>
    </r>
  </si>
  <si>
    <t>Data are not comparable across jurisdictions or within some jurisdictions over time (see footnotes for specific jurisdictions).</t>
  </si>
  <si>
    <t>For more information on data quality, including collection methodologies and data limitations, see METeOR on the AIHW website.</t>
  </si>
  <si>
    <t>'GP-type' emergency department presentations are defined as presentations for which the type of visit was reported as emergency presentation, which did not arrive by ambulance or by police or other correctional vehicle, with a triage category of 4 (semi-urgent) or 5 (non-urgent), and where the episode end status was not: admitted to the hospital, referred to another hospital, or died. This is an interim definition, pending development of new methodology to more closely approximate the population that could receive services in the primary care sector. Data include appropriate presentations to emergency departments that can only retrospectively be categorised as 'GP-type'.</t>
  </si>
  <si>
    <t>Data are presented by the state/territory of usual residence of the patient, not by the state/territory of the hospital.</t>
  </si>
  <si>
    <t>Includes all hospitals reporting to the Non-admitted patient emergency department care (NAPEDC) NMDS. Data are not comparable with data in previous reports which were limited to Peer Group A and B hospitals and the Mersey Community Hosital.</t>
  </si>
  <si>
    <t>Data for the Albury Base Hospital in NSW are reported in Victorian hospital statistics.</t>
  </si>
  <si>
    <t>2015-16 data for the ACT were provided by ACT health and not validated by the AIHW.</t>
  </si>
  <si>
    <r>
      <t xml:space="preserve">ACT Department of Health (unpublished) </t>
    </r>
    <r>
      <rPr>
        <i/>
        <sz val="10"/>
        <color rgb="FF000000"/>
        <rFont val="Arial"/>
        <family val="2"/>
      </rPr>
      <t>Emergency Department Care data;</t>
    </r>
    <r>
      <rPr>
        <sz val="10"/>
        <color rgb="FF000000"/>
        <rFont val="Arial"/>
        <family val="2"/>
      </rPr>
      <t xml:space="preserve"> AIHW (unpublished) </t>
    </r>
    <r>
      <rPr>
        <i/>
        <sz val="10"/>
        <color rgb="FF000000"/>
        <rFont val="Arial"/>
        <family val="2"/>
      </rPr>
      <t>National Non-admitted Patient Emergency Department Care Database.</t>
    </r>
    <r>
      <rPr>
        <sz val="10"/>
        <color rgb="FF000000"/>
        <rFont val="Arial"/>
        <family val="2"/>
      </rPr>
      <t/>
    </r>
  </si>
  <si>
    <t>Table 10A.34</t>
  </si>
  <si>
    <t>Waiting time for public dental care, New South Wales (a), (b), (c), (d)</t>
  </si>
  <si>
    <r>
      <rPr>
        <i/>
        <sz val="10"/>
        <color rgb="FF000000"/>
        <rFont val="Arial"/>
        <family val="2"/>
      </rPr>
      <t>Waiting time for offer of public dental care</t>
    </r>
    <r>
      <rPr>
        <sz val="10"/>
        <color rgb="FF000000"/>
        <rFont val="Arial"/>
        <family val="2"/>
      </rPr>
      <t/>
    </r>
  </si>
  <si>
    <r>
      <rPr>
        <i/>
        <sz val="10"/>
        <color rgb="FF000000"/>
        <rFont val="Arial"/>
        <family val="2"/>
      </rPr>
      <t>Waiting time for first visit</t>
    </r>
    <r>
      <rPr>
        <sz val="10"/>
        <color rgb="FF000000"/>
        <rFont val="Arial"/>
        <family val="2"/>
      </rPr>
      <t/>
    </r>
  </si>
  <si>
    <r>
      <rPr>
        <i/>
        <sz val="10"/>
        <color rgb="FF000000"/>
        <rFont val="Arial"/>
        <family val="2"/>
      </rPr>
      <t>Days waited at the 50th percentile</t>
    </r>
    <r>
      <rPr>
        <sz val="10"/>
        <color rgb="FF000000"/>
        <rFont val="Arial"/>
        <family val="2"/>
      </rPr>
      <t/>
    </r>
  </si>
  <si>
    <r>
      <rPr>
        <i/>
        <sz val="10"/>
        <color rgb="FF000000"/>
        <rFont val="Arial"/>
        <family val="2"/>
      </rPr>
      <t>Days waited at the 90th percentile</t>
    </r>
    <r>
      <rPr>
        <sz val="10"/>
        <color rgb="FF000000"/>
        <rFont val="Arial"/>
        <family val="2"/>
      </rPr>
      <t/>
    </r>
  </si>
  <si>
    <r>
      <rPr>
        <i/>
        <sz val="10"/>
        <color rgb="FF000000"/>
        <rFont val="Arial"/>
        <family val="2"/>
      </rPr>
      <t>Number of records</t>
    </r>
    <r>
      <rPr>
        <sz val="10"/>
        <color rgb="FF000000"/>
        <rFont val="Arial"/>
        <family val="2"/>
      </rPr>
      <t/>
    </r>
  </si>
  <si>
    <t>2020-21 (e)</t>
  </si>
  <si>
    <t>General dental care</t>
  </si>
  <si>
    <t>Indigenous status</t>
  </si>
  <si>
    <t>Not stated</t>
  </si>
  <si>
    <t>Remoteness area of residence</t>
  </si>
  <si>
    <t>SEIFA of residence (f), (g)</t>
  </si>
  <si>
    <t>Quintile 1</t>
  </si>
  <si>
    <t>Quintile 2</t>
  </si>
  <si>
    <t>Quintile 3</t>
  </si>
  <si>
    <t>Quintile 4</t>
  </si>
  <si>
    <t>Quintile 5</t>
  </si>
  <si>
    <t>Denture care</t>
  </si>
  <si>
    <t>Assessment</t>
  </si>
  <si>
    <t>2019-20 (e)</t>
  </si>
  <si>
    <t>Data are not comparable across jurisdictions, but are comparable (subject to caveats) within jurisdictions over time.</t>
  </si>
  <si>
    <t>Data for NSW were not available prior to the 2020-21 reporting period.</t>
  </si>
  <si>
    <t>The data collection includes records on all persons eligible for public dental services who were aged 18 years or over when they were placed on the selected waiting lists and excludes people who received priority care based on urgency of care needs or other criteria (e.g. Indigenous status). The data collection captures data on a minority of total public dental services.</t>
  </si>
  <si>
    <t>Waiting times could not be calculated for some records for instance where a record had no date of offer or date of first visit.</t>
  </si>
  <si>
    <t>The calculation of an Australian total is not appropriate given that data for jurisdictions are not comparable due to different program structures.</t>
  </si>
  <si>
    <t>Data for 2019-20 and 2020-21 reflect the impact of COVID-19 on service activity. This should be considered when interpreting these results and making comparisons with previous reporting periods.</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</si>
  <si>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t>
  </si>
  <si>
    <t>SEIFA and remoteness are based on the usual residence of the person, not the location of the service provider.</t>
  </si>
  <si>
    <r>
      <t xml:space="preserve">AIHW (unpublished) </t>
    </r>
    <r>
      <rPr>
        <i/>
        <sz val="10"/>
        <color rgb="FF000000"/>
        <rFont val="Arial"/>
        <family val="2"/>
      </rPr>
      <t>Public dental waiting times data collection.</t>
    </r>
    <r>
      <rPr>
        <sz val="10"/>
        <color rgb="FF000000"/>
        <rFont val="Arial"/>
        <family val="2"/>
      </rPr>
      <t/>
    </r>
  </si>
  <si>
    <t>Table 10A.35</t>
  </si>
  <si>
    <t>Waiting time for public dental care, Victoria (a), (b), (c)</t>
  </si>
  <si>
    <t>2020-21 (d)</t>
  </si>
  <si>
    <t>SEIFA of residence (e), (f)</t>
  </si>
  <si>
    <t>2019-20 (d)</t>
  </si>
  <si>
    <t>2016-17 (g)</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</si>
  <si>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 – Nil or rounded to zero.</t>
    </r>
  </si>
  <si>
    <t>Data for Victoria were not available for 2016-17.</t>
  </si>
  <si>
    <t>Table 10A.36</t>
  </si>
  <si>
    <t>Waiting time for public dental care, Queensland (a), (b), (c)</t>
  </si>
  <si>
    <r>
      <rPr>
        <b/>
        <sz val="10"/>
        <color rgb="FF000000"/>
        <rFont val="Arial"/>
        <family val="2"/>
      </rPr>
      <t>np</t>
    </r>
    <r>
      <rPr>
        <sz val="10"/>
        <color rgb="FF000000"/>
        <rFont val="Arial"/>
        <family val="2"/>
      </rPr>
      <t xml:space="preserve"> Not published. .. Not applicable. – Nil or rounded to zero.</t>
    </r>
  </si>
  <si>
    <t>Table 10A.37</t>
  </si>
  <si>
    <t>Waiting time for public dental care, Western Australia (a), (b), (c), (d)</t>
  </si>
  <si>
    <r>
      <rPr>
        <b/>
        <sz val="10"/>
        <color rgb="FF000000"/>
        <rFont val="Arial"/>
        <family val="2"/>
      </rPr>
      <t>np</t>
    </r>
    <r>
      <rPr>
        <sz val="10"/>
        <color rgb="FF000000"/>
        <rFont val="Arial"/>
        <family val="2"/>
      </rPr>
      <t xml:space="preserve"> Not published. .. Not applicable.</t>
    </r>
  </si>
  <si>
    <t>Only includes data for Dental Health Services, the primary but not sole provider of public dental services in Western Australia.</t>
  </si>
  <si>
    <t>Table 10A.38</t>
  </si>
  <si>
    <t>Waiting time for public dental care, South Australia (a), (b), (c)</t>
  </si>
  <si>
    <t>2020-21 (d), (e)</t>
  </si>
  <si>
    <t>Data quality issues in the identification of non-Indigenous status impact data reported for the 2020-21 reference period.</t>
  </si>
  <si>
    <t>Table 10A.39</t>
  </si>
  <si>
    <t>Waiting time for public dental care, Tasmania (a), (b), (c), (d), (e)</t>
  </si>
  <si>
    <t>2020-21 (f)</t>
  </si>
  <si>
    <t>SEIFA of residence (g), (h)</t>
  </si>
  <si>
    <t>2019-20 (f)</t>
  </si>
  <si>
    <t>In Tasmania, denture clients who require general dental care prior to their denture are placed on the general dental care waiting list, not on the denture care waiting list (see data quality statement).</t>
  </si>
  <si>
    <t>In Tasmania, people who do not respond to offers of dental care but later present for care are restored to the waiting list at their original listing date, which can result in longer times between date of listing and date of offer or first visit.</t>
  </si>
  <si>
    <t>Table 10A.40</t>
  </si>
  <si>
    <t>Waiting time for public dental care, Australian Capital Territory (a), (b), (c)</t>
  </si>
  <si>
    <t>2017-18 (g)</t>
  </si>
  <si>
    <t>2014-15 (h)</t>
  </si>
  <si>
    <t>2013-14 (h)</t>
  </si>
  <si>
    <t>In 2017–18 the waiting list type of 1571 records was not stated and the waiting list type of 4 records was 'assessment', an invalid waiting list type in the Australian Capital Territory, these records have been excluded.</t>
  </si>
  <si>
    <t>Data for the ACT were not available for 2013-14 to 2014-15.</t>
  </si>
  <si>
    <t>Table 10A.41</t>
  </si>
  <si>
    <t>Waiting time for public dental care, Northern Territory (a), (b), (c)</t>
  </si>
  <si>
    <t>Table 10A.42</t>
  </si>
  <si>
    <t>Waiting time for GPs for an urgent appointment (a), (b), (c), (d), (e), (f), (g)</t>
  </si>
  <si>
    <r>
      <rPr>
        <i/>
        <sz val="10"/>
        <color rgb="FF000000"/>
        <rFont val="Arial"/>
        <family val="2"/>
      </rPr>
      <t>NT</t>
    </r>
    <r>
      <rPr>
        <sz val="10"/>
        <color rgb="FF000000"/>
        <rFont val="Arial"/>
        <family val="2"/>
      </rPr>
      <t xml:space="preserve"> (h)</t>
    </r>
  </si>
  <si>
    <t>Proportion</t>
  </si>
  <si>
    <t>Within four hours</t>
  </si>
  <si>
    <t>Four to less than 24 hours</t>
  </si>
  <si>
    <t>24 hours or more</t>
  </si>
  <si>
    <r>
      <t xml:space="preserve">RSE = Relative Standard Error. </t>
    </r>
    <r>
      <rPr>
        <b/>
        <sz val="10"/>
        <color rgb="FF000000"/>
        <rFont val="Arial"/>
        <family val="2"/>
      </rPr>
      <t>np</t>
    </r>
    <r>
      <rPr>
        <sz val="10"/>
        <color rgb="FF000000"/>
        <rFont val="Arial"/>
        <family val="2"/>
      </rPr>
      <t xml:space="preserve"> Not published.</t>
    </r>
  </si>
  <si>
    <t>For more information on data quality, including collection methodologies and data limitations, see the Patient Experience Survey on the ABS website or the data quality statement.</t>
  </si>
  <si>
    <t>Time waited between making an appointment and seeing the GP for urgent medical care.</t>
  </si>
  <si>
    <t>Persons aged 15 years or over who saw a GP for urgent medical care for their own health in the last 12 months. 'Urgent' as defined by respondent. Discretionary interviewer advice was to include health issues that arose suddenly and were serious (e.g. fever, headache, vomiting, unexplained rash).</t>
  </si>
  <si>
    <t>#</t>
  </si>
  <si>
    <t>Proportion has a margin of error &gt;10 percentage points, which should be considered when using this information.</t>
  </si>
  <si>
    <t>**</t>
  </si>
  <si>
    <t>Estimate has a relative standard error (RSE) of 50 per cent or more and is considered too unreliable for general use.</t>
  </si>
  <si>
    <t>Table 10A.43</t>
  </si>
  <si>
    <t>Proportion of people who saw a GP in the previous 12 months who waited longer than felt acceptable to get an appointment (a), (b), (c), (d), (e)</t>
  </si>
  <si>
    <t>2013-14 (g)</t>
  </si>
  <si>
    <t>Persons aged 15 years or over who saw a GP for their own health in the last 12 months, excluding persons aged 15-17 years who were interviewed by proxy.</t>
  </si>
  <si>
    <t>Data for 2013-14 and subsequent years are comparable over time, but are not comparable with data prior to this. See data quality statement for further details.</t>
  </si>
  <si>
    <t>Table 10A.44</t>
  </si>
  <si>
    <t>Proportion of people with known diabetes who had a HbA1c test in the last 12 months (a), (b), (c), (d), (e)</t>
  </si>
  <si>
    <t>RSE = Relative Standard Error. – Nil or rounded to zero.</t>
  </si>
  <si>
    <t>Persons aged 18 years to 69 years. Includes pregnant women.</t>
  </si>
  <si>
    <t>Known diabetes is derived using a combination of fasting plasma glucose test results and self-reported information on diabetes diagnosis and medication use. See data quality information for further detail.</t>
  </si>
  <si>
    <t>Excludes people who did not fast for 8 hours or more prior to the blood test. For Australia in 2011-12, approximately 79 per cent of people aged 18 years and over who participated in the National Health Measures Survey (NHMS) had fasted.</t>
  </si>
  <si>
    <t>Rates are not age standardised.</t>
  </si>
  <si>
    <t>Data for the NT should be interpreted with caution as the Australian Health Survey excluded discrete Aboriginal and Torres Strait Islander communities and very remote areas, which comprise around 30 per cent of the estimated resident population of the NT living in private dwellings.</t>
  </si>
  <si>
    <r>
      <t xml:space="preserve">ABS (unpublished) </t>
    </r>
    <r>
      <rPr>
        <i/>
        <sz val="10"/>
        <color rgb="FF000000"/>
        <rFont val="Arial"/>
        <family val="2"/>
      </rPr>
      <t>Australian Health Survey, 2011–13</t>
    </r>
    <r>
      <rPr>
        <sz val="10"/>
        <color rgb="FF000000"/>
        <rFont val="Arial"/>
        <family val="2"/>
      </rPr>
      <t xml:space="preserve"> (2011-12 National Health Measures Survey (NHMS) component), Cat. no. 4364.0.</t>
    </r>
  </si>
  <si>
    <t>Table 10A.45</t>
  </si>
  <si>
    <t>Proportion of people aged 18 to 69 years with known diabetes who have a HbA1c (glycated haemoglobin) level less than or equal to 7 per cent, by sex (a), (b), (c), (d), (e), (f)</t>
  </si>
  <si>
    <r>
      <rPr>
        <i/>
        <sz val="10"/>
        <color rgb="FF000000"/>
        <rFont val="Arial"/>
        <family val="2"/>
      </rPr>
      <t>NT</t>
    </r>
    <r>
      <rPr>
        <sz val="10"/>
        <color rgb="FF000000"/>
        <rFont val="Arial"/>
        <family val="2"/>
      </rPr>
      <t xml:space="preserve"> (g)</t>
    </r>
  </si>
  <si>
    <t>Proportion of people with known diabetes who have a HbA1c (glycated haemoglobin) level less than or equal to 7 per cent</t>
  </si>
  <si>
    <t>Denominator includes a small number of persons for whom test results were not reported.</t>
  </si>
  <si>
    <t>People aged 18 years to 69 years. Includes pregnant women.</t>
  </si>
  <si>
    <t>Table 10A.46</t>
  </si>
  <si>
    <t>Proportion of people with asthma with a written asthma action plan, by age (a), (b), (c), (d)</t>
  </si>
  <si>
    <r>
      <rPr>
        <i/>
        <sz val="10"/>
        <color rgb="FF000000"/>
        <rFont val="Arial"/>
        <family val="2"/>
      </rPr>
      <t>NT</t>
    </r>
    <r>
      <rPr>
        <sz val="10"/>
        <color rgb="FF000000"/>
        <rFont val="Arial"/>
        <family val="2"/>
      </rPr>
      <t xml:space="preserve"> (e)</t>
    </r>
  </si>
  <si>
    <t>Proportion of people with asthma with a written asthma action plan</t>
  </si>
  <si>
    <t>2017-18 (f)</t>
  </si>
  <si>
    <t>0-14 years old</t>
  </si>
  <si>
    <t>15-24 years old</t>
  </si>
  <si>
    <t>25-44 years old</t>
  </si>
  <si>
    <t>45-64 years old</t>
  </si>
  <si>
    <t>% (AS)</t>
  </si>
  <si>
    <t>2007-08</t>
  </si>
  <si>
    <t>2004-05</t>
  </si>
  <si>
    <t>15-64 years old</t>
  </si>
  <si>
    <t>2001</t>
  </si>
  <si>
    <r>
      <t xml:space="preserve">AS = Age Standardised. RSE = Relative Standard Error. </t>
    </r>
    <r>
      <rPr>
        <b/>
        <sz val="10"/>
        <color rgb="FF000000"/>
        <rFont val="Arial"/>
        <family val="2"/>
      </rPr>
      <t>np</t>
    </r>
    <r>
      <rPr>
        <sz val="10"/>
        <color rgb="FF000000"/>
        <rFont val="Arial"/>
        <family val="2"/>
      </rPr>
      <t xml:space="preserve"> Not published.</t>
    </r>
  </si>
  <si>
    <t>Some data values have been randomly adjusted to avoid the release of confidential data. Discrepancies may occur between sums of the component items and totals.</t>
  </si>
  <si>
    <t>Persons who have been told by a doctor they have asthma, and the asthma is current and long-term.</t>
  </si>
  <si>
    <t>For more information on data quality, including collection methodologies and data limitations, see the ABS website (Cat. no. 4364.0).</t>
  </si>
  <si>
    <t>Data for the NT should be interpreted with caution as the National Health Survey excluded Very Remote areas and discrete Aboriginal and Torres Strait Islander communities. These exclusions are unlikely to affect national estimates, and will only have a minor effect on aggregate estimates produced for individual states and territories, excepting the Northern Territory where for the 2017-18 reporting period, the population living in Very Remote areas accounted for around 20 per cent of persons. Additionally, data for the NT for 2011-12 are not comparable to data for previous years due to an increased sample size. Data for the NT are included in Australian totals but not published for 2001 or 2004-05 and published only for all ages for 2007-08, as sample sizes were insufficient to provide reliable estimates.</t>
  </si>
  <si>
    <t>For 2017-18 data, age standardised RSEs and MOEs are not available - please refer to associated crude RSEs and MOEs.</t>
  </si>
  <si>
    <t>Data for 'all ages' are age standardised by state and territory to the 2001 Australian standard population to account for differences in the age structure of the population over time (0-14, 15-24 years and then 5 year ranges to 65+).</t>
  </si>
  <si>
    <r>
      <t xml:space="preserve">ABS (unpublished) </t>
    </r>
    <r>
      <rPr>
        <i/>
        <sz val="10"/>
        <color rgb="FF000000"/>
        <rFont val="Arial"/>
        <family val="2"/>
      </rPr>
      <t>National Health Survey, Australia, 2017-18</t>
    </r>
    <r>
      <rPr>
        <sz val="10"/>
        <color rgb="FF000000"/>
        <rFont val="Arial"/>
        <family val="2"/>
      </rPr>
      <t xml:space="preserve"> (and previous years), Cat. no. 4364.0; ABS (unpublished) </t>
    </r>
    <r>
      <rPr>
        <i/>
        <sz val="10"/>
        <color rgb="FF000000"/>
        <rFont val="Arial"/>
        <family val="2"/>
      </rPr>
      <t>Australian Health Survey, 2011–13</t>
    </r>
    <r>
      <rPr>
        <sz val="10"/>
        <color rgb="FF000000"/>
        <rFont val="Arial"/>
        <family val="2"/>
      </rPr>
      <t xml:space="preserve"> (2011-12 National Health Survey (NHS) component), Cat. no. 4364.0.</t>
    </r>
  </si>
  <si>
    <t>Table 10A.47</t>
  </si>
  <si>
    <t>Valid vaccinations supplied to children under seven years of age, by type of provider (a), (b), (c)</t>
  </si>
  <si>
    <r>
      <rPr>
        <i/>
        <sz val="10"/>
        <color rgb="FF000000"/>
        <rFont val="Arial"/>
        <family val="2"/>
      </rPr>
      <t>Other</t>
    </r>
    <r>
      <rPr>
        <sz val="10"/>
        <color rgb="FF000000"/>
        <rFont val="Arial"/>
        <family val="2"/>
      </rPr>
      <t/>
    </r>
  </si>
  <si>
    <r>
      <rPr>
        <i/>
        <sz val="10"/>
        <color rgb="FF000000"/>
        <rFont val="Arial"/>
        <family val="2"/>
      </rPr>
      <t>Aust</t>
    </r>
    <r>
      <rPr>
        <sz val="10"/>
        <color rgb="FF000000"/>
        <rFont val="Arial"/>
        <family val="2"/>
      </rPr>
      <t xml:space="preserve"> (d)</t>
    </r>
  </si>
  <si>
    <t>2016–2021</t>
  </si>
  <si>
    <t>Valid vaccinations provided</t>
  </si>
  <si>
    <t>GPs</t>
  </si>
  <si>
    <t>Council</t>
  </si>
  <si>
    <t>State or territory health department</t>
  </si>
  <si>
    <t>Public hospital</t>
  </si>
  <si>
    <t>Private hospital</t>
  </si>
  <si>
    <t>Aboriginal health service</t>
  </si>
  <si>
    <t>Community health centre</t>
  </si>
  <si>
    <t>Proportion of total valid vaccinations</t>
  </si>
  <si>
    <t>2015–2020</t>
  </si>
  <si>
    <t>2014–2019</t>
  </si>
  <si>
    <t>Data for each reference period are from 1 July in the first year to 30 June in the fifth year.</t>
  </si>
  <si>
    <t>Data reported by the State or Territory in which the immunisation provider is located.</t>
  </si>
  <si>
    <t>Includes data for unknown State or Territory.</t>
  </si>
  <si>
    <t>Other includes Flying Doctors Services, Aboriginal Health Workers, Community nurses and unknown providers.</t>
  </si>
  <si>
    <r>
      <t xml:space="preserve">Australian Government Department of Health (unpublished) </t>
    </r>
    <r>
      <rPr>
        <i/>
        <sz val="10"/>
        <color rgb="FF000000"/>
        <rFont val="Arial"/>
        <family val="2"/>
      </rPr>
      <t>Australian Immunisation Register (AIR) data collection.</t>
    </r>
    <r>
      <rPr>
        <sz val="10"/>
        <color rgb="FF000000"/>
        <rFont val="Arial"/>
        <family val="2"/>
      </rPr>
      <t/>
    </r>
  </si>
  <si>
    <t>Table 10A.48</t>
  </si>
  <si>
    <t>Children who were fully immunised, selected age groups (a), (b), (c)</t>
  </si>
  <si>
    <t>Children aged 12 months to less than 15 months (d)</t>
  </si>
  <si>
    <t>Proportion fully immunised</t>
  </si>
  <si>
    <t>Proportion immunised against</t>
  </si>
  <si>
    <t>Diptheria, tetanus and pertussis</t>
  </si>
  <si>
    <t>Polio</t>
  </si>
  <si>
    <t>Hepatitis B</t>
  </si>
  <si>
    <t>Haemophilus influenzae type b</t>
  </si>
  <si>
    <t>Pneumococcal</t>
  </si>
  <si>
    <t>Children aged 24 months to less than 27 months (e)</t>
  </si>
  <si>
    <t>2014-15 (f)</t>
  </si>
  <si>
    <t>Measles, mumps and rubella</t>
  </si>
  <si>
    <t>Meningococcal C</t>
  </si>
  <si>
    <t>Varicella</t>
  </si>
  <si>
    <t>Children aged 60 months to less than 63 months (g)</t>
  </si>
  <si>
    <t>The Australian Immunisation Register (AIR) includes all individuals who are registered with Medicare by the age of 12 months, over 98 percent of Australian children have been registered with Medicare (NCIRS 2000).</t>
  </si>
  <si>
    <t>There may be some under-reporting by providers. Therefore, vaccine coverage estimates calculated using AIR data are considered minimum estimates.</t>
  </si>
  <si>
    <t>Reference periods comprise the complete financial year. Data may differ from other reports where a different reference period is used.</t>
  </si>
  <si>
    <t>Coverage measured for all children immunised at the age of 12 months to less than 15 months, by the State or Territory in which the child resided. Children assessed as fully immunised at 12 months are immunised against diphtheria, tetanus, pertussis (whooping cough), polio, hepatitis B, Haemophilus influenzae type b and from the quarter ending 31 December 2013, pneumococcal.</t>
  </si>
  <si>
    <t>Coverage measured for all children immunised at the age of 24 months to less than 27 months, by the State or Territory in which the child resided. Children assessed as fully immunised at 24 months are immunised against diphtheria, tetanus, pertussis (whooping cough), polio, hepatitis B, Haemophilus influenzae type b, measles, mumps and rubella and from the quarter ending 31 December 2014, meningococcal C and varicella (chickenpox), and from quarter ending 31 March 2017, diphtheria, tetanus, pertussis dose 4 (given at 18 months) was included in the definition for fully immunised for 24-&lt;27 months.</t>
  </si>
  <si>
    <t>A decrease in the proportion of children aged 24 to less than 27 months who were fully immunised from 2014-15 is associated with the introduction of additional vaccines in the definition of fully immunised.</t>
  </si>
  <si>
    <t>Coverage measured for all children immunised at the age of 60 months to less than 63 months, by the State or Territory in which the child resided. Children assessed as fully immunised at 60 months are immunised against diphtheria, tetanus, pertussis (whooping cough), polio and measles, mumps and rubella.</t>
  </si>
  <si>
    <r>
      <t xml:space="preserve">Australian Government Department of Health, </t>
    </r>
    <r>
      <rPr>
        <i/>
        <sz val="10"/>
        <color rgb="FF000000"/>
        <rFont val="Arial"/>
        <family val="2"/>
      </rPr>
      <t>Australian Immunisation Register (AIR) data collection,</t>
    </r>
    <r>
      <rPr>
        <sz val="10"/>
        <color rgb="FF000000"/>
        <rFont val="Arial"/>
        <family val="2"/>
      </rPr>
      <t xml:space="preserve"> https://www.health.gov.au/health-topics/immunisation.</t>
    </r>
  </si>
  <si>
    <t>Table 10A.49</t>
  </si>
  <si>
    <t>Influenza vaccination coverage for people aged 65 years and over (a), (b)</t>
  </si>
  <si>
    <t>Number of influenza vaccines administered and reported to the Australian Immunisation Register</t>
  </si>
  <si>
    <t>Aboriginal and Torres Strait Islander people</t>
  </si>
  <si>
    <t>Non-Indigenous people</t>
  </si>
  <si>
    <t>Population coverage (% of the relevant population)</t>
  </si>
  <si>
    <t>Number of influenza vaccines distributed</t>
  </si>
  <si>
    <t>Age is at time of vaccine.</t>
  </si>
  <si>
    <t>Population coverage rates could not be calculated prior to 2020-21 due to insufficient provider reporting to the Australian Immunisation Register.</t>
  </si>
  <si>
    <t>Table 10A.50</t>
  </si>
  <si>
    <t>Participation rates for women in BreastScreen Australia (24 month period) (a), (b), (c), (d), (e)</t>
  </si>
  <si>
    <r>
      <rPr>
        <i/>
        <sz val="10"/>
        <color rgb="FF000000"/>
        <rFont val="Arial"/>
        <family val="2"/>
      </rPr>
      <t>Vic</t>
    </r>
    <r>
      <rPr>
        <sz val="10"/>
        <color rgb="FF000000"/>
        <rFont val="Arial"/>
        <family val="2"/>
      </rPr>
      <t xml:space="preserve"> (f)</t>
    </r>
  </si>
  <si>
    <r>
      <rPr>
        <i/>
        <sz val="10"/>
        <color rgb="FF000000"/>
        <rFont val="Arial"/>
        <family val="2"/>
      </rPr>
      <t>SA</t>
    </r>
    <r>
      <rPr>
        <sz val="10"/>
        <color rgb="FF000000"/>
        <rFont val="Arial"/>
        <family val="2"/>
      </rPr>
      <t xml:space="preserve">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</si>
  <si>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</si>
  <si>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xml:space="preserve"> (i)</t>
    </r>
  </si>
  <si>
    <t>2019–2020 (j), (k)</t>
  </si>
  <si>
    <t>40-44 years old</t>
  </si>
  <si>
    <t>45-49 years old</t>
  </si>
  <si>
    <t>50-54 years old</t>
  </si>
  <si>
    <t>55-59 years old</t>
  </si>
  <si>
    <t>60-64 years old</t>
  </si>
  <si>
    <t>65-69 years old</t>
  </si>
  <si>
    <t>70-74 years old</t>
  </si>
  <si>
    <t>75-79 years old</t>
  </si>
  <si>
    <t>80-84 years old</t>
  </si>
  <si>
    <t>85+ years old</t>
  </si>
  <si>
    <t>40+ years old</t>
  </si>
  <si>
    <t>50-69 years old</t>
  </si>
  <si>
    <t>50-74 years old</t>
  </si>
  <si>
    <t>2018–2019</t>
  </si>
  <si>
    <t>2017–2018</t>
  </si>
  <si>
    <t>2016–2017</t>
  </si>
  <si>
    <t>2015–2016</t>
  </si>
  <si>
    <t>2014–2015</t>
  </si>
  <si>
    <t>2013–2014</t>
  </si>
  <si>
    <t>2012–2013</t>
  </si>
  <si>
    <t>2011–2012</t>
  </si>
  <si>
    <t>2010–2011</t>
  </si>
  <si>
    <t>2009–2010</t>
  </si>
  <si>
    <t>2008–2009</t>
  </si>
  <si>
    <r>
      <t xml:space="preserve">AS = Age Standardised. </t>
    </r>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t>
    </r>
  </si>
  <si>
    <t>The participation rate is the number of women screened during the reference period as a percentage of the eligible female population, calculated as the average of the Australian Bureau of Statistics (ABS) ERP in each of the calendar years in the reference period. Reference periods are from 1 January at commencement to 31 December at end of the 24 month period. Age standardised rates are standardised to the Australian population at 30 June 2001.</t>
  </si>
  <si>
    <t>Reference periods are 2 calendar years, commencing 1 January of the first year and ending 31 December of the second year.</t>
  </si>
  <si>
    <t>Participation rates for women 40 years and over and the target age group are age standardised to the 2001 Australian standard population.</t>
  </si>
  <si>
    <t>BreastScreen Australia changed its target age group from 50–69 years to 50–74 years from July 2013, participation is reported for both the previous and current target age groups to allow comparision of trends with previously reported data.</t>
  </si>
  <si>
    <t>Data are reported for the state or territory in which the screen occurred, and not the state or territory of residence. Data include all women screened in the jurisdiction.</t>
  </si>
  <si>
    <t>Residents of Victorian postcodes allocated to the Albury/Wodonga catchment (NSW jurisdiction) are included in Victoria's population estimate, accounting for the slight decrease in participation rates compared to those published by BreastScreen Victoria.</t>
  </si>
  <si>
    <t>The fall in the participation rate for SA in 2012–2013 reflects a temporary reduction in the total number of women screened, instigated to best manage a Digital Mammography System Wide Review and implementation of the review recommendations, concurrent with the introduction of a new client information system. The participation rates in ensuing years illustrate a return to forecasted participation rates.</t>
  </si>
  <si>
    <t>In general, 99 per cent or more of women screened are residents of the jurisdiction in which screening took place. In the ACT, 2.0 per cent of women screened in the 24 months 2013–2014 were not ACT residents, a decline from 7–9 per cent of women screened in previous 24 month periods. The decline reflects a change in arrangements between the ACT and NSW, whereby from November 2013 a limited number of ACT screening appointments are available for NSW residents who work in the ACT. Previously, the ACT provided screening services to residents in some southern parts of NSW.</t>
  </si>
  <si>
    <t>BreastScreen Australia services are not provided in some remote areas of the Northern Territory. This may affect the Northern Territory's participation.</t>
  </si>
  <si>
    <t>The decline in screening in 2019-2020 likely reflects in part the impact of COVID-19 restrictions as BreastScreen Australia services temporarily closed, or operated at a reduced capacity, to minimise the risk of COVID-19 for patients and staff.</t>
  </si>
  <si>
    <t>Data for 2019–2020 are preliminary and may be subject to revision.</t>
  </si>
  <si>
    <r>
      <t xml:space="preserve">AIHW 2021 (and previous issues), </t>
    </r>
    <r>
      <rPr>
        <i/>
        <sz val="10"/>
        <color rgb="FF000000"/>
        <rFont val="Arial"/>
        <family val="2"/>
      </rPr>
      <t>BreastScreen Australia monitoring reports, 2021</t>
    </r>
    <r>
      <rPr>
        <sz val="10"/>
        <color rgb="FF000000"/>
        <rFont val="Arial"/>
        <family val="2"/>
      </rPr>
      <t xml:space="preserve"> (and previous years); AIHW 2021, </t>
    </r>
    <r>
      <rPr>
        <i/>
        <sz val="10"/>
        <color rgb="FF000000"/>
        <rFont val="Arial"/>
        <family val="2"/>
      </rPr>
      <t>Participation in Australian cancer screening programs, 2019–2020.</t>
    </r>
    <r>
      <rPr>
        <sz val="10"/>
        <color rgb="FF000000"/>
        <rFont val="Arial"/>
        <family val="2"/>
      </rPr>
      <t/>
    </r>
  </si>
  <si>
    <t>Table 10A.51</t>
  </si>
  <si>
    <t>Participation rates for Aboriginal and Torres Strait Islander women in BreastScreen Australia (24 month period), first and subsequent rounds (a), (b), (c)</t>
  </si>
  <si>
    <r>
      <rPr>
        <i/>
        <sz val="10"/>
        <color rgb="FF000000"/>
        <rFont val="Arial"/>
        <family val="2"/>
      </rPr>
      <t>Vic</t>
    </r>
    <r>
      <rPr>
        <sz val="10"/>
        <color rgb="FF000000"/>
        <rFont val="Arial"/>
        <family val="2"/>
      </rPr>
      <t xml:space="preserve"> (d)</t>
    </r>
  </si>
  <si>
    <r>
      <rPr>
        <i/>
        <sz val="10"/>
        <color rgb="FF000000"/>
        <rFont val="Arial"/>
        <family val="2"/>
      </rPr>
      <t>WA</t>
    </r>
    <r>
      <rPr>
        <sz val="10"/>
        <color rgb="FF000000"/>
        <rFont val="Arial"/>
        <family val="2"/>
      </rPr>
      <t xml:space="preserve"> (e)</t>
    </r>
  </si>
  <si>
    <t>2019–2020 (h)</t>
  </si>
  <si>
    <t>40-49 years old</t>
  </si>
  <si>
    <t>50-59 years old</t>
  </si>
  <si>
    <t>60-69 years old</t>
  </si>
  <si>
    <t>75+ years old</t>
  </si>
  <si>
    <t>70-79 years old</t>
  </si>
  <si>
    <t>80+ years old</t>
  </si>
  <si>
    <r>
      <t xml:space="preserve">AS = Age Standardised. </t>
    </r>
    <r>
      <rPr>
        <b/>
        <sz val="10"/>
        <color rgb="FF000000"/>
        <rFont val="Arial"/>
        <family val="2"/>
      </rPr>
      <t>np</t>
    </r>
    <r>
      <rPr>
        <sz val="10"/>
        <color rgb="FF000000"/>
        <rFont val="Arial"/>
        <family val="2"/>
      </rPr>
      <t xml:space="preserve"> Not published.</t>
    </r>
  </si>
  <si>
    <t>The participation rate is the number of women resident in the catchment area screened in the reference period, divided by the number of women resident in the catchment area in the reference period based on Australian Bureau of Statistics (ABS) ERP data. Where service boundaries cross State localised areas, calculation of resident women is made on a proportional basis. If a woman is screened more than once during the reference period then only the first screen is counted. Catchment area: a geographic region based on service size in relation to the population, accessibility and the location of other services. It is uniquely defined for each service based on postcode or Statistical Local Area (SLA). Reference periods are from 1 January at commencement to 31 December at end of the 24 month period.</t>
  </si>
  <si>
    <t>Aboriginal and/or Torres Strait Islander women are women who self-identified as being of Aboriginal and/or Torres Strait Islander descent.</t>
  </si>
  <si>
    <t>Data for WA may include some Aboriginal and/or Torres Strait Islander women usually resident in the NT in WA catchment areas.</t>
  </si>
  <si>
    <t>The decline in screening in 2019-2020 in the NT reflects that no remote mobile screening was held in Aboriginal communities in 2020 due to truck upgrade and refit, and urban screening was interrupted from late March to early May 2020 due to COVID-19.</t>
  </si>
  <si>
    <r>
      <t xml:space="preserve">State and Territory governments (unpublished);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</si>
  <si>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10A.52</t>
  </si>
  <si>
    <t>Participation rates for women in cervical screening programs, by age group (a), (b), (c), (d), (e), (f)</t>
  </si>
  <si>
    <t>2018–2020 (g), (h), (i)</t>
  </si>
  <si>
    <t>25-29 years old</t>
  </si>
  <si>
    <t>30-34 years old</t>
  </si>
  <si>
    <t>35-39 years old</t>
  </si>
  <si>
    <t>25-74 years old</t>
  </si>
  <si>
    <t>20-24 years old</t>
  </si>
  <si>
    <t>20-69 years old</t>
  </si>
  <si>
    <t>AS = Age Standardised.</t>
  </si>
  <si>
    <t>Data are comparable (subject to caveats) across jurisdictions but not over time.</t>
  </si>
  <si>
    <t>For 2008–2009 to 2015–2016, rates are the number of women screened aged 20–69 using a Pap test over 2 calendar years (from 1 January of the first year to 31 December of the second year) as a proportion of the eligible female population calculated as the average of the Australian Bureau of Statistics (ABS) estimated resident population in each of the calendar years in the reference period. For January 2016 to June 2017, rates are the number of women screened aged 20–69 using a Pap test in January 2016–June 2017 as a proportion of the eligible female population calculated as the average of the ABS estimated resident population, multiplied by 0.75, and is not comparable with previous data that were for 24 months. For this reason, 2016–2017 rates are estimates and caution should be applied. For 2018–2020, rates are the number of people screened aged 25–74 using a screening HPV test (primary screening or 12-month repeat HPV test) in 2018–2020 as a proportion of the eligible female population calculated as the average of the ABS estimated resident population in each of the calendar years in the reference period. A new National Cervical Screening Program commenced in December 2017, at which time cervical screening changed from 2-yearly Pap tests to 5-yearly Cervical Screening Tests. As such, national reporting on cervical screening participation rates is in a period of transition, and program participation rates cannot be calculated until 5 years of data are available from program commencement. For this reason, 2018–2020 rates are considered estimates. There may be large differences between these estimates and future estimates as additional data become available for use in producing estimates, and therefore caution should be applied. Age-standardised rates are standardised to the 2001 Australian standard population.</t>
  </si>
  <si>
    <t>Cervical screening tests of women who participated in the Compass trial are not included in the NCSR and are therefore excluded from these statistics from 2018 onwards. The Compass trial is a clinical trial comparing two and a half-yearly Pap test screening with five yearly HPV DNA screening. The Compass pilot study commenced recruitment in October 2013 and the main trial commenced recruitment in January 2015 (http://www.compasstrial.org.au/).</t>
  </si>
  <si>
    <t>The eligible female population has been adjusted for the estimated proportion of women who have had a hysterectomy, using age-specific hysterectomy fractions derived from the AIHW National Hospitals Morbidity Database. Historical data may differ from data in previous reports for which hysterectomy fractions were estimated using a different methodology.</t>
  </si>
  <si>
    <t>The data source differs between reporting periods. Data reported prior to the renewal of the NCSP were provided by state and territory cervical screening registers. Data reported after the renewal (from 2018 onwards) were sourced from the National Cancer Screening Register (NCSR). Pre-renewal data cannot be directly compared with post-renewal data due to differences in screening test, screening interval, target age group, reporting methodology, and data source. Data exclude women who have opted off the register.</t>
  </si>
  <si>
    <t>For 2008–2009 to January 2016 to June 2017, data are reported for the state or territory in which the screened occurred, and include all women screened in each jurisdiction (not just those women resident in each jurisdiction). Data for these reporting periods may differ from data published elsewhere in which allocation of women to jurisdictions is by residential postcode. From 2018, data are reported for the state or territory of residence using the state or postcode associated with their cervical screening test.</t>
  </si>
  <si>
    <t>The target age group for cervical screening for years prior to 2018 was 20–69 years. Following national program changes, from 2018, the target age group for cervical screening is 25–74 years.</t>
  </si>
  <si>
    <t>Data reported for 2018–2020 are based on a new definition of participation. For 2018–2020, cervical screening participation is defined as the number of people who had a screening HPV test (primary screening or 12-month repeat HPV tests). This definition restricts participation to screening tests, which aligns with the definition of participation for Australia's two other population-based cancer screening programs. All data are estimates prior to sufficient years of data from 2018 being available to report 5-year participation. Data reported for 2018–2020 are estimates of 3-year participation.</t>
  </si>
  <si>
    <t>The extent to which participation has been impacted by the COVID-19 pandemic is yet to be fully determined, however, the pandemic might have impacted participation for the 2018–2020 period.</t>
  </si>
  <si>
    <t>Data for 2018–2020 are preliminary and may be subject to revision.</t>
  </si>
  <si>
    <r>
      <t xml:space="preserve">AIHW 2021, </t>
    </r>
    <r>
      <rPr>
        <i/>
        <sz val="10"/>
        <color rgb="FF000000"/>
        <rFont val="Arial"/>
        <family val="2"/>
      </rPr>
      <t>National Cervical Screening Program monitoring report, 2021;</t>
    </r>
    <r>
      <rPr>
        <sz val="10"/>
        <color rgb="FF000000"/>
        <rFont val="Arial"/>
        <family val="2"/>
      </rPr>
      <t xml:space="preserve"> AIHW 2019 (and previous issues), </t>
    </r>
    <r>
      <rPr>
        <i/>
        <sz val="10"/>
        <color rgb="FF000000"/>
        <rFont val="Arial"/>
        <family val="2"/>
      </rPr>
      <t>Cervical screening in Australia, 2019</t>
    </r>
    <r>
      <rPr>
        <sz val="10"/>
        <color rgb="FF000000"/>
        <rFont val="Arial"/>
        <family val="2"/>
      </rPr>
      <t xml:space="preserve"> (and previous years).</t>
    </r>
  </si>
  <si>
    <t>Table 10A.53</t>
  </si>
  <si>
    <t>Participation rates for persons aged 50-74 in the National Bowel Cancer Screening Program (24 month period) (a), (b), (c), (d)</t>
  </si>
  <si>
    <t>2019–2020 (e)</t>
  </si>
  <si>
    <t>Returned completed screening test</t>
  </si>
  <si>
    <t>Invitations (minus opted off and suspended)</t>
  </si>
  <si>
    <t>Participation rates</t>
  </si>
  <si>
    <t>The target population comprises Australians aged 50–74 who were registered as Australian citizens or migrants in the Medicare enrolment file, or are registered with a Department of Veterans' Affairs gold card. The Australian Government completed the rollout of biennial screening for those in the target age group in 2019.</t>
  </si>
  <si>
    <t>The participation rate is defined as the percentage of people invited to screen through the National Bowel Cancer Screening Program (NBCSP) between 1 January and 31 December of the 2 year rolling period who returned a completed screening test within that period or by 30 June of the following year. e.g. the participation rate for 2014–2015 is calculated as The percentage of people invited to screen through the NBCSP between 1 January 2014 and 31 December 2015 who returned a completed screening test within that period or by 30 June 2016.</t>
  </si>
  <si>
    <t>The number of individuals who were sent a screening invitation excludes those who suspended or opted off without completing their screening test.</t>
  </si>
  <si>
    <t>The 2019–2020 reporting period is the first reporting period to use the new National Cancer Screening Register for the majority of the 2-year period. As such, results are preliminary and will be subject to ongoing work to finalise all invitations and results over the register transition period.</t>
  </si>
  <si>
    <r>
      <t xml:space="preserve">AIHW 2021 (and previous issues), </t>
    </r>
    <r>
      <rPr>
        <i/>
        <sz val="10"/>
        <color rgb="FF000000"/>
        <rFont val="Arial"/>
        <family val="2"/>
      </rPr>
      <t>National Bowel Cancer Screening Program Monitoring Report, 2021</t>
    </r>
    <r>
      <rPr>
        <sz val="10"/>
        <color rgb="FF000000"/>
        <rFont val="Arial"/>
        <family val="2"/>
      </rPr>
      <t xml:space="preserve"> (and previous years); AIHW 2021, </t>
    </r>
    <r>
      <rPr>
        <i/>
        <sz val="10"/>
        <color rgb="FF000000"/>
        <rFont val="Arial"/>
        <family val="2"/>
      </rPr>
      <t>Participation in Australian cancer screening programs, 2019–2020.</t>
    </r>
    <r>
      <rPr>
        <sz val="10"/>
        <color rgb="FF000000"/>
        <rFont val="Arial"/>
        <family val="2"/>
      </rPr>
      <t/>
    </r>
  </si>
  <si>
    <t>Table 10A.54</t>
  </si>
  <si>
    <t xml:space="preserve">General practices that are accredited, at 30 June </t>
  </si>
  <si>
    <t>General practices (a)</t>
  </si>
  <si>
    <t>Accredited</t>
  </si>
  <si>
    <t>AGPAL</t>
  </si>
  <si>
    <t>Quality Practice Accreditation</t>
  </si>
  <si>
    <t>All accredited</t>
  </si>
  <si>
    <t>Proportion accredited</t>
  </si>
  <si>
    <t>Registered for accreditation (b)</t>
  </si>
  <si>
    <t>General practices (c)</t>
  </si>
  <si>
    <t>General practices (d)</t>
  </si>
  <si>
    <r>
      <rPr>
        <b/>
        <sz val="10"/>
        <color rgb="FF000000"/>
        <rFont val="Arial"/>
        <family val="2"/>
      </rPr>
      <t>na</t>
    </r>
    <r>
      <rPr>
        <sz val="10"/>
        <color rgb="FF000000"/>
        <rFont val="Arial"/>
        <family val="2"/>
      </rPr>
      <t xml:space="preserve"> Not available.</t>
    </r>
  </si>
  <si>
    <t>Data are incomplete for the current reporting period.</t>
  </si>
  <si>
    <t>Due to data quality constraints, the Australian Government Department of Health was not able to provide the number of general practices (denominator) for 2020 and 2021 meaning a proportion could not be calculated.</t>
  </si>
  <si>
    <t>Includes practices registered for accreditation but not yet accredited, in addition to accredited practices.</t>
  </si>
  <si>
    <t>Data for 2018 and 2019 were provided by the Australian Government Department of Health using linked data elements from the Medicare Benefits Schedule, Practice Incentive Payments and the National Health Services Directory.</t>
  </si>
  <si>
    <t>Data were not available for 2012 to 2017.</t>
  </si>
  <si>
    <t>Australian Government Department of Health (unpublished); Australian General Practice Accreditation Limited (AGPAL) (unpublished); Quality Practice Accreditation Pty Ltd (unpublished).</t>
  </si>
  <si>
    <t>Table 10A.55</t>
  </si>
  <si>
    <t>Client experience of GPs by remoteness, States and Territories (a), (b), (c), (d), (e)</t>
  </si>
  <si>
    <t>GP always or often listened carefully</t>
  </si>
  <si>
    <t>Inner and outer regional, remote and very remote</t>
  </si>
  <si>
    <t>GP always or often showed respect</t>
  </si>
  <si>
    <t>GP always or often spent enough time</t>
  </si>
  <si>
    <r>
      <t xml:space="preserve">RSE = Relative Standard Error. </t>
    </r>
    <r>
      <rPr>
        <b/>
        <sz val="10"/>
        <color rgb="FF000000"/>
        <rFont val="Arial"/>
        <family val="2"/>
      </rPr>
      <t>np</t>
    </r>
    <r>
      <rPr>
        <sz val="10"/>
        <color rgb="FF000000"/>
        <rFont val="Arial"/>
        <family val="2"/>
      </rPr>
      <t xml:space="preserve"> Not published. .. Not applicable. – Nil or rounded to zero.</t>
    </r>
  </si>
  <si>
    <t>Persons aged 15 years or over who saw a GP for their own health in the last 12 months (excluding persons aged 15-17 years who were interviewed by proxy) reporting the GP always or often: listened carefully, showed respect, and/or spent enough time with them. Excludes those who responded don't know.</t>
  </si>
  <si>
    <t>Table 10A.56</t>
  </si>
  <si>
    <t>Client experience of GPs by remoteness, Australia (a), (b), (c), (d)</t>
  </si>
  <si>
    <r>
      <rPr>
        <i/>
        <sz val="10"/>
        <color rgb="FF000000"/>
        <rFont val="Arial"/>
        <family val="2"/>
      </rPr>
      <t>Major cities</t>
    </r>
    <r>
      <rPr>
        <sz val="10"/>
        <color rgb="FF000000"/>
        <rFont val="Arial"/>
        <family val="2"/>
      </rPr>
      <t xml:space="preserve"> (e)</t>
    </r>
  </si>
  <si>
    <r>
      <rPr>
        <i/>
        <sz val="10"/>
        <color rgb="FF000000"/>
        <rFont val="Arial"/>
        <family val="2"/>
      </rPr>
      <t>Remote and Very remote</t>
    </r>
    <r>
      <rPr>
        <sz val="10"/>
        <color rgb="FF000000"/>
        <rFont val="Arial"/>
        <family val="2"/>
      </rPr>
      <t/>
    </r>
  </si>
  <si>
    <t>Table 10A.57</t>
  </si>
  <si>
    <t>Client experience of dental professionals by remoteness, States and Territories (a), (b), (c), (d), (e)</t>
  </si>
  <si>
    <t>Dental professional always or often listened carefully</t>
  </si>
  <si>
    <t>Dental professional always or often showed respect</t>
  </si>
  <si>
    <t>Dental professional always or often spent enough time</t>
  </si>
  <si>
    <t>Persons aged 15 years and over who saw a dental professional for their own health in the last 12 months (excluding persons aged 15-17 years who were interviewed by proxy) reporting the dental professional always or often: listened carefully, showed respect, and/or spent enough time with them. Excludes those who responded don't know.</t>
  </si>
  <si>
    <t>Table 10A.58</t>
  </si>
  <si>
    <t>Client experience of dental professionals by remoteness, Australia (a), (b), (c), (d), (e)</t>
  </si>
  <si>
    <t>Remote and Very remote</t>
  </si>
  <si>
    <t>Table 10A.59</t>
  </si>
  <si>
    <t xml:space="preserve">Proportion of GP management plans and team care assessment plans reviewed in the past 12 months </t>
  </si>
  <si>
    <t>GP management plans (MBS item 721)</t>
  </si>
  <si>
    <t>Team assessment plans (MBS item 723)</t>
  </si>
  <si>
    <t>All plans (sum of MBS items 721 and 723)</t>
  </si>
  <si>
    <t>Plans reviewed (MBS item 732)</t>
  </si>
  <si>
    <t>Proportion of plans reviewed</t>
  </si>
  <si>
    <r>
      <t xml:space="preserve">Australian Government Department of Human Services, </t>
    </r>
    <r>
      <rPr>
        <i/>
        <sz val="10"/>
        <color rgb="FF000000"/>
        <rFont val="Arial"/>
        <family val="2"/>
      </rPr>
      <t>Medicare Australia statistics: Medicare item reports,</t>
    </r>
    <r>
      <rPr>
        <sz val="10"/>
        <color rgb="FF000000"/>
        <rFont val="Arial"/>
        <family val="2"/>
      </rPr>
      <t xml:space="preserve"> http://medicarestatistics.humanservices.gov.au/statistics/mbs_item.jsp.</t>
    </r>
  </si>
  <si>
    <t>Table 10A.60</t>
  </si>
  <si>
    <t>Proportion of people who saw three or more health professionals in the last 12 months for the same condition and who reported that a health professional helped coordinate their care and that this coordination of care helped to a large extent (a), (b), (c), (d), (e), (f)</t>
  </si>
  <si>
    <t>People who saw three or more health professionals in the last 12 months for the same condition</t>
  </si>
  <si>
    <t>and who reported that a health professional helped coordinate their care and that this coordination of care helped to a large extent</t>
  </si>
  <si>
    <t>Persons aged 15 years and over who saw three or more health professionals for the same condition and a health professional helped to coordinate their care in the last 12 months. Includes those for whom it is unknown to what extent coordination of care helped.</t>
  </si>
  <si>
    <t>Cells have been randomly adjusted to avoid the release of confidential data. Discrepancies might occur between sums of the component items and totals.</t>
  </si>
  <si>
    <t>Data are crude rates.</t>
  </si>
  <si>
    <t>State and Territory classifications and Australian totals are based on the 2016 Australian Statistical Geography Standard (ASGS).</t>
  </si>
  <si>
    <r>
      <t xml:space="preserve">ABS (unpublished) </t>
    </r>
    <r>
      <rPr>
        <i/>
        <sz val="10"/>
        <color rgb="FF000000"/>
        <rFont val="Arial"/>
        <family val="2"/>
      </rPr>
      <t>Patient Experience Survey, Australia, 2020-21</t>
    </r>
    <r>
      <rPr>
        <sz val="10"/>
        <color rgb="FF000000"/>
        <rFont val="Arial"/>
        <family val="2"/>
      </rPr>
      <t xml:space="preserve"> and </t>
    </r>
    <r>
      <rPr>
        <i/>
        <sz val="10"/>
        <color rgb="FF000000"/>
        <rFont val="Arial"/>
        <family val="2"/>
      </rPr>
      <t>2019-20.</t>
    </r>
    <r>
      <rPr>
        <sz val="10"/>
        <color rgb="FF000000"/>
        <rFont val="Arial"/>
        <family val="2"/>
      </rPr>
      <t/>
    </r>
  </si>
  <si>
    <t>Table 10A.61</t>
  </si>
  <si>
    <t>Proportion of people who saw three or more health professionals in the last 12 months for the same condition and who reported that issues were caused by a lack of communication between the health professionals (a), (b), (c), (d), (e)</t>
  </si>
  <si>
    <t>and who reported that issues were caused by a lack of communication between the health professionals</t>
  </si>
  <si>
    <t>Table 10A.62</t>
  </si>
  <si>
    <t>Proportion of general practitioners across age brackets (a), (b), (c), (d)</t>
  </si>
  <si>
    <t>Full time equivalent numbers</t>
  </si>
  <si>
    <t>&lt;35 years old</t>
  </si>
  <si>
    <t>35-44 years old</t>
  </si>
  <si>
    <t>45-54 years old</t>
  </si>
  <si>
    <t>55-64 years old</t>
  </si>
  <si>
    <t>All ages</t>
  </si>
  <si>
    <t>Full time equivalent proportions</t>
  </si>
  <si>
    <t>GPFTE is allocated to the exact service location.</t>
  </si>
  <si>
    <t>The numbers for Western Australia include the other territories 'Christmas Island' and 'Cocos (Keeling) Islands', and the numbers for New South Wales include 'Jervis Bay' and 'Norfolk Island'.</t>
  </si>
  <si>
    <t>Table 10A.63</t>
  </si>
  <si>
    <t xml:space="preserve">Attrition rate of general practitioners across age brackets </t>
  </si>
  <si>
    <t>Table 10A.64</t>
  </si>
  <si>
    <t>Notifications of selected childhood diseases, children aged 0-14 years (a), (b), (c), (d), (e)</t>
  </si>
  <si>
    <t>Measles</t>
  </si>
  <si>
    <t>Notifications</t>
  </si>
  <si>
    <t>Notifications per 100 000 children</t>
  </si>
  <si>
    <t>Pertussis (whooping cough) (g)</t>
  </si>
  <si>
    <t>Invasive haemophilus influenzae type b</t>
  </si>
  <si>
    <r>
      <rPr>
        <b/>
        <sz val="10"/>
        <color rgb="FF000000"/>
        <rFont val="Arial"/>
        <family val="2"/>
      </rPr>
      <t>np</t>
    </r>
    <r>
      <rPr>
        <sz val="10"/>
        <color rgb="FF000000"/>
        <rFont val="Arial"/>
        <family val="2"/>
      </rPr>
      <t xml:space="preserve"> Not published. – Nil or rounded to zero.</t>
    </r>
  </si>
  <si>
    <t>Rates are derived using the 31 December Estimated Resident Population (ERP) of the relevant financial year. From July 2016, the ERP also includes Norfolk Island in the Australian total (in addition to the other territories) (see table 2A.2).</t>
  </si>
  <si>
    <t>Notification of the relevant State/Territory authority is required when measles is diagnosed. Available diagnostic tools make it uncommon for cases to go undiagnosed and therefore the 'notified fraction' for measles — the proportion of total cases for which notification is made — is expected to be high, with little variation between states and territories as well as over time. Notification of the relevant State/Territory authority is required when whooping cough is diagnosed. Diagnosis cannot always be confirmed using available tools. Therefore, the 'notified fraction' is likely to be only a proportion of the total number of cases. The notified fraction may vary between states and territories and over time. Notification of the relevant State/Territory authority is required when invasive Haemophilus influenzae type b (Hib) is diagnosed. Available diagnostic tools make it uncommon for cases to go undiagnosed and therefore the 'notified fraction' for Hib — the proportion of total cases for which notification is made — is expected to be high, with little variation between states and territories as well as over time.</t>
  </si>
  <si>
    <t>Cases defined based on Communicable Diseases Network Australia (CDNA) National Notifiable Diseases Surveillance System (NNDSS) case definitions.</t>
  </si>
  <si>
    <t>Data are suppressed for number of notifications where number is less than 3 and for rates where numerator is less than 5.</t>
  </si>
  <si>
    <t>School and child care closures, social distancing, and other infection control practices implemented in response to COVID-19 appear to have reduced the occurrence of some common childhood infectious diseases during the 2020-21 reporting period.</t>
  </si>
  <si>
    <t>Epidemics of pertussis in Australia historically occur at regular intervals of approximately 4 years on a background of endemic circulation, resulting in large fluctuations in notification numbers over time and by state and territory. The last Australia-wide pertussis epidemic occurred between 2008 and 2012. Increase in pertussis activity was seen in most jurisdictions from mid-2014 until early-2016, but these increases varied across jurisdiction and over time.</t>
  </si>
  <si>
    <r>
      <t xml:space="preserve">Australian Government Department of Health (unpublished) </t>
    </r>
    <r>
      <rPr>
        <i/>
        <sz val="10"/>
        <color rgb="FF000000"/>
        <rFont val="Arial"/>
        <family val="2"/>
      </rPr>
      <t>National Notifiable Diseases Surveillance System (NNDSS);</t>
    </r>
    <r>
      <rPr>
        <sz val="10"/>
        <color rgb="FF000000"/>
        <rFont val="Arial"/>
        <family val="2"/>
      </rPr>
      <t xml:space="preserve">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</si>
  <si>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10A.65</t>
  </si>
  <si>
    <t>Separations for selected potentially preventable hospitalisations, by State and Territory (a), (b), (c), (d)</t>
  </si>
  <si>
    <t>Rate per 1000 people</t>
  </si>
  <si>
    <t>Vaccine preventable conditions</t>
  </si>
  <si>
    <t>rate (AS)</t>
  </si>
  <si>
    <t>2013-14 (e)</t>
  </si>
  <si>
    <t>Acute conditions</t>
  </si>
  <si>
    <t>Chronic conditions</t>
  </si>
  <si>
    <t>Rates are age standardised to the Australian population as at 30 June 2001.</t>
  </si>
  <si>
    <t>Caution should be used in comparing data over time as there have been changes between the International Statistical Classification of Diseases and Related Health Problems, Australian Modification (ICD-10-AM) editions and the associated Australian Coding Standards.</t>
  </si>
  <si>
    <t>State and remoteness areas are based on patient address, not state or territory of hospitalisation. Separations for patients usually resident overseas are excluded. Totals include Australian residents of external Territories.</t>
  </si>
  <si>
    <t>Changes to the coding standard for Viral hepatitis in the 8th edition of ICD-10-AM introduced in 2013-14 may account for a proportion of the increase in the rate of vaccine preventable conditions. See Appendix A of AIHW 2015 Admitted patient care 2013–14: Australian hospital statistics for more details.</t>
  </si>
  <si>
    <r>
      <t xml:space="preserve">AIHW (unpublished) </t>
    </r>
    <r>
      <rPr>
        <i/>
        <sz val="10"/>
        <color rgb="FF000000"/>
        <rFont val="Arial"/>
        <family val="2"/>
      </rPr>
      <t>National Hospital Morbidity Database.</t>
    </r>
    <r>
      <rPr>
        <sz val="10"/>
        <color rgb="FF000000"/>
        <rFont val="Arial"/>
        <family val="2"/>
      </rPr>
      <t/>
    </r>
  </si>
  <si>
    <t>Table 10A.66</t>
  </si>
  <si>
    <t>Separations for selected potentially preventable hospitalisations, by Indigenous status (a), (b), (c), (d), (e)</t>
  </si>
  <si>
    <t>2013-14 (f)</t>
  </si>
  <si>
    <t>Other Australians (g)</t>
  </si>
  <si>
    <t>Cells have been suppressed to protect confidentiality where a patient or service provider could be identified.</t>
  </si>
  <si>
    <t>Cell sizes are small for some categories and rates may be statistically volatile.</t>
  </si>
  <si>
    <t>Other Australians includes separations where Indigenous status was not stated.</t>
  </si>
  <si>
    <t>Table 10A.67</t>
  </si>
  <si>
    <t>Separations for selected potentially preventable hospitalisations by remoteness (rate per 1000 people) (a), (b), (c), (d), (e), (f), (g), (h)</t>
  </si>
  <si>
    <t>All potentially preventable hospitalisations</t>
  </si>
  <si>
    <t>AS = Age Standardised. .. Not applicable. – Nil or rounded to zero.</t>
  </si>
  <si>
    <t>Disaggregation by remoteness area is by the patient's usual residence, not the location of hospital. Hence, rates represent the number of separations for patients living in each remoteness area divided by the total number of people living in that remoteness area in the jurisdiction.</t>
  </si>
  <si>
    <t>Table 10A.68</t>
  </si>
  <si>
    <t>Separations for selected potentially preventable hospitalisations by Indigenous status and remoteness, Australia (rate per 1000 people) (a), (b), (c), (d), (e)</t>
  </si>
  <si>
    <r>
      <rPr>
        <i/>
        <sz val="10"/>
        <color rgb="FF000000"/>
        <rFont val="Arial"/>
        <family val="2"/>
      </rPr>
      <t>Inner and outer regional</t>
    </r>
    <r>
      <rPr>
        <sz val="10"/>
        <color rgb="FF000000"/>
        <rFont val="Arial"/>
        <family val="2"/>
      </rPr>
      <t/>
    </r>
  </si>
  <si>
    <r>
      <rPr>
        <i/>
        <sz val="10"/>
        <color rgb="FF000000"/>
        <rFont val="Arial"/>
        <family val="2"/>
      </rPr>
      <t>Remote and very remote</t>
    </r>
    <r>
      <rPr>
        <sz val="10"/>
        <color rgb="FF000000"/>
        <rFont val="Arial"/>
        <family val="2"/>
      </rPr>
      <t/>
    </r>
  </si>
  <si>
    <t>Separations for patients usually resident overseas are excluded.</t>
  </si>
  <si>
    <t>Table 10A.69</t>
  </si>
  <si>
    <t>Separations for selected vaccine preventable conditions by Indigenous status (rate per 1000 people) (a), (b), (c), (d), (e), (f), (g)</t>
  </si>
  <si>
    <t>Per 1000 Aboriginal and Torres Strait Islander people</t>
  </si>
  <si>
    <t>Pneumonia and Influenza (vaccine-preventable)</t>
  </si>
  <si>
    <t>Other vaccine preventable conditions</t>
  </si>
  <si>
    <t>Per 1000 other Australians (h)</t>
  </si>
  <si>
    <t>Conditions are defined by ICD-10-AM and ACHI codes as in Australian hospital statistics (AIHW) and as used for the National Healthcare Agreement (NHA). See NHA: Performance Indicator 18–Selected potentially preventable hospitalisations.</t>
  </si>
  <si>
    <t>Excludes separations with a care type of Newborn without qualified days, and records for Hospital boarders and Posthumous organ procurement.</t>
  </si>
  <si>
    <t>Changes to the coding standard for Viral hepatitis in the 8th edition of ICD-10-AM introduced in 2013-14 may account for a proportion of the increase in the rate of Other vaccine preventable conditions. See Appendix A of AIHW 2015 Admitted patient care 2013–14: Australian hospital statistics for more details.</t>
  </si>
  <si>
    <t>Rates are derived using population estimates and projections based on the 2016 Census.</t>
  </si>
  <si>
    <t>Data for other Australians include separations where Indigenous status was not stated.</t>
  </si>
  <si>
    <t>Table 10A.70</t>
  </si>
  <si>
    <t>Separations for selected acute conditions by Indigenous status (rate per 1000 people) (a), (b), (c), (d), (e), (f), (g)</t>
  </si>
  <si>
    <t>Pneumonia (not vaccine-preventable)</t>
  </si>
  <si>
    <t>Cellulitis</t>
  </si>
  <si>
    <t>Convulsions and epilepsy</t>
  </si>
  <si>
    <t>Eclampsia</t>
  </si>
  <si>
    <t>Dental conditions</t>
  </si>
  <si>
    <t>Ear, nose and throat infections</t>
  </si>
  <si>
    <t>Gangrene</t>
  </si>
  <si>
    <t>Pelvic inflammatory disease</t>
  </si>
  <si>
    <t>Perforated/bleeding ulcer</t>
  </si>
  <si>
    <t>Urinary tract infections, including pyelonephritis (h)</t>
  </si>
  <si>
    <t>Per 1000 other Australians (i)</t>
  </si>
  <si>
    <t>AS = Age Standardised. – Nil or rounded to zero.</t>
  </si>
  <si>
    <t>Pyelonephritis is kidney inflammation caused by bacterial infection.</t>
  </si>
  <si>
    <t>Table 10A.71</t>
  </si>
  <si>
    <t>Separations for selected chronic conditions by Indigenous status (rate per 1000 people) (a), (b), (c), (d), (e), (f), (g)</t>
  </si>
  <si>
    <t>Angina</t>
  </si>
  <si>
    <t>Asthma</t>
  </si>
  <si>
    <t>Chronic obstructive pulmonary disease</t>
  </si>
  <si>
    <t>Congestive heart failure</t>
  </si>
  <si>
    <t>Diabetes complications (h)</t>
  </si>
  <si>
    <t>Hypertension</t>
  </si>
  <si>
    <t>Iron deficiency anaemia</t>
  </si>
  <si>
    <t>Nutritional deficiencies</t>
  </si>
  <si>
    <t>Rheumatic heart disease (i)</t>
  </si>
  <si>
    <t>Bronchiectasis</t>
  </si>
  <si>
    <t>Total (j)</t>
  </si>
  <si>
    <t>Per 1000 other Australians (k)</t>
  </si>
  <si>
    <t>Excludes separations with an additional diagnosis of diabetes complications.</t>
  </si>
  <si>
    <t>Rheumatic heart disease includes acute rheumatic fever as well as the chronic disease.</t>
  </si>
  <si>
    <t>Total may not sum to the individual categories as more than one chronic condition can be reported for a separation.</t>
  </si>
  <si>
    <t>Table 10A.72</t>
  </si>
  <si>
    <t>Selected potentially preventable hospitalisations, Ratio of separations for Aboriginal and Torres Strait Islander people to all Australians, diabetes (a), (b), (c), (d), (e)</t>
  </si>
  <si>
    <t>Separations for selected potentially preventable hospitalisations</t>
  </si>
  <si>
    <t>Diabetes as a principle diagnosis (f)</t>
  </si>
  <si>
    <t>Standardised ratio for Aboriginal and Torres Strait Islander people to all Australians</t>
  </si>
  <si>
    <t>ratio (AS)</t>
  </si>
  <si>
    <t>All diabetes - excluding diabetes complications as an additional diagnosis (g)</t>
  </si>
  <si>
    <t>All diabetes (h)</t>
  </si>
  <si>
    <t>Caution should be used in the interpretation of these data because of jurisdictional differences in data quality.</t>
  </si>
  <si>
    <t>Ratios are directly age standardised to the 2001 Australian standard population.</t>
  </si>
  <si>
    <t>Changes to the Australian Coding Standards between ICD-10-AM editions have resulted in fluctuations in the reporting of diagnoses for diabetes over time. Therefore caution should be used in comparisons of these data with earlier periods.</t>
  </si>
  <si>
    <t>Includes ICD-10-AM codes of Principal diagnosis in: 'E10', 'E11', 'E13', 'E14' or 'O24'.</t>
  </si>
  <si>
    <t>Includes ICD-10-AM codes of Principal diagnosis in: 'E10', 'E11', 'E13', 'E14' or 'O24' or Additional diagnosis in 'E109', 'E119', 'E139' or 'E149'.</t>
  </si>
  <si>
    <t>All diabetes refers to separations with either a principal or additional diagnosis of diabetes. Includes ICD-10-AM codes in: 'E10', 'E11', 'E13', 'E14' or O24'.</t>
  </si>
  <si>
    <t>Table 10A.73</t>
  </si>
  <si>
    <t>Selected potentially preventable hospitalisations, Separations for Type 2 diabetes mellitus as principal diagnosis by complication, all hospitals (rate per 100 000 people) (a), (b), (c), (d), (e), (f)</t>
  </si>
  <si>
    <t>Circulatory</t>
  </si>
  <si>
    <t>Renal</t>
  </si>
  <si>
    <t>Ophthalmic</t>
  </si>
  <si>
    <t>Other specified</t>
  </si>
  <si>
    <t>Multiple</t>
  </si>
  <si>
    <t>No complications</t>
  </si>
  <si>
    <t>Total (g), (h)</t>
  </si>
  <si>
    <t>Results for individual complications may be affected by small numbers, and need to be interpreted with care.</t>
  </si>
  <si>
    <t>Differences across jurisdictions in policy and practice relating to the admission of patients, the availability of outpatient services and the incentives to admit patients rather than treat them as outpatients will affect estimates of hospital separations.</t>
  </si>
  <si>
    <t>Morbidity data are coded under coding standards that may differ over time and across jurisdictions.</t>
  </si>
  <si>
    <t>Total includes Type 2 diabetes mellitus with unspecified complication.</t>
  </si>
  <si>
    <t>Table 10A.74</t>
  </si>
  <si>
    <t>Selected potentially preventable hospitalisations, Proportion of separations for principal diagnosis of Type 2 diabetes mellitus that were same day by complication, all hospitals (a), (b), (c), (d), (e), (f)</t>
  </si>
  <si>
    <t>Data are for the number of same day separations with the specified principal diagnosis, as a per cent of all separations with the specified principal diagnosis.</t>
  </si>
  <si>
    <t>Table 10A.75</t>
  </si>
  <si>
    <t>Selected potentially preventable hospitalisations, Separations for lower limb amputation with principal or additional diagnosis of Type 2 diabetes, all hospitals (rate per 100 000 people) (a), (b), (c), (d)</t>
  </si>
  <si>
    <t>Age standardised rate per 100 000 people</t>
  </si>
  <si>
    <t>Crude rate per 100 000 people</t>
  </si>
  <si>
    <t>Number</t>
  </si>
  <si>
    <t>ASR rates are age standardised to the 2001 Australian standard population.</t>
  </si>
  <si>
    <t>Includes unspecified diabetes. The figures are based on the ICD-10-AM and ACHI classifications. The codes used are ICD-10-AM diagnosis codes E11.x for diabetes, and ACHI intervention block 1533 and intervention codes 44370-00, 44373-00, 44367-00, 44367-01 and 44367-02 for lower limb amputation.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</si>
</sst>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0"/>
    <numFmt numFmtId="165" formatCode="###\ ###\ ###\ ##0;###\ ###\ ###\ ##0;###\ ###\ ###\ ##0"/>
    <numFmt numFmtId="166" formatCode="##0;\-##0;##0"/>
    <numFmt numFmtId="167" formatCode="#0;\-#0;#0"/>
    <numFmt numFmtId="168" formatCode="#\ ##0;\-#\ ##0;#\ ##0"/>
    <numFmt numFmtId="169" formatCode="##\ ##0;\-##\ ##0;##\ ##0"/>
    <numFmt numFmtId="170" formatCode="#0.0;\-#0.0;#0.0"/>
    <numFmt numFmtId="171" formatCode="##\ ##0.0;\-##\ ##0.0;##\ ##0.0"/>
    <numFmt numFmtId="172" formatCode="#\ ##0.0;\-#\ ##0.0;#\ ##0.0"/>
    <numFmt numFmtId="173" formatCode="##0.0;\-##0.0;##0.0"/>
    <numFmt numFmtId="174" formatCode="0.0;\-0.0;0.0"/>
    <numFmt numFmtId="175" formatCode="###\ ###\ ###\ ##0.0;###\ ###\ ###\ ##0.0;###\ ###\ ###\ ##0.0"/>
    <numFmt numFmtId="176" formatCode="###\ ##0.0;\-###\ ##0.0;###\ ##0.0"/>
    <numFmt numFmtId="177" formatCode="###\ ##0;\-###\ ##0;###\ ##0"/>
    <numFmt numFmtId="178" formatCode="#\ ###\ ##0;\-#\ ###\ ##0;#\ ###\ ##0"/>
    <numFmt numFmtId="179" formatCode="&quot;*&quot;0.0;&quot;*&quot;\-0.0;&quot;*&quot;0.0;&quot;*&quot;General"/>
    <numFmt numFmtId="180" formatCode="\±\ 0.0;\±\ 0.0;\±\ 0.0;\±\ General"/>
    <numFmt numFmtId="181" formatCode="&quot;**#&quot;0.0;&quot;**#&quot;\-0.0;&quot;**#&quot;0.0;&quot;**#&quot;General"/>
    <numFmt numFmtId="182" formatCode="&quot;*#&quot;#0.0;&quot;*#&quot;\-#0.0;&quot;*#&quot;#0.0;&quot;*#&quot;General"/>
    <numFmt numFmtId="183" formatCode="&quot;#&quot;#0.0;&quot;#&quot;\-#0.0;&quot;#&quot;#0.0;&quot;#&quot;General"/>
    <numFmt numFmtId="184" formatCode="&quot;*&quot;#0.0;&quot;*&quot;\-#0.0;&quot;*&quot;#0.0;&quot;*&quot;General"/>
    <numFmt numFmtId="185" formatCode="\±\ .0;\±\ .0;\±\ .0;\±\ General"/>
    <numFmt numFmtId="186" formatCode="\±\ #0.0;\±\ #0.0;\±\ #0.0;\±\ General"/>
    <numFmt numFmtId="187" formatCode="&quot;**&quot;#0.0;&quot;**&quot;\-#0.0;&quot;**&quot;#0.0;&quot;**&quot;General"/>
    <numFmt numFmtId="188" formatCode="&quot;**&quot;0.0;&quot;**&quot;\-0.0;&quot;**&quot;0.0;&quot;**&quot;General"/>
    <numFmt numFmtId="189" formatCode="##\ ###\ ##0;\-##\ ###\ ##0;##\ ###\ ##0"/>
    <numFmt numFmtId="190" formatCode="&quot;**#&quot;#0.0;&quot;**#&quot;\-#0.0;&quot;**#&quot;#0.0;&quot;**#&quot;General"/>
    <numFmt numFmtId="191" formatCode="&quot;#&quot;##0.0;&quot;#&quot;\-##0.0;&quot;#&quot;##0.0;&quot;#&quot;General"/>
  </numFmts>
  <fonts count="15"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
      <sz val="12"/>
      <color rgb="FF000000"/>
      <name val="Arial"/>
      <family val="2"/>
    </font>
    <font>
      <b/>
      <sz val="12"/>
      <color rgb="FF000000"/>
      <name val="Arial"/>
      <family val="2"/>
    </font>
    <font>
      <i/>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3">
    <border>
      <left/>
      <right/>
      <top/>
      <bottom/>
      <diagonal/>
    </border>
    <border>
      <left/>
      <right/>
      <top/>
      <bottom style="thin">
        <color rgb="FF000000"/>
      </bottom>
      <diagonal/>
    </border>
    <border>
      <left/>
      <right/>
      <top/>
      <bottom style="thin">
        <color indexed="64"/>
      </bottom>
      <diagonal/>
    </border>
  </borders>
  <cellStyleXfs count="1">
    <xf numFmtId="0" fontId="0" fillId="0" borderId="0"/>
  </cellStyleXfs>
  <cellXfs count="98">
    <xf numFmtId="0" fontId="0" fillId="0" borderId="0" xfId="0"/>
    <xf numFmtId="0" fontId="1" fillId="0" borderId="0" xfId="0" applyFont="1" applyAlignment="1">
      <alignment horizontal="left" vertical="top" wrapText="1"/>
    </xf>
    <xf numFmtId="0" fontId="0" fillId="0" borderId="0" xfId="0"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Alignment="1">
      <alignment horizontal="left" vertical="center"/>
    </xf>
    <xf numFmtId="0" fontId="8"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167" fontId="0" fillId="0" borderId="0" xfId="0" applyNumberFormat="1" applyAlignment="1">
      <alignment horizontal="right" vertical="center"/>
    </xf>
    <xf numFmtId="168" fontId="0" fillId="0" borderId="0" xfId="0" applyNumberFormat="1" applyAlignment="1">
      <alignment horizontal="right" vertical="center"/>
    </xf>
    <xf numFmtId="168" fontId="0" fillId="0" borderId="1" xfId="0" applyNumberFormat="1" applyBorder="1" applyAlignment="1">
      <alignment horizontal="right" vertical="center"/>
    </xf>
    <xf numFmtId="169" fontId="0" fillId="0" borderId="0" xfId="0" applyNumberFormat="1" applyAlignment="1">
      <alignment horizontal="right" vertical="center"/>
    </xf>
    <xf numFmtId="169" fontId="0" fillId="0" borderId="1" xfId="0" applyNumberFormat="1" applyBorder="1" applyAlignment="1">
      <alignment horizontal="right" vertical="center"/>
    </xf>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right"/>
    </xf>
    <xf numFmtId="0" fontId="9" fillId="0" borderId="1" xfId="0" applyFont="1" applyBorder="1" applyAlignment="1">
      <alignment horizontal="right" wrapText="1"/>
    </xf>
    <xf numFmtId="0" fontId="0" fillId="0" borderId="0" xfId="0" applyAlignment="1">
      <alignment horizontal="left" vertical="top"/>
    </xf>
    <xf numFmtId="0" fontId="9" fillId="0" borderId="0" xfId="0" applyFont="1" applyAlignment="1">
      <alignment horizontal="left" vertical="top"/>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170" fontId="0" fillId="0" borderId="0" xfId="0" applyNumberFormat="1" applyAlignment="1">
      <alignment horizontal="right" vertical="center"/>
    </xf>
    <xf numFmtId="171" fontId="0" fillId="0" borderId="0" xfId="0" applyNumberFormat="1" applyAlignment="1">
      <alignment horizontal="right" vertical="center"/>
    </xf>
    <xf numFmtId="172" fontId="0" fillId="0" borderId="0" xfId="0" applyNumberFormat="1" applyAlignment="1">
      <alignment horizontal="right" vertical="center"/>
    </xf>
    <xf numFmtId="173" fontId="0" fillId="0" borderId="0" xfId="0" applyNumberFormat="1" applyAlignment="1">
      <alignment horizontal="right" vertical="center"/>
    </xf>
    <xf numFmtId="173" fontId="0" fillId="0" borderId="1" xfId="0" applyNumberFormat="1" applyBorder="1" applyAlignment="1">
      <alignment horizontal="right" vertical="center"/>
    </xf>
    <xf numFmtId="0" fontId="0" fillId="3" borderId="0" xfId="0" applyFill="1" applyAlignment="1">
      <alignment horizontal="left" vertical="top"/>
    </xf>
    <xf numFmtId="174" fontId="0" fillId="0" borderId="0" xfId="0" applyNumberFormat="1" applyAlignment="1">
      <alignment horizontal="right" vertical="center"/>
    </xf>
    <xf numFmtId="170" fontId="0" fillId="0" borderId="1" xfId="0" applyNumberFormat="1" applyBorder="1" applyAlignment="1">
      <alignment horizontal="right" vertical="center"/>
    </xf>
    <xf numFmtId="172" fontId="0" fillId="0" borderId="1" xfId="0" applyNumberFormat="1" applyBorder="1" applyAlignment="1">
      <alignment horizontal="right" vertical="center"/>
    </xf>
    <xf numFmtId="174" fontId="0" fillId="0" borderId="1" xfId="0" applyNumberFormat="1" applyBorder="1" applyAlignment="1">
      <alignment horizontal="right" vertical="center"/>
    </xf>
    <xf numFmtId="171" fontId="0" fillId="0" borderId="1" xfId="0" applyNumberFormat="1" applyBorder="1" applyAlignment="1">
      <alignment horizontal="right" vertical="center"/>
    </xf>
    <xf numFmtId="166" fontId="0" fillId="0" borderId="1" xfId="0" applyNumberFormat="1" applyBorder="1" applyAlignment="1">
      <alignment horizontal="right" vertical="center"/>
    </xf>
    <xf numFmtId="175" fontId="0" fillId="0" borderId="0" xfId="0" applyNumberFormat="1" applyAlignment="1">
      <alignment horizontal="right" vertical="center"/>
    </xf>
    <xf numFmtId="175" fontId="0" fillId="0" borderId="1" xfId="0" applyNumberFormat="1" applyBorder="1" applyAlignment="1">
      <alignment horizontal="right" vertical="center"/>
    </xf>
    <xf numFmtId="176" fontId="0" fillId="0" borderId="0" xfId="0" applyNumberFormat="1" applyAlignment="1">
      <alignment horizontal="right" vertical="center"/>
    </xf>
    <xf numFmtId="177" fontId="0" fillId="0" borderId="0" xfId="0" applyNumberFormat="1" applyAlignment="1">
      <alignment horizontal="right" vertical="center"/>
    </xf>
    <xf numFmtId="177" fontId="0" fillId="0" borderId="1" xfId="0" applyNumberFormat="1" applyBorder="1" applyAlignment="1">
      <alignment horizontal="right" vertical="center"/>
    </xf>
    <xf numFmtId="167" fontId="0" fillId="0" borderId="1" xfId="0" applyNumberFormat="1" applyBorder="1" applyAlignment="1">
      <alignment horizontal="right"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178" fontId="0" fillId="0" borderId="0" xfId="0" applyNumberFormat="1" applyAlignment="1">
      <alignment horizontal="right" vertical="center"/>
    </xf>
    <xf numFmtId="179" fontId="0" fillId="0" borderId="0" xfId="0" applyNumberFormat="1" applyAlignment="1">
      <alignment horizontal="right" vertical="center"/>
    </xf>
    <xf numFmtId="180" fontId="0" fillId="0" borderId="0" xfId="0" applyNumberFormat="1" applyAlignment="1">
      <alignment horizontal="left" vertical="center"/>
    </xf>
    <xf numFmtId="178" fontId="0" fillId="0" borderId="1" xfId="0" applyNumberFormat="1" applyBorder="1" applyAlignment="1">
      <alignment horizontal="right" vertical="center"/>
    </xf>
    <xf numFmtId="0" fontId="0" fillId="4" borderId="0" xfId="0" applyFill="1" applyAlignment="1">
      <alignment horizontal="left" vertical="top"/>
    </xf>
    <xf numFmtId="0" fontId="9" fillId="0" borderId="0" xfId="0" applyFont="1" applyAlignment="1">
      <alignment horizontal="left"/>
    </xf>
    <xf numFmtId="181" fontId="0" fillId="0" borderId="0" xfId="0" applyNumberFormat="1" applyAlignment="1">
      <alignment horizontal="right" vertical="center"/>
    </xf>
    <xf numFmtId="182" fontId="0" fillId="0" borderId="0" xfId="0" applyNumberFormat="1" applyAlignment="1">
      <alignment horizontal="right" vertical="center"/>
    </xf>
    <xf numFmtId="183" fontId="0" fillId="0" borderId="0" xfId="0" applyNumberFormat="1" applyAlignment="1">
      <alignment horizontal="right" vertical="center"/>
    </xf>
    <xf numFmtId="184" fontId="0" fillId="0" borderId="0" xfId="0" applyNumberFormat="1" applyAlignment="1">
      <alignment horizontal="right" vertical="center"/>
    </xf>
    <xf numFmtId="185" fontId="0" fillId="0" borderId="0" xfId="0" applyNumberFormat="1" applyAlignment="1">
      <alignment horizontal="left" vertical="center"/>
    </xf>
    <xf numFmtId="186" fontId="0" fillId="0" borderId="0" xfId="0" applyNumberFormat="1" applyAlignment="1">
      <alignment horizontal="left" vertical="center"/>
    </xf>
    <xf numFmtId="187" fontId="0" fillId="0" borderId="0" xfId="0" applyNumberFormat="1" applyAlignment="1">
      <alignment horizontal="right" vertical="center"/>
    </xf>
    <xf numFmtId="188" fontId="0" fillId="0" borderId="0" xfId="0" applyNumberFormat="1" applyAlignment="1">
      <alignment horizontal="right" vertical="center"/>
    </xf>
    <xf numFmtId="189" fontId="0" fillId="0" borderId="0" xfId="0" applyNumberFormat="1" applyAlignment="1">
      <alignment horizontal="right" vertical="center"/>
    </xf>
    <xf numFmtId="190" fontId="0" fillId="0" borderId="0" xfId="0" applyNumberFormat="1" applyAlignment="1">
      <alignment horizontal="right" vertical="center"/>
    </xf>
    <xf numFmtId="191" fontId="0" fillId="0" borderId="0" xfId="0" applyNumberFormat="1" applyAlignment="1">
      <alignment horizontal="right" vertical="center"/>
    </xf>
    <xf numFmtId="0" fontId="0" fillId="0" borderId="2" xfId="0" applyBorder="1" applyAlignment="1">
      <alignment horizontal="left" vertical="center"/>
    </xf>
    <xf numFmtId="0" fontId="0" fillId="0" borderId="2" xfId="0" applyBorder="1" applyAlignment="1">
      <alignment horizontal="center" vertical="center"/>
    </xf>
    <xf numFmtId="170" fontId="0" fillId="0" borderId="2" xfId="0" applyNumberFormat="1" applyBorder="1" applyAlignment="1">
      <alignment horizontal="right" vertical="center"/>
    </xf>
    <xf numFmtId="0" fontId="0" fillId="0" borderId="0" xfId="0" applyAlignment="1">
      <alignment horizontal="justify" vertical="top" wrapText="1"/>
    </xf>
    <xf numFmtId="0" fontId="0" fillId="0" borderId="1" xfId="0" applyBorder="1" applyAlignment="1">
      <alignment horizontal="left" vertical="center"/>
    </xf>
    <xf numFmtId="0" fontId="12" fillId="0" borderId="1" xfId="0" applyFont="1" applyBorder="1" applyAlignment="1">
      <alignment horizontal="left" vertical="top"/>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right" vertical="center"/>
    </xf>
    <xf numFmtId="0" fontId="14" fillId="0" borderId="0" xfId="0" applyFont="1" applyAlignment="1">
      <alignment horizontal="left" vertical="top"/>
    </xf>
    <xf numFmtId="0" fontId="3" fillId="0" borderId="0" xfId="0" applyFont="1" applyAlignment="1">
      <alignment horizontal="center" vertical="center" wrapText="1"/>
    </xf>
    <xf numFmtId="0" fontId="0" fillId="0" borderId="0" xfId="0" applyAlignment="1"/>
    <xf numFmtId="0" fontId="0" fillId="0" borderId="0" xfId="0" applyAlignment="1">
      <alignment horizontal="justify" vertical="top" wrapText="1"/>
    </xf>
    <xf numFmtId="0" fontId="0" fillId="0" borderId="0" xfId="0"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justify" vertical="top" wrapText="1"/>
    </xf>
    <xf numFmtId="0" fontId="1" fillId="0" borderId="0" xfId="0" applyFont="1" applyAlignment="1">
      <alignment horizontal="left" vertical="top" wrapText="1"/>
    </xf>
    <xf numFmtId="0" fontId="0" fillId="0" borderId="0" xfId="0" applyAlignment="1">
      <alignment horizontal="left" vertical="center"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1" xfId="0" applyBorder="1" applyAlignment="1">
      <alignment horizontal="left" vertical="center" wrapText="1"/>
    </xf>
    <xf numFmtId="0" fontId="13" fillId="0" borderId="1" xfId="0" applyFont="1" applyBorder="1" applyAlignment="1">
      <alignment horizontal="justify" vertical="top" wrapText="1"/>
    </xf>
    <xf numFmtId="0" fontId="12" fillId="0" borderId="1" xfId="0" applyFont="1" applyBorder="1" applyAlignment="1">
      <alignment horizontal="justify" vertical="top"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wrapText="1"/>
    </xf>
    <xf numFmtId="0" fontId="0" fillId="0" borderId="1" xfId="0" applyBorder="1" applyAlignment="1">
      <alignment horizontal="left" vertical="center"/>
    </xf>
    <xf numFmtId="0" fontId="11" fillId="0" borderId="0" xfId="0" applyFont="1" applyAlignment="1">
      <alignment horizontal="justify" vertical="top" wrapText="1"/>
    </xf>
    <xf numFmtId="0" fontId="9" fillId="0" borderId="1" xfId="0" applyFont="1" applyBorder="1" applyAlignment="1">
      <alignment horizontal="center"/>
    </xf>
    <xf numFmtId="0" fontId="9" fillId="0" borderId="1" xfId="0" applyFont="1" applyBorder="1" applyAlignment="1">
      <alignment horizontal="left"/>
    </xf>
    <xf numFmtId="0" fontId="9"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tabSelected="1" workbookViewId="0"/>
  </sheetViews>
  <sheetFormatPr defaultColWidth="10.85546875" defaultRowHeight="12.75" x14ac:dyDescent="0.2"/>
  <cols>
    <col min="1" max="2" width="13.7109375" customWidth="1"/>
    <col min="3" max="3" width="60.7109375" customWidth="1"/>
  </cols>
  <sheetData>
    <row r="1" spans="1:3" ht="66" customHeight="1" x14ac:dyDescent="0.2">
      <c r="A1" s="1" t="s">
        <v>0</v>
      </c>
      <c r="B1" s="83" t="s">
        <v>1</v>
      </c>
      <c r="C1" s="83"/>
    </row>
    <row r="2" spans="1:3" ht="18" customHeight="1" x14ac:dyDescent="0.2">
      <c r="A2" s="80" t="s">
        <v>2</v>
      </c>
      <c r="B2" s="78"/>
      <c r="C2" s="80"/>
    </row>
    <row r="3" spans="1:3" ht="57" customHeight="1" x14ac:dyDescent="0.2">
      <c r="A3" s="79" t="s">
        <v>3</v>
      </c>
      <c r="B3" s="78"/>
      <c r="C3" s="79"/>
    </row>
    <row r="4" spans="1:3" ht="31.15" customHeight="1" x14ac:dyDescent="0.2">
      <c r="A4" s="79" t="s">
        <v>4</v>
      </c>
      <c r="B4" s="78"/>
      <c r="C4" s="79"/>
    </row>
    <row r="5" spans="1:3" ht="31.15" customHeight="1" x14ac:dyDescent="0.2">
      <c r="A5" s="79" t="s">
        <v>5</v>
      </c>
      <c r="B5" s="78"/>
      <c r="C5" s="79"/>
    </row>
    <row r="6" spans="1:3" ht="31.15" customHeight="1" x14ac:dyDescent="0.2">
      <c r="A6" s="79" t="s">
        <v>6</v>
      </c>
      <c r="B6" s="78"/>
      <c r="C6" s="79"/>
    </row>
    <row r="7" spans="1:3" ht="18" customHeight="1" x14ac:dyDescent="0.2">
      <c r="A7" s="80" t="s">
        <v>2</v>
      </c>
      <c r="B7" s="78"/>
      <c r="C7" s="80"/>
    </row>
    <row r="8" spans="1:3" ht="18" customHeight="1" x14ac:dyDescent="0.2">
      <c r="A8" s="81" t="s">
        <v>7</v>
      </c>
      <c r="B8" s="78"/>
      <c r="C8" s="81"/>
    </row>
    <row r="9" spans="1:3" ht="57" customHeight="1" x14ac:dyDescent="0.2">
      <c r="A9" s="82" t="s">
        <v>8</v>
      </c>
      <c r="B9" s="78"/>
      <c r="C9" s="82"/>
    </row>
    <row r="10" spans="1:3" ht="199.9" customHeight="1" x14ac:dyDescent="0.2">
      <c r="A10" s="82" t="s">
        <v>9</v>
      </c>
      <c r="B10" s="78"/>
      <c r="C10" s="82"/>
    </row>
    <row r="11" spans="1:3" ht="39" customHeight="1" x14ac:dyDescent="0.2">
      <c r="A11" s="77" t="s">
        <v>2</v>
      </c>
      <c r="B11" s="78"/>
      <c r="C11" s="77"/>
    </row>
    <row r="12" spans="1:3" ht="18" customHeight="1" x14ac:dyDescent="0.2">
      <c r="A12" s="3" t="s">
        <v>2</v>
      </c>
      <c r="B12" s="4" t="s">
        <v>2</v>
      </c>
      <c r="C12" s="3" t="s">
        <v>2</v>
      </c>
    </row>
    <row r="13" spans="1:3" ht="30.75" customHeight="1" x14ac:dyDescent="0.2">
      <c r="A13" s="5" t="str">
        <f>HYPERLINK("#'Table 10A.1'!A1","Table 10A.1")</f>
        <v>Table 10A.1</v>
      </c>
      <c r="B13" s="6" t="s">
        <v>2</v>
      </c>
      <c r="C13" s="2" t="s">
        <v>10</v>
      </c>
    </row>
    <row r="14" spans="1:3" ht="30.75" customHeight="1" x14ac:dyDescent="0.2">
      <c r="A14" s="5" t="str">
        <f>HYPERLINK("#'Table 10A.2'!A1","Table 10A.2")</f>
        <v>Table 10A.2</v>
      </c>
      <c r="B14" s="6" t="s">
        <v>2</v>
      </c>
      <c r="C14" s="2" t="s">
        <v>11</v>
      </c>
    </row>
    <row r="15" spans="1:3" ht="30.75" customHeight="1" x14ac:dyDescent="0.2">
      <c r="A15" s="5" t="str">
        <f>HYPERLINK("#'Table 10A.3'!A1","Table 10A.3")</f>
        <v>Table 10A.3</v>
      </c>
      <c r="B15" s="6" t="s">
        <v>2</v>
      </c>
      <c r="C15" s="2" t="s">
        <v>12</v>
      </c>
    </row>
    <row r="16" spans="1:3" ht="30.75" customHeight="1" x14ac:dyDescent="0.2">
      <c r="A16" s="5" t="str">
        <f>HYPERLINK("#'Table 10A.4'!A1","Table 10A.4")</f>
        <v>Table 10A.4</v>
      </c>
      <c r="B16" s="6" t="s">
        <v>2</v>
      </c>
      <c r="C16" s="2" t="s">
        <v>13</v>
      </c>
    </row>
    <row r="17" spans="1:3" ht="30.75" customHeight="1" x14ac:dyDescent="0.2">
      <c r="A17" s="5" t="str">
        <f>HYPERLINK("#'Table 10A.5'!A1","Table 10A.5")</f>
        <v>Table 10A.5</v>
      </c>
      <c r="B17" s="6" t="s">
        <v>2</v>
      </c>
      <c r="C17" s="2" t="s">
        <v>14</v>
      </c>
    </row>
    <row r="18" spans="1:3" ht="17.850000000000001" customHeight="1" x14ac:dyDescent="0.2">
      <c r="A18" s="5" t="str">
        <f>HYPERLINK("#'Table 10A.6'!A1","Table 10A.6")</f>
        <v>Table 10A.6</v>
      </c>
      <c r="B18" s="6" t="s">
        <v>2</v>
      </c>
      <c r="C18" s="2" t="s">
        <v>15</v>
      </c>
    </row>
    <row r="19" spans="1:3" ht="30.75" customHeight="1" x14ac:dyDescent="0.2">
      <c r="A19" s="5" t="str">
        <f>HYPERLINK("#'Table 10A.7'!A1","Table 10A.7")</f>
        <v>Table 10A.7</v>
      </c>
      <c r="B19" s="6" t="s">
        <v>2</v>
      </c>
      <c r="C19" s="2" t="s">
        <v>16</v>
      </c>
    </row>
    <row r="20" spans="1:3" ht="17.850000000000001" customHeight="1" x14ac:dyDescent="0.2">
      <c r="A20" s="5" t="str">
        <f>HYPERLINK("#'Table 10A.8'!A1","Table 10A.8")</f>
        <v>Table 10A.8</v>
      </c>
      <c r="B20" s="6" t="s">
        <v>2</v>
      </c>
      <c r="C20" s="2" t="s">
        <v>17</v>
      </c>
    </row>
    <row r="21" spans="1:3" ht="17.850000000000001" customHeight="1" x14ac:dyDescent="0.2">
      <c r="A21" s="5" t="str">
        <f>HYPERLINK("#'Table 10A.9'!A1","Table 10A.9")</f>
        <v>Table 10A.9</v>
      </c>
      <c r="B21" s="6" t="s">
        <v>2</v>
      </c>
      <c r="C21" s="2" t="s">
        <v>18</v>
      </c>
    </row>
    <row r="22" spans="1:3" ht="17.850000000000001" customHeight="1" x14ac:dyDescent="0.2">
      <c r="A22" s="5" t="str">
        <f>HYPERLINK("#'Table 10A.10'!A1","Table 10A.10")</f>
        <v>Table 10A.10</v>
      </c>
      <c r="B22" s="6" t="s">
        <v>2</v>
      </c>
      <c r="C22" s="2" t="s">
        <v>19</v>
      </c>
    </row>
    <row r="23" spans="1:3" ht="17.850000000000001" customHeight="1" x14ac:dyDescent="0.2">
      <c r="A23" s="5" t="str">
        <f>HYPERLINK("#'Table 10A.11'!A1","Table 10A.11")</f>
        <v>Table 10A.11</v>
      </c>
      <c r="B23" s="6" t="s">
        <v>2</v>
      </c>
      <c r="C23" s="2" t="s">
        <v>20</v>
      </c>
    </row>
    <row r="24" spans="1:3" ht="17.850000000000001" customHeight="1" x14ac:dyDescent="0.2">
      <c r="A24" s="5" t="str">
        <f>HYPERLINK("#'Table 10A.12'!A1","Table 10A.12")</f>
        <v>Table 10A.12</v>
      </c>
      <c r="B24" s="6" t="s">
        <v>2</v>
      </c>
      <c r="C24" s="2" t="s">
        <v>21</v>
      </c>
    </row>
    <row r="25" spans="1:3" ht="17.850000000000001" customHeight="1" x14ac:dyDescent="0.2">
      <c r="A25" s="5" t="str">
        <f>HYPERLINK("#'Table 10A.13'!A1","Table 10A.13")</f>
        <v>Table 10A.13</v>
      </c>
      <c r="B25" s="6" t="s">
        <v>2</v>
      </c>
      <c r="C25" s="2" t="s">
        <v>22</v>
      </c>
    </row>
    <row r="26" spans="1:3" ht="30.75" customHeight="1" x14ac:dyDescent="0.2">
      <c r="A26" s="5" t="str">
        <f>HYPERLINK("#'Table 10A.14'!A1","Table 10A.14")</f>
        <v>Table 10A.14</v>
      </c>
      <c r="B26" s="6" t="s">
        <v>2</v>
      </c>
      <c r="C26" s="2" t="s">
        <v>23</v>
      </c>
    </row>
    <row r="27" spans="1:3" ht="30.75" customHeight="1" x14ac:dyDescent="0.2">
      <c r="A27" s="5" t="str">
        <f>HYPERLINK("#'Table 10A.15'!A1","Table 10A.15")</f>
        <v>Table 10A.15</v>
      </c>
      <c r="B27" s="6" t="s">
        <v>2</v>
      </c>
      <c r="C27" s="2" t="s">
        <v>24</v>
      </c>
    </row>
    <row r="28" spans="1:3" ht="30.75" customHeight="1" x14ac:dyDescent="0.2">
      <c r="A28" s="5" t="str">
        <f>HYPERLINK("#'Table 10A.16'!A1","Table 10A.16")</f>
        <v>Table 10A.16</v>
      </c>
      <c r="B28" s="6" t="s">
        <v>2</v>
      </c>
      <c r="C28" s="2" t="s">
        <v>25</v>
      </c>
    </row>
    <row r="29" spans="1:3" ht="17.850000000000001" customHeight="1" x14ac:dyDescent="0.2">
      <c r="A29" s="5" t="str">
        <f>HYPERLINK("#'Table 10A.17'!A1","Table 10A.17")</f>
        <v>Table 10A.17</v>
      </c>
      <c r="B29" s="6" t="s">
        <v>2</v>
      </c>
      <c r="C29" s="2" t="s">
        <v>26</v>
      </c>
    </row>
    <row r="30" spans="1:3" ht="17.850000000000001" customHeight="1" x14ac:dyDescent="0.2">
      <c r="A30" s="5" t="str">
        <f>HYPERLINK("#'Table 10A.18'!A1","Table 10A.18")</f>
        <v>Table 10A.18</v>
      </c>
      <c r="B30" s="6" t="s">
        <v>2</v>
      </c>
      <c r="C30" s="2" t="s">
        <v>27</v>
      </c>
    </row>
    <row r="31" spans="1:3" ht="17.850000000000001" customHeight="1" x14ac:dyDescent="0.2">
      <c r="A31" s="5" t="str">
        <f>HYPERLINK("#'Table 10A.19'!A1","Table 10A.19")</f>
        <v>Table 10A.19</v>
      </c>
      <c r="B31" s="6" t="s">
        <v>2</v>
      </c>
      <c r="C31" s="2" t="s">
        <v>28</v>
      </c>
    </row>
    <row r="32" spans="1:3" ht="17.850000000000001" customHeight="1" x14ac:dyDescent="0.2">
      <c r="A32" s="5" t="str">
        <f>HYPERLINK("#'Table 10A.20'!A1","Table 10A.20")</f>
        <v>Table 10A.20</v>
      </c>
      <c r="B32" s="6" t="s">
        <v>2</v>
      </c>
      <c r="C32" s="2" t="s">
        <v>29</v>
      </c>
    </row>
    <row r="33" spans="1:3" ht="17.850000000000001" customHeight="1" x14ac:dyDescent="0.2">
      <c r="A33" s="5" t="str">
        <f>HYPERLINK("#'Table 10A.21'!A1","Table 10A.21")</f>
        <v>Table 10A.21</v>
      </c>
      <c r="B33" s="6" t="s">
        <v>2</v>
      </c>
      <c r="C33" s="2" t="s">
        <v>30</v>
      </c>
    </row>
    <row r="34" spans="1:3" ht="30.75" customHeight="1" x14ac:dyDescent="0.2">
      <c r="A34" s="5" t="str">
        <f>HYPERLINK("#'Table 10A.22'!A1","Table 10A.22")</f>
        <v>Table 10A.22</v>
      </c>
      <c r="B34" s="6" t="s">
        <v>2</v>
      </c>
      <c r="C34" s="2" t="s">
        <v>31</v>
      </c>
    </row>
    <row r="35" spans="1:3" ht="17.850000000000001" customHeight="1" x14ac:dyDescent="0.2">
      <c r="A35" s="5" t="str">
        <f>HYPERLINK("#'Table 10A.23'!A1","Table 10A.23")</f>
        <v>Table 10A.23</v>
      </c>
      <c r="B35" s="6" t="s">
        <v>2</v>
      </c>
      <c r="C35" s="2" t="s">
        <v>32</v>
      </c>
    </row>
    <row r="36" spans="1:3" ht="30.75" customHeight="1" x14ac:dyDescent="0.2">
      <c r="A36" s="5" t="str">
        <f>HYPERLINK("#'Table 10A.24'!A1","Table 10A.24")</f>
        <v>Table 10A.24</v>
      </c>
      <c r="B36" s="6" t="s">
        <v>2</v>
      </c>
      <c r="C36" s="2" t="s">
        <v>33</v>
      </c>
    </row>
    <row r="37" spans="1:3" ht="17.850000000000001" customHeight="1" x14ac:dyDescent="0.2">
      <c r="A37" s="5" t="str">
        <f>HYPERLINK("#'Table 10A.25'!A1","Table 10A.25")</f>
        <v>Table 10A.25</v>
      </c>
      <c r="B37" s="6" t="s">
        <v>2</v>
      </c>
      <c r="C37" s="2" t="s">
        <v>34</v>
      </c>
    </row>
    <row r="38" spans="1:3" ht="17.850000000000001" customHeight="1" x14ac:dyDescent="0.2">
      <c r="A38" s="5" t="str">
        <f>HYPERLINK("#'Table 10A.26'!A1","Table 10A.26")</f>
        <v>Table 10A.26</v>
      </c>
      <c r="B38" s="6" t="s">
        <v>2</v>
      </c>
      <c r="C38" s="2" t="s">
        <v>35</v>
      </c>
    </row>
    <row r="39" spans="1:3" ht="17.850000000000001" customHeight="1" x14ac:dyDescent="0.2">
      <c r="A39" s="5" t="str">
        <f>HYPERLINK("#'Table 10A.27'!A1","Table 10A.27")</f>
        <v>Table 10A.27</v>
      </c>
      <c r="B39" s="6" t="s">
        <v>2</v>
      </c>
      <c r="C39" s="2" t="s">
        <v>36</v>
      </c>
    </row>
    <row r="40" spans="1:3" ht="17.850000000000001" customHeight="1" x14ac:dyDescent="0.2">
      <c r="A40" s="5" t="str">
        <f>HYPERLINK("#'Table 10A.28'!A1","Table 10A.28")</f>
        <v>Table 10A.28</v>
      </c>
      <c r="B40" s="6" t="s">
        <v>2</v>
      </c>
      <c r="C40" s="2" t="s">
        <v>37</v>
      </c>
    </row>
    <row r="41" spans="1:3" ht="17.850000000000001" customHeight="1" x14ac:dyDescent="0.2">
      <c r="A41" s="5" t="str">
        <f>HYPERLINK("#'Table 10A.29'!A1","Table 10A.29")</f>
        <v>Table 10A.29</v>
      </c>
      <c r="B41" s="6" t="s">
        <v>2</v>
      </c>
      <c r="C41" s="2" t="s">
        <v>38</v>
      </c>
    </row>
    <row r="42" spans="1:3" ht="17.850000000000001" customHeight="1" x14ac:dyDescent="0.2">
      <c r="A42" s="5" t="str">
        <f>HYPERLINK("#'Table 10A.30'!A1","Table 10A.30")</f>
        <v>Table 10A.30</v>
      </c>
      <c r="B42" s="6" t="s">
        <v>2</v>
      </c>
      <c r="C42" s="2" t="s">
        <v>39</v>
      </c>
    </row>
    <row r="43" spans="1:3" ht="30.75" customHeight="1" x14ac:dyDescent="0.2">
      <c r="A43" s="5" t="str">
        <f>HYPERLINK("#'Table 10A.31'!A1","Table 10A.31")</f>
        <v>Table 10A.31</v>
      </c>
      <c r="B43" s="6" t="s">
        <v>2</v>
      </c>
      <c r="C43" s="2" t="s">
        <v>40</v>
      </c>
    </row>
    <row r="44" spans="1:3" ht="17.850000000000001" customHeight="1" x14ac:dyDescent="0.2">
      <c r="A44" s="5" t="str">
        <f>HYPERLINK("#'Table 10A.32'!A1","Table 10A.32")</f>
        <v>Table 10A.32</v>
      </c>
      <c r="B44" s="6" t="s">
        <v>2</v>
      </c>
      <c r="C44" s="2" t="s">
        <v>41</v>
      </c>
    </row>
    <row r="45" spans="1:3" ht="30.75" customHeight="1" x14ac:dyDescent="0.2">
      <c r="A45" s="5" t="str">
        <f>HYPERLINK("#'Table 10A.33'!A1","Table 10A.33")</f>
        <v>Table 10A.33</v>
      </c>
      <c r="B45" s="6" t="s">
        <v>2</v>
      </c>
      <c r="C45" s="2" t="s">
        <v>42</v>
      </c>
    </row>
    <row r="46" spans="1:3" ht="17.850000000000001" customHeight="1" x14ac:dyDescent="0.2">
      <c r="A46" s="5" t="str">
        <f>HYPERLINK("#'Table 10A.34'!A1","Table 10A.34")</f>
        <v>Table 10A.34</v>
      </c>
      <c r="B46" s="6" t="s">
        <v>2</v>
      </c>
      <c r="C46" s="2" t="s">
        <v>43</v>
      </c>
    </row>
    <row r="47" spans="1:3" ht="17.850000000000001" customHeight="1" x14ac:dyDescent="0.2">
      <c r="A47" s="5" t="str">
        <f>HYPERLINK("#'Table 10A.35'!A1","Table 10A.35")</f>
        <v>Table 10A.35</v>
      </c>
      <c r="B47" s="6" t="s">
        <v>2</v>
      </c>
      <c r="C47" s="2" t="s">
        <v>44</v>
      </c>
    </row>
    <row r="48" spans="1:3" ht="17.850000000000001" customHeight="1" x14ac:dyDescent="0.2">
      <c r="A48" s="5" t="str">
        <f>HYPERLINK("#'Table 10A.36'!A1","Table 10A.36")</f>
        <v>Table 10A.36</v>
      </c>
      <c r="B48" s="6" t="s">
        <v>2</v>
      </c>
      <c r="C48" s="2" t="s">
        <v>45</v>
      </c>
    </row>
    <row r="49" spans="1:3" ht="17.850000000000001" customHeight="1" x14ac:dyDescent="0.2">
      <c r="A49" s="5" t="str">
        <f>HYPERLINK("#'Table 10A.37'!A1","Table 10A.37")</f>
        <v>Table 10A.37</v>
      </c>
      <c r="B49" s="6" t="s">
        <v>2</v>
      </c>
      <c r="C49" s="2" t="s">
        <v>46</v>
      </c>
    </row>
    <row r="50" spans="1:3" ht="17.850000000000001" customHeight="1" x14ac:dyDescent="0.2">
      <c r="A50" s="5" t="str">
        <f>HYPERLINK("#'Table 10A.38'!A1","Table 10A.38")</f>
        <v>Table 10A.38</v>
      </c>
      <c r="B50" s="6" t="s">
        <v>2</v>
      </c>
      <c r="C50" s="2" t="s">
        <v>47</v>
      </c>
    </row>
    <row r="51" spans="1:3" ht="17.850000000000001" customHeight="1" x14ac:dyDescent="0.2">
      <c r="A51" s="5" t="str">
        <f>HYPERLINK("#'Table 10A.39'!A1","Table 10A.39")</f>
        <v>Table 10A.39</v>
      </c>
      <c r="B51" s="6" t="s">
        <v>2</v>
      </c>
      <c r="C51" s="2" t="s">
        <v>48</v>
      </c>
    </row>
    <row r="52" spans="1:3" ht="17.850000000000001" customHeight="1" x14ac:dyDescent="0.2">
      <c r="A52" s="5" t="str">
        <f>HYPERLINK("#'Table 10A.40'!A1","Table 10A.40")</f>
        <v>Table 10A.40</v>
      </c>
      <c r="B52" s="6" t="s">
        <v>2</v>
      </c>
      <c r="C52" s="2" t="s">
        <v>49</v>
      </c>
    </row>
    <row r="53" spans="1:3" ht="17.850000000000001" customHeight="1" x14ac:dyDescent="0.2">
      <c r="A53" s="5" t="str">
        <f>HYPERLINK("#'Table 10A.41'!A1","Table 10A.41")</f>
        <v>Table 10A.41</v>
      </c>
      <c r="B53" s="6" t="s">
        <v>2</v>
      </c>
      <c r="C53" s="2" t="s">
        <v>50</v>
      </c>
    </row>
    <row r="54" spans="1:3" ht="17.850000000000001" customHeight="1" x14ac:dyDescent="0.2">
      <c r="A54" s="5" t="str">
        <f>HYPERLINK("#'Table 10A.42'!A1","Table 10A.42")</f>
        <v>Table 10A.42</v>
      </c>
      <c r="B54" s="6" t="s">
        <v>2</v>
      </c>
      <c r="C54" s="2" t="s">
        <v>51</v>
      </c>
    </row>
    <row r="55" spans="1:3" ht="30.75" customHeight="1" x14ac:dyDescent="0.2">
      <c r="A55" s="5" t="str">
        <f>HYPERLINK("#'Table 10A.43'!A1","Table 10A.43")</f>
        <v>Table 10A.43</v>
      </c>
      <c r="B55" s="6" t="s">
        <v>2</v>
      </c>
      <c r="C55" s="2" t="s">
        <v>52</v>
      </c>
    </row>
    <row r="56" spans="1:3" ht="30.75" customHeight="1" x14ac:dyDescent="0.2">
      <c r="A56" s="5" t="str">
        <f>HYPERLINK("#'Table 10A.44'!A1","Table 10A.44")</f>
        <v>Table 10A.44</v>
      </c>
      <c r="B56" s="6" t="s">
        <v>2</v>
      </c>
      <c r="C56" s="2" t="s">
        <v>53</v>
      </c>
    </row>
    <row r="57" spans="1:3" ht="43.9" customHeight="1" x14ac:dyDescent="0.2">
      <c r="A57" s="5" t="str">
        <f>HYPERLINK("#'Table 10A.45'!A1","Table 10A.45")</f>
        <v>Table 10A.45</v>
      </c>
      <c r="B57" s="6" t="s">
        <v>2</v>
      </c>
      <c r="C57" s="2" t="s">
        <v>54</v>
      </c>
    </row>
    <row r="58" spans="1:3" ht="30.75" customHeight="1" x14ac:dyDescent="0.2">
      <c r="A58" s="5" t="str">
        <f>HYPERLINK("#'Table 10A.46'!A1","Table 10A.46")</f>
        <v>Table 10A.46</v>
      </c>
      <c r="B58" s="6" t="s">
        <v>2</v>
      </c>
      <c r="C58" s="2" t="s">
        <v>55</v>
      </c>
    </row>
    <row r="59" spans="1:3" ht="30.75" customHeight="1" x14ac:dyDescent="0.2">
      <c r="A59" s="5" t="str">
        <f>HYPERLINK("#'Table 10A.47'!A1","Table 10A.47")</f>
        <v>Table 10A.47</v>
      </c>
      <c r="B59" s="6" t="s">
        <v>2</v>
      </c>
      <c r="C59" s="2" t="s">
        <v>56</v>
      </c>
    </row>
    <row r="60" spans="1:3" ht="17.850000000000001" customHeight="1" x14ac:dyDescent="0.2">
      <c r="A60" s="5" t="str">
        <f>HYPERLINK("#'Table 10A.48'!A1","Table 10A.48")</f>
        <v>Table 10A.48</v>
      </c>
      <c r="B60" s="6" t="s">
        <v>2</v>
      </c>
      <c r="C60" s="2" t="s">
        <v>57</v>
      </c>
    </row>
    <row r="61" spans="1:3" ht="17.850000000000001" customHeight="1" x14ac:dyDescent="0.2">
      <c r="A61" s="5" t="str">
        <f>HYPERLINK("#'Table 10A.49'!A1","Table 10A.49")</f>
        <v>Table 10A.49</v>
      </c>
      <c r="B61" s="6" t="s">
        <v>2</v>
      </c>
      <c r="C61" s="2" t="s">
        <v>58</v>
      </c>
    </row>
    <row r="62" spans="1:3" ht="30.75" customHeight="1" x14ac:dyDescent="0.2">
      <c r="A62" s="5" t="str">
        <f>HYPERLINK("#'Table 10A.50'!A1","Table 10A.50")</f>
        <v>Table 10A.50</v>
      </c>
      <c r="B62" s="6" t="s">
        <v>2</v>
      </c>
      <c r="C62" s="2" t="s">
        <v>59</v>
      </c>
    </row>
    <row r="63" spans="1:3" ht="30.75" customHeight="1" x14ac:dyDescent="0.2">
      <c r="A63" s="5" t="str">
        <f>HYPERLINK("#'Table 10A.51'!A1","Table 10A.51")</f>
        <v>Table 10A.51</v>
      </c>
      <c r="B63" s="6" t="s">
        <v>2</v>
      </c>
      <c r="C63" s="2" t="s">
        <v>60</v>
      </c>
    </row>
    <row r="64" spans="1:3" ht="30.75" customHeight="1" x14ac:dyDescent="0.2">
      <c r="A64" s="5" t="str">
        <f>HYPERLINK("#'Table 10A.52'!A1","Table 10A.52")</f>
        <v>Table 10A.52</v>
      </c>
      <c r="B64" s="6" t="s">
        <v>2</v>
      </c>
      <c r="C64" s="2" t="s">
        <v>61</v>
      </c>
    </row>
    <row r="65" spans="1:3" ht="30.75" customHeight="1" x14ac:dyDescent="0.2">
      <c r="A65" s="5" t="str">
        <f>HYPERLINK("#'Table 10A.53'!A1","Table 10A.53")</f>
        <v>Table 10A.53</v>
      </c>
      <c r="B65" s="6" t="s">
        <v>2</v>
      </c>
      <c r="C65" s="2" t="s">
        <v>62</v>
      </c>
    </row>
    <row r="66" spans="1:3" ht="17.850000000000001" customHeight="1" x14ac:dyDescent="0.2">
      <c r="A66" s="5" t="str">
        <f>HYPERLINK("#'Table 10A.54'!A1","Table 10A.54")</f>
        <v>Table 10A.54</v>
      </c>
      <c r="B66" s="6" t="s">
        <v>2</v>
      </c>
      <c r="C66" s="2" t="s">
        <v>63</v>
      </c>
    </row>
    <row r="67" spans="1:3" ht="17.850000000000001" customHeight="1" x14ac:dyDescent="0.2">
      <c r="A67" s="5" t="str">
        <f>HYPERLINK("#'Table 10A.55'!A1","Table 10A.55")</f>
        <v>Table 10A.55</v>
      </c>
      <c r="B67" s="6" t="s">
        <v>2</v>
      </c>
      <c r="C67" s="2" t="s">
        <v>64</v>
      </c>
    </row>
    <row r="68" spans="1:3" ht="17.850000000000001" customHeight="1" x14ac:dyDescent="0.2">
      <c r="A68" s="5" t="str">
        <f>HYPERLINK("#'Table 10A.56'!A1","Table 10A.56")</f>
        <v>Table 10A.56</v>
      </c>
      <c r="B68" s="6" t="s">
        <v>2</v>
      </c>
      <c r="C68" s="2" t="s">
        <v>65</v>
      </c>
    </row>
    <row r="69" spans="1:3" ht="30.75" customHeight="1" x14ac:dyDescent="0.2">
      <c r="A69" s="5" t="str">
        <f>HYPERLINK("#'Table 10A.57'!A1","Table 10A.57")</f>
        <v>Table 10A.57</v>
      </c>
      <c r="B69" s="6" t="s">
        <v>2</v>
      </c>
      <c r="C69" s="2" t="s">
        <v>66</v>
      </c>
    </row>
    <row r="70" spans="1:3" ht="17.850000000000001" customHeight="1" x14ac:dyDescent="0.2">
      <c r="A70" s="5" t="str">
        <f>HYPERLINK("#'Table 10A.58'!A1","Table 10A.58")</f>
        <v>Table 10A.58</v>
      </c>
      <c r="B70" s="6" t="s">
        <v>2</v>
      </c>
      <c r="C70" s="2" t="s">
        <v>67</v>
      </c>
    </row>
    <row r="71" spans="1:3" ht="30.75" customHeight="1" x14ac:dyDescent="0.2">
      <c r="A71" s="5" t="str">
        <f>HYPERLINK("#'Table 10A.59'!A1","Table 10A.59")</f>
        <v>Table 10A.59</v>
      </c>
      <c r="B71" s="6" t="s">
        <v>2</v>
      </c>
      <c r="C71" s="2" t="s">
        <v>68</v>
      </c>
    </row>
    <row r="72" spans="1:3" ht="56.65" customHeight="1" x14ac:dyDescent="0.2">
      <c r="A72" s="5" t="str">
        <f>HYPERLINK("#'Table 10A.60'!A1","Table 10A.60")</f>
        <v>Table 10A.60</v>
      </c>
      <c r="B72" s="6" t="s">
        <v>2</v>
      </c>
      <c r="C72" s="2" t="s">
        <v>69</v>
      </c>
    </row>
    <row r="73" spans="1:3" ht="56.65" customHeight="1" x14ac:dyDescent="0.2">
      <c r="A73" s="5" t="str">
        <f>HYPERLINK("#'Table 10A.61'!A1","Table 10A.61")</f>
        <v>Table 10A.61</v>
      </c>
      <c r="B73" s="6" t="s">
        <v>2</v>
      </c>
      <c r="C73" s="2" t="s">
        <v>70</v>
      </c>
    </row>
    <row r="74" spans="1:3" ht="17.850000000000001" customHeight="1" x14ac:dyDescent="0.2">
      <c r="A74" s="5" t="str">
        <f>HYPERLINK("#'Table 10A.62'!A1","Table 10A.62")</f>
        <v>Table 10A.62</v>
      </c>
      <c r="B74" s="6" t="s">
        <v>2</v>
      </c>
      <c r="C74" s="2" t="s">
        <v>71</v>
      </c>
    </row>
    <row r="75" spans="1:3" ht="17.850000000000001" customHeight="1" x14ac:dyDescent="0.2">
      <c r="A75" s="5" t="str">
        <f>HYPERLINK("#'Table 10A.63'!A1","Table 10A.63")</f>
        <v>Table 10A.63</v>
      </c>
      <c r="B75" s="6" t="s">
        <v>2</v>
      </c>
      <c r="C75" s="2" t="s">
        <v>72</v>
      </c>
    </row>
    <row r="76" spans="1:3" ht="17.850000000000001" customHeight="1" x14ac:dyDescent="0.2">
      <c r="A76" s="5" t="str">
        <f>HYPERLINK("#'Table 10A.64'!A1","Table 10A.64")</f>
        <v>Table 10A.64</v>
      </c>
      <c r="B76" s="6" t="s">
        <v>2</v>
      </c>
      <c r="C76" s="2" t="s">
        <v>73</v>
      </c>
    </row>
    <row r="77" spans="1:3" ht="30.75" customHeight="1" x14ac:dyDescent="0.2">
      <c r="A77" s="5" t="str">
        <f>HYPERLINK("#'Table 10A.65'!A1","Table 10A.65")</f>
        <v>Table 10A.65</v>
      </c>
      <c r="B77" s="6" t="s">
        <v>2</v>
      </c>
      <c r="C77" s="2" t="s">
        <v>74</v>
      </c>
    </row>
    <row r="78" spans="1:3" ht="30.75" customHeight="1" x14ac:dyDescent="0.2">
      <c r="A78" s="5" t="str">
        <f>HYPERLINK("#'Table 10A.66'!A1","Table 10A.66")</f>
        <v>Table 10A.66</v>
      </c>
      <c r="B78" s="6" t="s">
        <v>2</v>
      </c>
      <c r="C78" s="2" t="s">
        <v>75</v>
      </c>
    </row>
    <row r="79" spans="1:3" ht="30.75" customHeight="1" x14ac:dyDescent="0.2">
      <c r="A79" s="5" t="str">
        <f>HYPERLINK("#'Table 10A.67'!A1","Table 10A.67")</f>
        <v>Table 10A.67</v>
      </c>
      <c r="B79" s="6" t="s">
        <v>2</v>
      </c>
      <c r="C79" s="2" t="s">
        <v>76</v>
      </c>
    </row>
    <row r="80" spans="1:3" ht="30.75" customHeight="1" x14ac:dyDescent="0.2">
      <c r="A80" s="5" t="str">
        <f>HYPERLINK("#'Table 10A.68'!A1","Table 10A.68")</f>
        <v>Table 10A.68</v>
      </c>
      <c r="B80" s="6" t="s">
        <v>2</v>
      </c>
      <c r="C80" s="2" t="s">
        <v>77</v>
      </c>
    </row>
    <row r="81" spans="1:3" ht="30.75" customHeight="1" x14ac:dyDescent="0.2">
      <c r="A81" s="5" t="str">
        <f>HYPERLINK("#'Table 10A.69'!A1","Table 10A.69")</f>
        <v>Table 10A.69</v>
      </c>
      <c r="B81" s="6" t="s">
        <v>2</v>
      </c>
      <c r="C81" s="2" t="s">
        <v>78</v>
      </c>
    </row>
    <row r="82" spans="1:3" ht="30.75" customHeight="1" x14ac:dyDescent="0.2">
      <c r="A82" s="5" t="str">
        <f>HYPERLINK("#'Table 10A.70'!A1","Table 10A.70")</f>
        <v>Table 10A.70</v>
      </c>
      <c r="B82" s="6" t="s">
        <v>2</v>
      </c>
      <c r="C82" s="2" t="s">
        <v>79</v>
      </c>
    </row>
    <row r="83" spans="1:3" ht="30.75" customHeight="1" x14ac:dyDescent="0.2">
      <c r="A83" s="5" t="str">
        <f>HYPERLINK("#'Table 10A.71'!A1","Table 10A.71")</f>
        <v>Table 10A.71</v>
      </c>
      <c r="B83" s="6" t="s">
        <v>2</v>
      </c>
      <c r="C83" s="2" t="s">
        <v>80</v>
      </c>
    </row>
    <row r="84" spans="1:3" ht="39.75" customHeight="1" x14ac:dyDescent="0.2">
      <c r="A84" s="5" t="str">
        <f>HYPERLINK("#'Table 10A.72'!A1","Table 10A.72")</f>
        <v>Table 10A.72</v>
      </c>
      <c r="B84" s="6" t="s">
        <v>2</v>
      </c>
      <c r="C84" s="2" t="s">
        <v>81</v>
      </c>
    </row>
    <row r="85" spans="1:3" ht="43.9" customHeight="1" x14ac:dyDescent="0.2">
      <c r="A85" s="5" t="str">
        <f>HYPERLINK("#'Table 10A.73'!A1","Table 10A.73")</f>
        <v>Table 10A.73</v>
      </c>
      <c r="B85" s="6" t="s">
        <v>2</v>
      </c>
      <c r="C85" s="2" t="s">
        <v>82</v>
      </c>
    </row>
    <row r="86" spans="1:3" ht="43.9" customHeight="1" x14ac:dyDescent="0.2">
      <c r="A86" s="5" t="str">
        <f>HYPERLINK("#'Table 10A.74'!A1","Table 10A.74")</f>
        <v>Table 10A.74</v>
      </c>
      <c r="B86" s="6" t="s">
        <v>2</v>
      </c>
      <c r="C86" s="2" t="s">
        <v>83</v>
      </c>
    </row>
    <row r="87" spans="1:3" ht="43.9" customHeight="1" x14ac:dyDescent="0.2">
      <c r="A87" s="5" t="str">
        <f>HYPERLINK("#'Table 10A.75'!A1","Table 10A.75")</f>
        <v>Table 10A.75</v>
      </c>
      <c r="B87" s="6" t="s">
        <v>2</v>
      </c>
      <c r="C87" s="2" t="s">
        <v>84</v>
      </c>
    </row>
  </sheetData>
  <mergeCells count="11">
    <mergeCell ref="B1:C1"/>
    <mergeCell ref="A2:C2"/>
    <mergeCell ref="A3:C3"/>
    <mergeCell ref="A4:C4"/>
    <mergeCell ref="A5:C5"/>
    <mergeCell ref="A11:C11"/>
    <mergeCell ref="A6:C6"/>
    <mergeCell ref="A7:C7"/>
    <mergeCell ref="A8:C8"/>
    <mergeCell ref="A9:C9"/>
    <mergeCell ref="A10:C10"/>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2022&amp;R&amp;"Arial"&amp;8PRIMARY AND
COMMUNITY HEALTH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8"/>
  <sheetViews>
    <sheetView showGridLines="0" workbookViewId="0"/>
  </sheetViews>
  <sheetFormatPr defaultColWidth="10.85546875" defaultRowHeight="12.75" x14ac:dyDescent="0.2"/>
  <cols>
    <col min="1" max="11" width="1.7109375" customWidth="1"/>
    <col min="12" max="12" width="5.42578125" customWidth="1"/>
    <col min="13" max="21" width="9.28515625" customWidth="1"/>
  </cols>
  <sheetData>
    <row r="1" spans="1:21" ht="17.45" customHeight="1" x14ac:dyDescent="0.2">
      <c r="A1" s="8" t="s">
        <v>259</v>
      </c>
      <c r="B1" s="8"/>
      <c r="C1" s="8"/>
      <c r="D1" s="8"/>
      <c r="E1" s="8"/>
      <c r="F1" s="8"/>
      <c r="G1" s="8"/>
      <c r="H1" s="8"/>
      <c r="I1" s="8"/>
      <c r="J1" s="8"/>
      <c r="K1" s="85" t="s">
        <v>260</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261</v>
      </c>
      <c r="N2" s="29" t="s">
        <v>130</v>
      </c>
      <c r="O2" s="29" t="s">
        <v>131</v>
      </c>
      <c r="P2" s="29" t="s">
        <v>262</v>
      </c>
      <c r="Q2" s="29" t="s">
        <v>133</v>
      </c>
      <c r="R2" s="29" t="s">
        <v>134</v>
      </c>
      <c r="S2" s="29" t="s">
        <v>135</v>
      </c>
      <c r="T2" s="29" t="s">
        <v>136</v>
      </c>
      <c r="U2" s="29" t="s">
        <v>212</v>
      </c>
    </row>
    <row r="3" spans="1:21" ht="16.5" customHeight="1" x14ac:dyDescent="0.2">
      <c r="A3" s="7" t="s">
        <v>140</v>
      </c>
      <c r="B3" s="7"/>
      <c r="C3" s="7"/>
      <c r="D3" s="7"/>
      <c r="E3" s="7"/>
      <c r="F3" s="7"/>
      <c r="G3" s="7"/>
      <c r="H3" s="7"/>
      <c r="I3" s="7"/>
      <c r="J3" s="7"/>
      <c r="K3" s="7"/>
      <c r="L3" s="9" t="s">
        <v>240</v>
      </c>
      <c r="M3" s="36">
        <v>7.2</v>
      </c>
      <c r="N3" s="36">
        <v>7</v>
      </c>
      <c r="O3" s="36">
        <v>7.4</v>
      </c>
      <c r="P3" s="36">
        <v>6.5</v>
      </c>
      <c r="Q3" s="36">
        <v>7</v>
      </c>
      <c r="R3" s="36">
        <v>6.5</v>
      </c>
      <c r="S3" s="36">
        <v>5.8</v>
      </c>
      <c r="T3" s="36">
        <v>4.8</v>
      </c>
      <c r="U3" s="36">
        <v>7</v>
      </c>
    </row>
    <row r="4" spans="1:21" ht="16.5" customHeight="1" x14ac:dyDescent="0.2">
      <c r="A4" s="7" t="s">
        <v>96</v>
      </c>
      <c r="B4" s="7"/>
      <c r="C4" s="7"/>
      <c r="D4" s="7"/>
      <c r="E4" s="7"/>
      <c r="F4" s="7"/>
      <c r="G4" s="7"/>
      <c r="H4" s="7"/>
      <c r="I4" s="7"/>
      <c r="J4" s="7"/>
      <c r="K4" s="7"/>
      <c r="L4" s="9" t="s">
        <v>240</v>
      </c>
      <c r="M4" s="36">
        <v>7</v>
      </c>
      <c r="N4" s="36">
        <v>6.6</v>
      </c>
      <c r="O4" s="36">
        <v>7.2</v>
      </c>
      <c r="P4" s="36">
        <v>6.3</v>
      </c>
      <c r="Q4" s="36">
        <v>6.8</v>
      </c>
      <c r="R4" s="36">
        <v>6.2</v>
      </c>
      <c r="S4" s="36">
        <v>5.4</v>
      </c>
      <c r="T4" s="36">
        <v>4.9000000000000004</v>
      </c>
      <c r="U4" s="36">
        <v>6.8</v>
      </c>
    </row>
    <row r="5" spans="1:21" ht="16.5" customHeight="1" x14ac:dyDescent="0.2">
      <c r="A5" s="7" t="s">
        <v>141</v>
      </c>
      <c r="B5" s="7"/>
      <c r="C5" s="7"/>
      <c r="D5" s="7"/>
      <c r="E5" s="7"/>
      <c r="F5" s="7"/>
      <c r="G5" s="7"/>
      <c r="H5" s="7"/>
      <c r="I5" s="7"/>
      <c r="J5" s="7"/>
      <c r="K5" s="7"/>
      <c r="L5" s="9" t="s">
        <v>240</v>
      </c>
      <c r="M5" s="36">
        <v>6.9</v>
      </c>
      <c r="N5" s="36">
        <v>6.5</v>
      </c>
      <c r="O5" s="36">
        <v>7</v>
      </c>
      <c r="P5" s="36">
        <v>6.2</v>
      </c>
      <c r="Q5" s="36">
        <v>6.7</v>
      </c>
      <c r="R5" s="36">
        <v>6.2</v>
      </c>
      <c r="S5" s="36">
        <v>5.2</v>
      </c>
      <c r="T5" s="36">
        <v>4.9000000000000004</v>
      </c>
      <c r="U5" s="36">
        <v>6.7</v>
      </c>
    </row>
    <row r="6" spans="1:21" ht="16.5" customHeight="1" x14ac:dyDescent="0.2">
      <c r="A6" s="7" t="s">
        <v>142</v>
      </c>
      <c r="B6" s="7"/>
      <c r="C6" s="7"/>
      <c r="D6" s="7"/>
      <c r="E6" s="7"/>
      <c r="F6" s="7"/>
      <c r="G6" s="7"/>
      <c r="H6" s="7"/>
      <c r="I6" s="7"/>
      <c r="J6" s="7"/>
      <c r="K6" s="7"/>
      <c r="L6" s="9" t="s">
        <v>240</v>
      </c>
      <c r="M6" s="36">
        <v>6.9</v>
      </c>
      <c r="N6" s="36">
        <v>6.5</v>
      </c>
      <c r="O6" s="36">
        <v>7</v>
      </c>
      <c r="P6" s="36">
        <v>6</v>
      </c>
      <c r="Q6" s="36">
        <v>6.6</v>
      </c>
      <c r="R6" s="36">
        <v>6.1</v>
      </c>
      <c r="S6" s="36">
        <v>5.0999999999999996</v>
      </c>
      <c r="T6" s="36">
        <v>4.9000000000000004</v>
      </c>
      <c r="U6" s="36">
        <v>6.6</v>
      </c>
    </row>
    <row r="7" spans="1:21" ht="16.5" customHeight="1" x14ac:dyDescent="0.2">
      <c r="A7" s="7" t="s">
        <v>143</v>
      </c>
      <c r="B7" s="7"/>
      <c r="C7" s="7"/>
      <c r="D7" s="7"/>
      <c r="E7" s="7"/>
      <c r="F7" s="7"/>
      <c r="G7" s="7"/>
      <c r="H7" s="7"/>
      <c r="I7" s="7"/>
      <c r="J7" s="7"/>
      <c r="K7" s="7"/>
      <c r="L7" s="9" t="s">
        <v>240</v>
      </c>
      <c r="M7" s="36">
        <v>6.8</v>
      </c>
      <c r="N7" s="36">
        <v>6.4</v>
      </c>
      <c r="O7" s="36">
        <v>6.8</v>
      </c>
      <c r="P7" s="36">
        <v>5.7</v>
      </c>
      <c r="Q7" s="36">
        <v>6.5</v>
      </c>
      <c r="R7" s="36">
        <v>6</v>
      </c>
      <c r="S7" s="36">
        <v>5.0999999999999996</v>
      </c>
      <c r="T7" s="36">
        <v>4.7</v>
      </c>
      <c r="U7" s="36">
        <v>6.5</v>
      </c>
    </row>
    <row r="8" spans="1:21" ht="16.5" customHeight="1" x14ac:dyDescent="0.2">
      <c r="A8" s="11" t="s">
        <v>144</v>
      </c>
      <c r="B8" s="11"/>
      <c r="C8" s="11"/>
      <c r="D8" s="11"/>
      <c r="E8" s="11"/>
      <c r="F8" s="11"/>
      <c r="G8" s="11"/>
      <c r="H8" s="11"/>
      <c r="I8" s="11"/>
      <c r="J8" s="11"/>
      <c r="K8" s="11"/>
      <c r="L8" s="12" t="s">
        <v>240</v>
      </c>
      <c r="M8" s="39">
        <v>6.8</v>
      </c>
      <c r="N8" s="39">
        <v>6.4</v>
      </c>
      <c r="O8" s="39">
        <v>6.7</v>
      </c>
      <c r="P8" s="39">
        <v>5.5</v>
      </c>
      <c r="Q8" s="39">
        <v>6.5</v>
      </c>
      <c r="R8" s="39">
        <v>6</v>
      </c>
      <c r="S8" s="39">
        <v>4.9000000000000004</v>
      </c>
      <c r="T8" s="39">
        <v>4.5999999999999996</v>
      </c>
      <c r="U8" s="39">
        <v>6.5</v>
      </c>
    </row>
    <row r="9" spans="1:21" ht="4.5" customHeight="1" x14ac:dyDescent="0.2">
      <c r="A9" s="25"/>
      <c r="B9" s="25"/>
      <c r="C9" s="2"/>
      <c r="D9" s="2"/>
      <c r="E9" s="2"/>
      <c r="F9" s="2"/>
      <c r="G9" s="2"/>
      <c r="H9" s="2"/>
      <c r="I9" s="2"/>
      <c r="J9" s="2"/>
      <c r="K9" s="2"/>
      <c r="L9" s="2"/>
      <c r="M9" s="2"/>
      <c r="N9" s="2"/>
      <c r="O9" s="2"/>
      <c r="P9" s="2"/>
      <c r="Q9" s="2"/>
      <c r="R9" s="2"/>
      <c r="S9" s="2"/>
      <c r="T9" s="2"/>
      <c r="U9" s="2"/>
    </row>
    <row r="10" spans="1:21" ht="29.45" customHeight="1" x14ac:dyDescent="0.2">
      <c r="A10" s="25" t="s">
        <v>115</v>
      </c>
      <c r="B10" s="25"/>
      <c r="C10" s="79" t="s">
        <v>263</v>
      </c>
      <c r="D10" s="79"/>
      <c r="E10" s="79"/>
      <c r="F10" s="79"/>
      <c r="G10" s="79"/>
      <c r="H10" s="79"/>
      <c r="I10" s="79"/>
      <c r="J10" s="79"/>
      <c r="K10" s="79"/>
      <c r="L10" s="79"/>
      <c r="M10" s="79"/>
      <c r="N10" s="79"/>
      <c r="O10" s="79"/>
      <c r="P10" s="79"/>
      <c r="Q10" s="79"/>
      <c r="R10" s="79"/>
      <c r="S10" s="79"/>
      <c r="T10" s="79"/>
      <c r="U10" s="79"/>
    </row>
    <row r="11" spans="1:21" ht="16.5" customHeight="1" x14ac:dyDescent="0.2">
      <c r="A11" s="25" t="s">
        <v>117</v>
      </c>
      <c r="B11" s="25"/>
      <c r="C11" s="79" t="s">
        <v>264</v>
      </c>
      <c r="D11" s="79"/>
      <c r="E11" s="79"/>
      <c r="F11" s="79"/>
      <c r="G11" s="79"/>
      <c r="H11" s="79"/>
      <c r="I11" s="79"/>
      <c r="J11" s="79"/>
      <c r="K11" s="79"/>
      <c r="L11" s="79"/>
      <c r="M11" s="79"/>
      <c r="N11" s="79"/>
      <c r="O11" s="79"/>
      <c r="P11" s="79"/>
      <c r="Q11" s="79"/>
      <c r="R11" s="79"/>
      <c r="S11" s="79"/>
      <c r="T11" s="79"/>
      <c r="U11" s="79"/>
    </row>
    <row r="12" spans="1:21" ht="42.4" customHeight="1" x14ac:dyDescent="0.2">
      <c r="A12" s="25" t="s">
        <v>119</v>
      </c>
      <c r="B12" s="25"/>
      <c r="C12" s="79" t="s">
        <v>157</v>
      </c>
      <c r="D12" s="79"/>
      <c r="E12" s="79"/>
      <c r="F12" s="79"/>
      <c r="G12" s="79"/>
      <c r="H12" s="79"/>
      <c r="I12" s="79"/>
      <c r="J12" s="79"/>
      <c r="K12" s="79"/>
      <c r="L12" s="79"/>
      <c r="M12" s="79"/>
      <c r="N12" s="79"/>
      <c r="O12" s="79"/>
      <c r="P12" s="79"/>
      <c r="Q12" s="79"/>
      <c r="R12" s="79"/>
      <c r="S12" s="79"/>
      <c r="T12" s="79"/>
      <c r="U12" s="79"/>
    </row>
    <row r="13" spans="1:21" ht="16.5" customHeight="1" x14ac:dyDescent="0.2">
      <c r="A13" s="25" t="s">
        <v>121</v>
      </c>
      <c r="B13" s="25"/>
      <c r="C13" s="79" t="s">
        <v>265</v>
      </c>
      <c r="D13" s="79"/>
      <c r="E13" s="79"/>
      <c r="F13" s="79"/>
      <c r="G13" s="79"/>
      <c r="H13" s="79"/>
      <c r="I13" s="79"/>
      <c r="J13" s="79"/>
      <c r="K13" s="79"/>
      <c r="L13" s="79"/>
      <c r="M13" s="79"/>
      <c r="N13" s="79"/>
      <c r="O13" s="79"/>
      <c r="P13" s="79"/>
      <c r="Q13" s="79"/>
      <c r="R13" s="79"/>
      <c r="S13" s="79"/>
      <c r="T13" s="79"/>
      <c r="U13" s="79"/>
    </row>
    <row r="14" spans="1:21" ht="16.5" customHeight="1" x14ac:dyDescent="0.2">
      <c r="A14" s="25" t="s">
        <v>123</v>
      </c>
      <c r="B14" s="25"/>
      <c r="C14" s="79" t="s">
        <v>266</v>
      </c>
      <c r="D14" s="79"/>
      <c r="E14" s="79"/>
      <c r="F14" s="79"/>
      <c r="G14" s="79"/>
      <c r="H14" s="79"/>
      <c r="I14" s="79"/>
      <c r="J14" s="79"/>
      <c r="K14" s="79"/>
      <c r="L14" s="79"/>
      <c r="M14" s="79"/>
      <c r="N14" s="79"/>
      <c r="O14" s="79"/>
      <c r="P14" s="79"/>
      <c r="Q14" s="79"/>
      <c r="R14" s="79"/>
      <c r="S14" s="79"/>
      <c r="T14" s="79"/>
      <c r="U14" s="79"/>
    </row>
    <row r="15" spans="1:21" ht="29.45" customHeight="1" x14ac:dyDescent="0.2">
      <c r="A15" s="25" t="s">
        <v>161</v>
      </c>
      <c r="B15" s="25"/>
      <c r="C15" s="79" t="s">
        <v>255</v>
      </c>
      <c r="D15" s="79"/>
      <c r="E15" s="79"/>
      <c r="F15" s="79"/>
      <c r="G15" s="79"/>
      <c r="H15" s="79"/>
      <c r="I15" s="79"/>
      <c r="J15" s="79"/>
      <c r="K15" s="79"/>
      <c r="L15" s="79"/>
      <c r="M15" s="79"/>
      <c r="N15" s="79"/>
      <c r="O15" s="79"/>
      <c r="P15" s="79"/>
      <c r="Q15" s="79"/>
      <c r="R15" s="79"/>
      <c r="S15" s="79"/>
      <c r="T15" s="79"/>
      <c r="U15" s="79"/>
    </row>
    <row r="16" spans="1:21" ht="29.45" customHeight="1" x14ac:dyDescent="0.2">
      <c r="A16" s="25" t="s">
        <v>180</v>
      </c>
      <c r="B16" s="25"/>
      <c r="C16" s="79" t="s">
        <v>257</v>
      </c>
      <c r="D16" s="79"/>
      <c r="E16" s="79"/>
      <c r="F16" s="79"/>
      <c r="G16" s="79"/>
      <c r="H16" s="79"/>
      <c r="I16" s="79"/>
      <c r="J16" s="79"/>
      <c r="K16" s="79"/>
      <c r="L16" s="79"/>
      <c r="M16" s="79"/>
      <c r="N16" s="79"/>
      <c r="O16" s="79"/>
      <c r="P16" s="79"/>
      <c r="Q16" s="79"/>
      <c r="R16" s="79"/>
      <c r="S16" s="79"/>
      <c r="T16" s="79"/>
      <c r="U16" s="79"/>
    </row>
    <row r="17" spans="1:21" ht="4.5" customHeight="1" x14ac:dyDescent="0.2"/>
    <row r="18" spans="1:21" ht="68.099999999999994" customHeight="1" x14ac:dyDescent="0.2">
      <c r="A18" s="26" t="s">
        <v>125</v>
      </c>
      <c r="B18" s="25"/>
      <c r="C18" s="25"/>
      <c r="D18" s="25"/>
      <c r="E18" s="79" t="s">
        <v>267</v>
      </c>
      <c r="F18" s="79"/>
      <c r="G18" s="79"/>
      <c r="H18" s="79"/>
      <c r="I18" s="79"/>
      <c r="J18" s="79"/>
      <c r="K18" s="79"/>
      <c r="L18" s="79"/>
      <c r="M18" s="79"/>
      <c r="N18" s="79"/>
      <c r="O18" s="79"/>
      <c r="P18" s="79"/>
      <c r="Q18" s="79"/>
      <c r="R18" s="79"/>
      <c r="S18" s="79"/>
      <c r="T18" s="79"/>
      <c r="U18" s="79"/>
    </row>
  </sheetData>
  <mergeCells count="9">
    <mergeCell ref="C14:U14"/>
    <mergeCell ref="C15:U15"/>
    <mergeCell ref="C16:U16"/>
    <mergeCell ref="E18:U18"/>
    <mergeCell ref="K1:U1"/>
    <mergeCell ref="C10:U10"/>
    <mergeCell ref="C11:U11"/>
    <mergeCell ref="C12:U12"/>
    <mergeCell ref="C13:U13"/>
  </mergeCells>
  <pageMargins left="0.7" right="0.7" top="0.75" bottom="0.75" header="0.3" footer="0.3"/>
  <pageSetup paperSize="9" fitToHeight="0" orientation="landscape" horizontalDpi="300" verticalDpi="300"/>
  <headerFooter scaleWithDoc="0" alignWithMargins="0">
    <oddHeader>&amp;C&amp;"Arial"&amp;8TABLE 10A.9</oddHeader>
    <oddFooter>&amp;L&amp;"Arial"&amp;8REPORT ON
GOVERNMENT
SERVICES 2022&amp;R&amp;"Arial"&amp;8PRIMARY AND
COMMUNITY HEALTH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8"/>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33.950000000000003" customHeight="1" x14ac:dyDescent="0.2">
      <c r="A1" s="8" t="s">
        <v>268</v>
      </c>
      <c r="B1" s="8"/>
      <c r="C1" s="8"/>
      <c r="D1" s="8"/>
      <c r="E1" s="8"/>
      <c r="F1" s="8"/>
      <c r="G1" s="8"/>
      <c r="H1" s="8"/>
      <c r="I1" s="8"/>
      <c r="J1" s="8"/>
      <c r="K1" s="85" t="s">
        <v>269</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140</v>
      </c>
      <c r="B3" s="7"/>
      <c r="C3" s="7"/>
      <c r="D3" s="7"/>
      <c r="E3" s="7"/>
      <c r="F3" s="7"/>
      <c r="G3" s="7"/>
      <c r="H3" s="7"/>
      <c r="I3" s="7"/>
      <c r="J3" s="7"/>
      <c r="K3" s="7"/>
      <c r="L3" s="9" t="s">
        <v>240</v>
      </c>
      <c r="M3" s="36">
        <v>1</v>
      </c>
      <c r="N3" s="36">
        <v>1.1000000000000001</v>
      </c>
      <c r="O3" s="36">
        <v>1.1000000000000001</v>
      </c>
      <c r="P3" s="36">
        <v>0.9</v>
      </c>
      <c r="Q3" s="36">
        <v>1.1000000000000001</v>
      </c>
      <c r="R3" s="36">
        <v>1</v>
      </c>
      <c r="S3" s="36">
        <v>0.8</v>
      </c>
      <c r="T3" s="36">
        <v>0.5</v>
      </c>
      <c r="U3" s="36">
        <v>1</v>
      </c>
    </row>
    <row r="4" spans="1:21" ht="16.5" customHeight="1" x14ac:dyDescent="0.2">
      <c r="A4" s="7" t="s">
        <v>96</v>
      </c>
      <c r="B4" s="7"/>
      <c r="C4" s="7"/>
      <c r="D4" s="7"/>
      <c r="E4" s="7"/>
      <c r="F4" s="7"/>
      <c r="G4" s="7"/>
      <c r="H4" s="7"/>
      <c r="I4" s="7"/>
      <c r="J4" s="7"/>
      <c r="K4" s="7"/>
      <c r="L4" s="9" t="s">
        <v>240</v>
      </c>
      <c r="M4" s="36">
        <v>0.9</v>
      </c>
      <c r="N4" s="36">
        <v>1</v>
      </c>
      <c r="O4" s="36">
        <v>1</v>
      </c>
      <c r="P4" s="36">
        <v>0.8</v>
      </c>
      <c r="Q4" s="36">
        <v>1</v>
      </c>
      <c r="R4" s="36">
        <v>0.9</v>
      </c>
      <c r="S4" s="36">
        <v>0.7</v>
      </c>
      <c r="T4" s="36">
        <v>0.5</v>
      </c>
      <c r="U4" s="36">
        <v>0.9</v>
      </c>
    </row>
    <row r="5" spans="1:21" ht="16.5" customHeight="1" x14ac:dyDescent="0.2">
      <c r="A5" s="7" t="s">
        <v>141</v>
      </c>
      <c r="B5" s="7"/>
      <c r="C5" s="7"/>
      <c r="D5" s="7"/>
      <c r="E5" s="7"/>
      <c r="F5" s="7"/>
      <c r="G5" s="7"/>
      <c r="H5" s="7"/>
      <c r="I5" s="7"/>
      <c r="J5" s="7"/>
      <c r="K5" s="7"/>
      <c r="L5" s="9" t="s">
        <v>240</v>
      </c>
      <c r="M5" s="36">
        <v>0.9</v>
      </c>
      <c r="N5" s="36">
        <v>1</v>
      </c>
      <c r="O5" s="36">
        <v>1</v>
      </c>
      <c r="P5" s="36">
        <v>0.8</v>
      </c>
      <c r="Q5" s="36">
        <v>1</v>
      </c>
      <c r="R5" s="36">
        <v>0.9</v>
      </c>
      <c r="S5" s="36">
        <v>0.7</v>
      </c>
      <c r="T5" s="36">
        <v>0.5</v>
      </c>
      <c r="U5" s="36">
        <v>1</v>
      </c>
    </row>
    <row r="6" spans="1:21" ht="16.5" customHeight="1" x14ac:dyDescent="0.2">
      <c r="A6" s="7" t="s">
        <v>142</v>
      </c>
      <c r="B6" s="7"/>
      <c r="C6" s="7"/>
      <c r="D6" s="7"/>
      <c r="E6" s="7"/>
      <c r="F6" s="7"/>
      <c r="G6" s="7"/>
      <c r="H6" s="7"/>
      <c r="I6" s="7"/>
      <c r="J6" s="7"/>
      <c r="K6" s="7"/>
      <c r="L6" s="9" t="s">
        <v>240</v>
      </c>
      <c r="M6" s="36">
        <v>0.9</v>
      </c>
      <c r="N6" s="36">
        <v>1</v>
      </c>
      <c r="O6" s="36">
        <v>0.9</v>
      </c>
      <c r="P6" s="36">
        <v>0.8</v>
      </c>
      <c r="Q6" s="36">
        <v>1</v>
      </c>
      <c r="R6" s="36">
        <v>0.9</v>
      </c>
      <c r="S6" s="36">
        <v>0.7</v>
      </c>
      <c r="T6" s="36">
        <v>0.4</v>
      </c>
      <c r="U6" s="36">
        <v>0.9</v>
      </c>
    </row>
    <row r="7" spans="1:21" ht="16.5" customHeight="1" x14ac:dyDescent="0.2">
      <c r="A7" s="7" t="s">
        <v>143</v>
      </c>
      <c r="B7" s="7"/>
      <c r="C7" s="7"/>
      <c r="D7" s="7"/>
      <c r="E7" s="7"/>
      <c r="F7" s="7"/>
      <c r="G7" s="7"/>
      <c r="H7" s="7"/>
      <c r="I7" s="7"/>
      <c r="J7" s="7"/>
      <c r="K7" s="7"/>
      <c r="L7" s="9" t="s">
        <v>240</v>
      </c>
      <c r="M7" s="36">
        <v>0.9</v>
      </c>
      <c r="N7" s="36">
        <v>0.9</v>
      </c>
      <c r="O7" s="36">
        <v>0.9</v>
      </c>
      <c r="P7" s="36">
        <v>0.7</v>
      </c>
      <c r="Q7" s="36">
        <v>0.9</v>
      </c>
      <c r="R7" s="36">
        <v>0.8</v>
      </c>
      <c r="S7" s="36">
        <v>0.6</v>
      </c>
      <c r="T7" s="36">
        <v>0.4</v>
      </c>
      <c r="U7" s="36">
        <v>0.9</v>
      </c>
    </row>
    <row r="8" spans="1:21" ht="16.5" customHeight="1" x14ac:dyDescent="0.2">
      <c r="A8" s="7" t="s">
        <v>144</v>
      </c>
      <c r="B8" s="7"/>
      <c r="C8" s="7"/>
      <c r="D8" s="7"/>
      <c r="E8" s="7"/>
      <c r="F8" s="7"/>
      <c r="G8" s="7"/>
      <c r="H8" s="7"/>
      <c r="I8" s="7"/>
      <c r="J8" s="7"/>
      <c r="K8" s="7"/>
      <c r="L8" s="9" t="s">
        <v>240</v>
      </c>
      <c r="M8" s="36">
        <v>0.8</v>
      </c>
      <c r="N8" s="36">
        <v>0.9</v>
      </c>
      <c r="O8" s="36">
        <v>0.8</v>
      </c>
      <c r="P8" s="36">
        <v>0.6</v>
      </c>
      <c r="Q8" s="36">
        <v>0.9</v>
      </c>
      <c r="R8" s="36">
        <v>0.8</v>
      </c>
      <c r="S8" s="36">
        <v>0.6</v>
      </c>
      <c r="T8" s="36">
        <v>0.4</v>
      </c>
      <c r="U8" s="36">
        <v>0.8</v>
      </c>
    </row>
    <row r="9" spans="1:21" ht="16.5" customHeight="1" x14ac:dyDescent="0.2">
      <c r="A9" s="7" t="s">
        <v>145</v>
      </c>
      <c r="B9" s="7"/>
      <c r="C9" s="7"/>
      <c r="D9" s="7"/>
      <c r="E9" s="7"/>
      <c r="F9" s="7"/>
      <c r="G9" s="7"/>
      <c r="H9" s="7"/>
      <c r="I9" s="7"/>
      <c r="J9" s="7"/>
      <c r="K9" s="7"/>
      <c r="L9" s="9" t="s">
        <v>240</v>
      </c>
      <c r="M9" s="36">
        <v>0.8</v>
      </c>
      <c r="N9" s="36">
        <v>0.8</v>
      </c>
      <c r="O9" s="36">
        <v>0.8</v>
      </c>
      <c r="P9" s="36">
        <v>0.6</v>
      </c>
      <c r="Q9" s="36">
        <v>0.8</v>
      </c>
      <c r="R9" s="36">
        <v>0.7</v>
      </c>
      <c r="S9" s="36">
        <v>0.6</v>
      </c>
      <c r="T9" s="36">
        <v>0.4</v>
      </c>
      <c r="U9" s="36">
        <v>0.8</v>
      </c>
    </row>
    <row r="10" spans="1:21" ht="16.5" customHeight="1" x14ac:dyDescent="0.2">
      <c r="A10" s="7" t="s">
        <v>146</v>
      </c>
      <c r="B10" s="7"/>
      <c r="C10" s="7"/>
      <c r="D10" s="7"/>
      <c r="E10" s="7"/>
      <c r="F10" s="7"/>
      <c r="G10" s="7"/>
      <c r="H10" s="7"/>
      <c r="I10" s="7"/>
      <c r="J10" s="7"/>
      <c r="K10" s="7"/>
      <c r="L10" s="9" t="s">
        <v>240</v>
      </c>
      <c r="M10" s="36">
        <v>0.8</v>
      </c>
      <c r="N10" s="36">
        <v>0.8</v>
      </c>
      <c r="O10" s="36">
        <v>0.7</v>
      </c>
      <c r="P10" s="36">
        <v>0.5</v>
      </c>
      <c r="Q10" s="36">
        <v>0.7</v>
      </c>
      <c r="R10" s="36">
        <v>0.7</v>
      </c>
      <c r="S10" s="36">
        <v>0.5</v>
      </c>
      <c r="T10" s="36">
        <v>0.4</v>
      </c>
      <c r="U10" s="36">
        <v>0.7</v>
      </c>
    </row>
    <row r="11" spans="1:21" ht="16.5" customHeight="1" x14ac:dyDescent="0.2">
      <c r="A11" s="7" t="s">
        <v>147</v>
      </c>
      <c r="B11" s="7"/>
      <c r="C11" s="7"/>
      <c r="D11" s="7"/>
      <c r="E11" s="7"/>
      <c r="F11" s="7"/>
      <c r="G11" s="7"/>
      <c r="H11" s="7"/>
      <c r="I11" s="7"/>
      <c r="J11" s="7"/>
      <c r="K11" s="7"/>
      <c r="L11" s="9" t="s">
        <v>240</v>
      </c>
      <c r="M11" s="36">
        <v>0.7</v>
      </c>
      <c r="N11" s="36">
        <v>0.7</v>
      </c>
      <c r="O11" s="36">
        <v>0.7</v>
      </c>
      <c r="P11" s="36">
        <v>0.5</v>
      </c>
      <c r="Q11" s="36">
        <v>0.7</v>
      </c>
      <c r="R11" s="36">
        <v>0.7</v>
      </c>
      <c r="S11" s="36">
        <v>0.5</v>
      </c>
      <c r="T11" s="36">
        <v>0.3</v>
      </c>
      <c r="U11" s="36">
        <v>0.7</v>
      </c>
    </row>
    <row r="12" spans="1:21" ht="16.5" customHeight="1" x14ac:dyDescent="0.2">
      <c r="A12" s="11" t="s">
        <v>148</v>
      </c>
      <c r="B12" s="11"/>
      <c r="C12" s="11"/>
      <c r="D12" s="11"/>
      <c r="E12" s="11"/>
      <c r="F12" s="11"/>
      <c r="G12" s="11"/>
      <c r="H12" s="11"/>
      <c r="I12" s="11"/>
      <c r="J12" s="11"/>
      <c r="K12" s="11"/>
      <c r="L12" s="12" t="s">
        <v>240</v>
      </c>
      <c r="M12" s="39">
        <v>0.7</v>
      </c>
      <c r="N12" s="39">
        <v>0.7</v>
      </c>
      <c r="O12" s="39">
        <v>0.6</v>
      </c>
      <c r="P12" s="39">
        <v>0.5</v>
      </c>
      <c r="Q12" s="39">
        <v>0.6</v>
      </c>
      <c r="R12" s="39">
        <v>0.6</v>
      </c>
      <c r="S12" s="39">
        <v>0.5</v>
      </c>
      <c r="T12" s="39">
        <v>0.3</v>
      </c>
      <c r="U12" s="39">
        <v>0.6</v>
      </c>
    </row>
    <row r="13" spans="1:21" ht="4.5" customHeight="1" x14ac:dyDescent="0.2">
      <c r="A13" s="25"/>
      <c r="B13" s="25"/>
      <c r="C13" s="2"/>
      <c r="D13" s="2"/>
      <c r="E13" s="2"/>
      <c r="F13" s="2"/>
      <c r="G13" s="2"/>
      <c r="H13" s="2"/>
      <c r="I13" s="2"/>
      <c r="J13" s="2"/>
      <c r="K13" s="2"/>
      <c r="L13" s="2"/>
      <c r="M13" s="2"/>
      <c r="N13" s="2"/>
      <c r="O13" s="2"/>
      <c r="P13" s="2"/>
      <c r="Q13" s="2"/>
      <c r="R13" s="2"/>
      <c r="S13" s="2"/>
      <c r="T13" s="2"/>
      <c r="U13" s="2"/>
    </row>
    <row r="14" spans="1:21" ht="16.5" customHeight="1" x14ac:dyDescent="0.2">
      <c r="A14" s="25" t="s">
        <v>115</v>
      </c>
      <c r="B14" s="25"/>
      <c r="C14" s="79" t="s">
        <v>279</v>
      </c>
      <c r="D14" s="79"/>
      <c r="E14" s="79"/>
      <c r="F14" s="79"/>
      <c r="G14" s="79"/>
      <c r="H14" s="79"/>
      <c r="I14" s="79"/>
      <c r="J14" s="79"/>
      <c r="K14" s="79"/>
      <c r="L14" s="79"/>
      <c r="M14" s="79"/>
      <c r="N14" s="79"/>
      <c r="O14" s="79"/>
      <c r="P14" s="79"/>
      <c r="Q14" s="79"/>
      <c r="R14" s="79"/>
      <c r="S14" s="79"/>
      <c r="T14" s="79"/>
      <c r="U14" s="79"/>
    </row>
    <row r="15" spans="1:21" ht="16.5" customHeight="1" x14ac:dyDescent="0.2">
      <c r="A15" s="25" t="s">
        <v>117</v>
      </c>
      <c r="B15" s="25"/>
      <c r="C15" s="79" t="s">
        <v>280</v>
      </c>
      <c r="D15" s="79"/>
      <c r="E15" s="79"/>
      <c r="F15" s="79"/>
      <c r="G15" s="79"/>
      <c r="H15" s="79"/>
      <c r="I15" s="79"/>
      <c r="J15" s="79"/>
      <c r="K15" s="79"/>
      <c r="L15" s="79"/>
      <c r="M15" s="79"/>
      <c r="N15" s="79"/>
      <c r="O15" s="79"/>
      <c r="P15" s="79"/>
      <c r="Q15" s="79"/>
      <c r="R15" s="79"/>
      <c r="S15" s="79"/>
      <c r="T15" s="79"/>
      <c r="U15" s="79"/>
    </row>
    <row r="16" spans="1:21" ht="16.5" customHeight="1" x14ac:dyDescent="0.2">
      <c r="A16" s="25" t="s">
        <v>119</v>
      </c>
      <c r="B16" s="25"/>
      <c r="C16" s="79" t="s">
        <v>281</v>
      </c>
      <c r="D16" s="79"/>
      <c r="E16" s="79"/>
      <c r="F16" s="79"/>
      <c r="G16" s="79"/>
      <c r="H16" s="79"/>
      <c r="I16" s="79"/>
      <c r="J16" s="79"/>
      <c r="K16" s="79"/>
      <c r="L16" s="79"/>
      <c r="M16" s="79"/>
      <c r="N16" s="79"/>
      <c r="O16" s="79"/>
      <c r="P16" s="79"/>
      <c r="Q16" s="79"/>
      <c r="R16" s="79"/>
      <c r="S16" s="79"/>
      <c r="T16" s="79"/>
      <c r="U16" s="79"/>
    </row>
    <row r="17" spans="1:21" ht="4.5" customHeight="1" x14ac:dyDescent="0.2"/>
    <row r="18" spans="1:21" ht="74.25" customHeight="1" x14ac:dyDescent="0.2">
      <c r="A18" s="26" t="s">
        <v>125</v>
      </c>
      <c r="B18" s="25"/>
      <c r="C18" s="25"/>
      <c r="D18" s="25"/>
      <c r="E18" s="79" t="s">
        <v>258</v>
      </c>
      <c r="F18" s="79"/>
      <c r="G18" s="79"/>
      <c r="H18" s="79"/>
      <c r="I18" s="79"/>
      <c r="J18" s="79"/>
      <c r="K18" s="79"/>
      <c r="L18" s="79"/>
      <c r="M18" s="79"/>
      <c r="N18" s="79"/>
      <c r="O18" s="79"/>
      <c r="P18" s="79"/>
      <c r="Q18" s="79"/>
      <c r="R18" s="79"/>
      <c r="S18" s="79"/>
      <c r="T18" s="79"/>
      <c r="U18" s="79"/>
    </row>
  </sheetData>
  <mergeCells count="5">
    <mergeCell ref="K1:U1"/>
    <mergeCell ref="C14:U14"/>
    <mergeCell ref="C15:U15"/>
    <mergeCell ref="C16:U16"/>
    <mergeCell ref="E18:U18"/>
  </mergeCells>
  <pageMargins left="0.7" right="0.7" top="0.75" bottom="0.75" header="0.3" footer="0.3"/>
  <pageSetup paperSize="9" fitToHeight="0" orientation="landscape" horizontalDpi="300" verticalDpi="300"/>
  <headerFooter scaleWithDoc="0" alignWithMargins="0">
    <oddHeader>&amp;C&amp;"Arial"&amp;8TABLE 10A.10</oddHeader>
    <oddFooter>&amp;L&amp;"Arial"&amp;8REPORT ON
GOVERNMENT
SERVICES 2022&amp;R&amp;"Arial"&amp;8PRIMARY AND
COMMUNITY HEALTH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84"/>
  <sheetViews>
    <sheetView showGridLines="0" workbookViewId="0"/>
  </sheetViews>
  <sheetFormatPr defaultColWidth="10.85546875" defaultRowHeight="12.75" x14ac:dyDescent="0.2"/>
  <cols>
    <col min="1" max="10" width="1.7109375" customWidth="1"/>
    <col min="11" max="11" width="7.7109375" customWidth="1"/>
    <col min="12" max="12" width="5.42578125" customWidth="1"/>
    <col min="13" max="20" width="9.140625" customWidth="1"/>
    <col min="21" max="21" width="10.140625" customWidth="1"/>
  </cols>
  <sheetData>
    <row r="1" spans="1:21" ht="17.45" customHeight="1" x14ac:dyDescent="0.2">
      <c r="A1" s="8" t="s">
        <v>282</v>
      </c>
      <c r="B1" s="8"/>
      <c r="C1" s="8"/>
      <c r="D1" s="8"/>
      <c r="E1" s="8"/>
      <c r="F1" s="8"/>
      <c r="G1" s="8"/>
      <c r="H1" s="8"/>
      <c r="I1" s="8"/>
      <c r="J1" s="8"/>
      <c r="K1" s="85" t="s">
        <v>283</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284</v>
      </c>
      <c r="U2" s="29" t="s">
        <v>212</v>
      </c>
    </row>
    <row r="3" spans="1:21" ht="16.5" customHeight="1" x14ac:dyDescent="0.2">
      <c r="A3" s="7" t="s">
        <v>140</v>
      </c>
      <c r="B3" s="7"/>
      <c r="C3" s="7"/>
      <c r="D3" s="7"/>
      <c r="E3" s="7"/>
      <c r="F3" s="7"/>
      <c r="G3" s="7"/>
      <c r="H3" s="7"/>
      <c r="I3" s="7"/>
      <c r="J3" s="7"/>
      <c r="K3" s="7"/>
      <c r="L3" s="9"/>
      <c r="M3" s="10"/>
      <c r="N3" s="10"/>
      <c r="O3" s="10"/>
      <c r="P3" s="10"/>
      <c r="Q3" s="10"/>
      <c r="R3" s="10"/>
      <c r="S3" s="10"/>
      <c r="T3" s="10"/>
      <c r="U3" s="10"/>
    </row>
    <row r="4" spans="1:21" ht="16.5" customHeight="1" x14ac:dyDescent="0.2">
      <c r="A4" s="7"/>
      <c r="B4" s="7" t="s">
        <v>285</v>
      </c>
      <c r="C4" s="7"/>
      <c r="D4" s="7"/>
      <c r="E4" s="7"/>
      <c r="F4" s="7"/>
      <c r="G4" s="7"/>
      <c r="H4" s="7"/>
      <c r="I4" s="7"/>
      <c r="J4" s="7"/>
      <c r="K4" s="7"/>
      <c r="L4" s="9" t="s">
        <v>286</v>
      </c>
      <c r="M4" s="31">
        <v>68637.5</v>
      </c>
      <c r="N4" s="31">
        <v>51646</v>
      </c>
      <c r="O4" s="31">
        <v>43817.5</v>
      </c>
      <c r="P4" s="31">
        <v>19513.400000000001</v>
      </c>
      <c r="Q4" s="31">
        <v>17442.3</v>
      </c>
      <c r="R4" s="32">
        <v>6004.2</v>
      </c>
      <c r="S4" s="32">
        <v>2407.6999999999998</v>
      </c>
      <c r="T4" s="33">
        <v>792.9</v>
      </c>
      <c r="U4" s="44">
        <v>210261.5</v>
      </c>
    </row>
    <row r="5" spans="1:21" ht="16.5" customHeight="1" x14ac:dyDescent="0.2">
      <c r="A5" s="7"/>
      <c r="B5" s="7" t="s">
        <v>287</v>
      </c>
      <c r="C5" s="7"/>
      <c r="D5" s="7"/>
      <c r="E5" s="7"/>
      <c r="F5" s="7"/>
      <c r="G5" s="7"/>
      <c r="H5" s="7"/>
      <c r="I5" s="7"/>
      <c r="J5" s="7"/>
      <c r="K5" s="7"/>
      <c r="L5" s="9" t="s">
        <v>286</v>
      </c>
      <c r="M5" s="32">
        <v>2226.6999999999998</v>
      </c>
      <c r="N5" s="32">
        <v>1347.9</v>
      </c>
      <c r="O5" s="32">
        <v>2348.6</v>
      </c>
      <c r="P5" s="33">
        <v>717.1</v>
      </c>
      <c r="Q5" s="33">
        <v>548.9</v>
      </c>
      <c r="R5" s="33">
        <v>215.9</v>
      </c>
      <c r="S5" s="33">
        <v>172.8</v>
      </c>
      <c r="T5" s="30">
        <v>30.9</v>
      </c>
      <c r="U5" s="32">
        <v>7608.9</v>
      </c>
    </row>
    <row r="6" spans="1:21" ht="16.5" customHeight="1" x14ac:dyDescent="0.2">
      <c r="A6" s="7"/>
      <c r="B6" s="7" t="s">
        <v>171</v>
      </c>
      <c r="C6" s="7"/>
      <c r="D6" s="7"/>
      <c r="E6" s="7"/>
      <c r="F6" s="7"/>
      <c r="G6" s="7"/>
      <c r="H6" s="7"/>
      <c r="I6" s="7"/>
      <c r="J6" s="7"/>
      <c r="K6" s="7"/>
      <c r="L6" s="9" t="s">
        <v>286</v>
      </c>
      <c r="M6" s="31">
        <v>70864.2</v>
      </c>
      <c r="N6" s="31">
        <v>52994</v>
      </c>
      <c r="O6" s="31">
        <v>46166.1</v>
      </c>
      <c r="P6" s="31">
        <v>20230.5</v>
      </c>
      <c r="Q6" s="31">
        <v>17991.2</v>
      </c>
      <c r="R6" s="32">
        <v>6220.1</v>
      </c>
      <c r="S6" s="32">
        <v>2580.5</v>
      </c>
      <c r="T6" s="33">
        <v>823.9</v>
      </c>
      <c r="U6" s="44">
        <v>217870.4</v>
      </c>
    </row>
    <row r="7" spans="1:21" ht="29.45" customHeight="1" x14ac:dyDescent="0.2">
      <c r="A7" s="7"/>
      <c r="B7" s="84" t="s">
        <v>288</v>
      </c>
      <c r="C7" s="84"/>
      <c r="D7" s="84"/>
      <c r="E7" s="84"/>
      <c r="F7" s="84"/>
      <c r="G7" s="84"/>
      <c r="H7" s="84"/>
      <c r="I7" s="84"/>
      <c r="J7" s="84"/>
      <c r="K7" s="84"/>
      <c r="L7" s="9" t="s">
        <v>240</v>
      </c>
      <c r="M7" s="36">
        <v>8.4</v>
      </c>
      <c r="N7" s="36">
        <v>7.7</v>
      </c>
      <c r="O7" s="36">
        <v>8.4</v>
      </c>
      <c r="P7" s="36">
        <v>7.3</v>
      </c>
      <c r="Q7" s="36">
        <v>9.8000000000000007</v>
      </c>
      <c r="R7" s="30">
        <v>11.1</v>
      </c>
      <c r="S7" s="36">
        <v>5.6</v>
      </c>
      <c r="T7" s="36">
        <v>3.2</v>
      </c>
      <c r="U7" s="36">
        <v>8.1999999999999993</v>
      </c>
    </row>
    <row r="8" spans="1:21" ht="38.25" customHeight="1" x14ac:dyDescent="0.2">
      <c r="A8" s="7"/>
      <c r="B8" s="84" t="s">
        <v>289</v>
      </c>
      <c r="C8" s="84"/>
      <c r="D8" s="84"/>
      <c r="E8" s="84"/>
      <c r="F8" s="84"/>
      <c r="G8" s="84"/>
      <c r="H8" s="84"/>
      <c r="I8" s="84"/>
      <c r="J8" s="84"/>
      <c r="K8" s="84"/>
      <c r="L8" s="9" t="s">
        <v>174</v>
      </c>
      <c r="M8" s="30">
        <v>91.8</v>
      </c>
      <c r="N8" s="30">
        <v>92.1</v>
      </c>
      <c r="O8" s="30">
        <v>92.1</v>
      </c>
      <c r="P8" s="30">
        <v>90.4</v>
      </c>
      <c r="Q8" s="30">
        <v>93.6</v>
      </c>
      <c r="R8" s="30">
        <v>93.6</v>
      </c>
      <c r="S8" s="30">
        <v>83.3</v>
      </c>
      <c r="T8" s="30">
        <v>81.3</v>
      </c>
      <c r="U8" s="30">
        <v>91.9</v>
      </c>
    </row>
    <row r="9" spans="1:21" ht="16.5" customHeight="1" x14ac:dyDescent="0.2">
      <c r="A9" s="7" t="s">
        <v>96</v>
      </c>
      <c r="B9" s="7"/>
      <c r="C9" s="7"/>
      <c r="D9" s="7"/>
      <c r="E9" s="7"/>
      <c r="F9" s="7"/>
      <c r="G9" s="7"/>
      <c r="H9" s="7"/>
      <c r="I9" s="7"/>
      <c r="J9" s="7"/>
      <c r="K9" s="7"/>
      <c r="L9" s="9"/>
      <c r="M9" s="10"/>
      <c r="N9" s="10"/>
      <c r="O9" s="10"/>
      <c r="P9" s="10"/>
      <c r="Q9" s="10"/>
      <c r="R9" s="10"/>
      <c r="S9" s="10"/>
      <c r="T9" s="10"/>
      <c r="U9" s="10"/>
    </row>
    <row r="10" spans="1:21" ht="16.5" customHeight="1" x14ac:dyDescent="0.2">
      <c r="A10" s="7"/>
      <c r="B10" s="7" t="s">
        <v>285</v>
      </c>
      <c r="C10" s="7"/>
      <c r="D10" s="7"/>
      <c r="E10" s="7"/>
      <c r="F10" s="7"/>
      <c r="G10" s="7"/>
      <c r="H10" s="7"/>
      <c r="I10" s="7"/>
      <c r="J10" s="7"/>
      <c r="K10" s="7"/>
      <c r="L10" s="9" t="s">
        <v>286</v>
      </c>
      <c r="M10" s="31">
        <v>67696.600000000006</v>
      </c>
      <c r="N10" s="31">
        <v>50719.3</v>
      </c>
      <c r="O10" s="31">
        <v>42277.4</v>
      </c>
      <c r="P10" s="31">
        <v>18741.5</v>
      </c>
      <c r="Q10" s="31">
        <v>17064.8</v>
      </c>
      <c r="R10" s="32">
        <v>5838.6</v>
      </c>
      <c r="S10" s="32">
        <v>2316.1999999999998</v>
      </c>
      <c r="T10" s="33">
        <v>752.7</v>
      </c>
      <c r="U10" s="44">
        <v>205407.2</v>
      </c>
    </row>
    <row r="11" spans="1:21" ht="16.5" customHeight="1" x14ac:dyDescent="0.2">
      <c r="A11" s="7"/>
      <c r="B11" s="7" t="s">
        <v>287</v>
      </c>
      <c r="C11" s="7"/>
      <c r="D11" s="7"/>
      <c r="E11" s="7"/>
      <c r="F11" s="7"/>
      <c r="G11" s="7"/>
      <c r="H11" s="7"/>
      <c r="I11" s="7"/>
      <c r="J11" s="7"/>
      <c r="K11" s="7"/>
      <c r="L11" s="9" t="s">
        <v>286</v>
      </c>
      <c r="M11" s="32">
        <v>2416.1</v>
      </c>
      <c r="N11" s="32">
        <v>1480</v>
      </c>
      <c r="O11" s="32">
        <v>2409.1</v>
      </c>
      <c r="P11" s="33">
        <v>734.6</v>
      </c>
      <c r="Q11" s="33">
        <v>580.9</v>
      </c>
      <c r="R11" s="33">
        <v>228.2</v>
      </c>
      <c r="S11" s="33">
        <v>175</v>
      </c>
      <c r="T11" s="30">
        <v>29.9</v>
      </c>
      <c r="U11" s="32">
        <v>8053.9</v>
      </c>
    </row>
    <row r="12" spans="1:21" ht="16.5" customHeight="1" x14ac:dyDescent="0.2">
      <c r="A12" s="7"/>
      <c r="B12" s="7" t="s">
        <v>171</v>
      </c>
      <c r="C12" s="7"/>
      <c r="D12" s="7"/>
      <c r="E12" s="7"/>
      <c r="F12" s="7"/>
      <c r="G12" s="7"/>
      <c r="H12" s="7"/>
      <c r="I12" s="7"/>
      <c r="J12" s="7"/>
      <c r="K12" s="7"/>
      <c r="L12" s="9" t="s">
        <v>286</v>
      </c>
      <c r="M12" s="31">
        <v>70112.7</v>
      </c>
      <c r="N12" s="31">
        <v>52199.4</v>
      </c>
      <c r="O12" s="31">
        <v>44686.400000000001</v>
      </c>
      <c r="P12" s="31">
        <v>19476.099999999999</v>
      </c>
      <c r="Q12" s="31">
        <v>17645.7</v>
      </c>
      <c r="R12" s="32">
        <v>6066.8</v>
      </c>
      <c r="S12" s="32">
        <v>2491.3000000000002</v>
      </c>
      <c r="T12" s="33">
        <v>782.7</v>
      </c>
      <c r="U12" s="44">
        <v>213461</v>
      </c>
    </row>
    <row r="13" spans="1:21" ht="29.45" customHeight="1" x14ac:dyDescent="0.2">
      <c r="A13" s="7"/>
      <c r="B13" s="84" t="s">
        <v>288</v>
      </c>
      <c r="C13" s="84"/>
      <c r="D13" s="84"/>
      <c r="E13" s="84"/>
      <c r="F13" s="84"/>
      <c r="G13" s="84"/>
      <c r="H13" s="84"/>
      <c r="I13" s="84"/>
      <c r="J13" s="84"/>
      <c r="K13" s="84"/>
      <c r="L13" s="9" t="s">
        <v>240</v>
      </c>
      <c r="M13" s="36">
        <v>8.3000000000000007</v>
      </c>
      <c r="N13" s="36">
        <v>7.6</v>
      </c>
      <c r="O13" s="36">
        <v>8.1999999999999993</v>
      </c>
      <c r="P13" s="36">
        <v>7.1</v>
      </c>
      <c r="Q13" s="36">
        <v>9.6999999999999993</v>
      </c>
      <c r="R13" s="30">
        <v>10.9</v>
      </c>
      <c r="S13" s="36">
        <v>5.4</v>
      </c>
      <c r="T13" s="36">
        <v>3.1</v>
      </c>
      <c r="U13" s="36">
        <v>8</v>
      </c>
    </row>
    <row r="14" spans="1:21" ht="38.25" customHeight="1" x14ac:dyDescent="0.2">
      <c r="A14" s="7"/>
      <c r="B14" s="84" t="s">
        <v>289</v>
      </c>
      <c r="C14" s="84"/>
      <c r="D14" s="84"/>
      <c r="E14" s="84"/>
      <c r="F14" s="84"/>
      <c r="G14" s="84"/>
      <c r="H14" s="84"/>
      <c r="I14" s="84"/>
      <c r="J14" s="84"/>
      <c r="K14" s="84"/>
      <c r="L14" s="9" t="s">
        <v>174</v>
      </c>
      <c r="M14" s="30">
        <v>91.7</v>
      </c>
      <c r="N14" s="30">
        <v>92.1</v>
      </c>
      <c r="O14" s="30">
        <v>91.9</v>
      </c>
      <c r="P14" s="30">
        <v>90.3</v>
      </c>
      <c r="Q14" s="30">
        <v>93.5</v>
      </c>
      <c r="R14" s="30">
        <v>93.7</v>
      </c>
      <c r="S14" s="30">
        <v>83.7</v>
      </c>
      <c r="T14" s="30">
        <v>81.2</v>
      </c>
      <c r="U14" s="30">
        <v>91.8</v>
      </c>
    </row>
    <row r="15" spans="1:21" ht="16.5" customHeight="1" x14ac:dyDescent="0.2">
      <c r="A15" s="7" t="s">
        <v>141</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285</v>
      </c>
      <c r="C16" s="7"/>
      <c r="D16" s="7"/>
      <c r="E16" s="7"/>
      <c r="F16" s="7"/>
      <c r="G16" s="7"/>
      <c r="H16" s="7"/>
      <c r="I16" s="7"/>
      <c r="J16" s="7"/>
      <c r="K16" s="7"/>
      <c r="L16" s="9" t="s">
        <v>286</v>
      </c>
      <c r="M16" s="31">
        <v>67078</v>
      </c>
      <c r="N16" s="31">
        <v>50215.1</v>
      </c>
      <c r="O16" s="31">
        <v>41133.5</v>
      </c>
      <c r="P16" s="31">
        <v>18274.3</v>
      </c>
      <c r="Q16" s="31">
        <v>16817.7</v>
      </c>
      <c r="R16" s="32">
        <v>5718.6</v>
      </c>
      <c r="S16" s="32">
        <v>2250.9</v>
      </c>
      <c r="T16" s="33">
        <v>734.9</v>
      </c>
      <c r="U16" s="44">
        <v>202222.8</v>
      </c>
    </row>
    <row r="17" spans="1:21" ht="16.5" customHeight="1" x14ac:dyDescent="0.2">
      <c r="A17" s="7"/>
      <c r="B17" s="7" t="s">
        <v>287</v>
      </c>
      <c r="C17" s="7"/>
      <c r="D17" s="7"/>
      <c r="E17" s="7"/>
      <c r="F17" s="7"/>
      <c r="G17" s="7"/>
      <c r="H17" s="7"/>
      <c r="I17" s="7"/>
      <c r="J17" s="7"/>
      <c r="K17" s="7"/>
      <c r="L17" s="9" t="s">
        <v>286</v>
      </c>
      <c r="M17" s="32">
        <v>2596.8000000000002</v>
      </c>
      <c r="N17" s="32">
        <v>1603.7</v>
      </c>
      <c r="O17" s="32">
        <v>2452.5</v>
      </c>
      <c r="P17" s="33">
        <v>754.2</v>
      </c>
      <c r="Q17" s="33">
        <v>619.6</v>
      </c>
      <c r="R17" s="33">
        <v>237.1</v>
      </c>
      <c r="S17" s="33">
        <v>172.5</v>
      </c>
      <c r="T17" s="30">
        <v>28.5</v>
      </c>
      <c r="U17" s="32">
        <v>8464.9</v>
      </c>
    </row>
    <row r="18" spans="1:21" ht="16.5" customHeight="1" x14ac:dyDescent="0.2">
      <c r="A18" s="7"/>
      <c r="B18" s="7" t="s">
        <v>171</v>
      </c>
      <c r="C18" s="7"/>
      <c r="D18" s="7"/>
      <c r="E18" s="7"/>
      <c r="F18" s="7"/>
      <c r="G18" s="7"/>
      <c r="H18" s="7"/>
      <c r="I18" s="7"/>
      <c r="J18" s="7"/>
      <c r="K18" s="7"/>
      <c r="L18" s="9" t="s">
        <v>286</v>
      </c>
      <c r="M18" s="31">
        <v>69674.8</v>
      </c>
      <c r="N18" s="31">
        <v>51818.8</v>
      </c>
      <c r="O18" s="31">
        <v>43586.1</v>
      </c>
      <c r="P18" s="31">
        <v>19028.400000000001</v>
      </c>
      <c r="Q18" s="31">
        <v>17437.3</v>
      </c>
      <c r="R18" s="32">
        <v>5955.7</v>
      </c>
      <c r="S18" s="32">
        <v>2423.4</v>
      </c>
      <c r="T18" s="33">
        <v>763.3</v>
      </c>
      <c r="U18" s="44">
        <v>210687.8</v>
      </c>
    </row>
    <row r="19" spans="1:21" ht="29.45" customHeight="1" x14ac:dyDescent="0.2">
      <c r="A19" s="7"/>
      <c r="B19" s="84" t="s">
        <v>288</v>
      </c>
      <c r="C19" s="84"/>
      <c r="D19" s="84"/>
      <c r="E19" s="84"/>
      <c r="F19" s="84"/>
      <c r="G19" s="84"/>
      <c r="H19" s="84"/>
      <c r="I19" s="84"/>
      <c r="J19" s="84"/>
      <c r="K19" s="84"/>
      <c r="L19" s="9" t="s">
        <v>240</v>
      </c>
      <c r="M19" s="36">
        <v>8.3000000000000007</v>
      </c>
      <c r="N19" s="36">
        <v>7.7</v>
      </c>
      <c r="O19" s="36">
        <v>8.1</v>
      </c>
      <c r="P19" s="36">
        <v>7</v>
      </c>
      <c r="Q19" s="36">
        <v>9.6</v>
      </c>
      <c r="R19" s="30">
        <v>10.7</v>
      </c>
      <c r="S19" s="36">
        <v>5.3</v>
      </c>
      <c r="T19" s="36">
        <v>3</v>
      </c>
      <c r="U19" s="36">
        <v>8</v>
      </c>
    </row>
    <row r="20" spans="1:21" ht="38.25" customHeight="1" x14ac:dyDescent="0.2">
      <c r="A20" s="7"/>
      <c r="B20" s="84" t="s">
        <v>289</v>
      </c>
      <c r="C20" s="84"/>
      <c r="D20" s="84"/>
      <c r="E20" s="84"/>
      <c r="F20" s="84"/>
      <c r="G20" s="84"/>
      <c r="H20" s="84"/>
      <c r="I20" s="84"/>
      <c r="J20" s="84"/>
      <c r="K20" s="84"/>
      <c r="L20" s="9" t="s">
        <v>174</v>
      </c>
      <c r="M20" s="30">
        <v>91.8</v>
      </c>
      <c r="N20" s="30">
        <v>92.2</v>
      </c>
      <c r="O20" s="30">
        <v>91.9</v>
      </c>
      <c r="P20" s="30">
        <v>90.1</v>
      </c>
      <c r="Q20" s="30">
        <v>93.4</v>
      </c>
      <c r="R20" s="30">
        <v>93.8</v>
      </c>
      <c r="S20" s="30">
        <v>84</v>
      </c>
      <c r="T20" s="30">
        <v>81.099999999999994</v>
      </c>
      <c r="U20" s="30">
        <v>91.8</v>
      </c>
    </row>
    <row r="21" spans="1:21" ht="16.5" customHeight="1" x14ac:dyDescent="0.2">
      <c r="A21" s="7" t="s">
        <v>142</v>
      </c>
      <c r="B21" s="7"/>
      <c r="C21" s="7"/>
      <c r="D21" s="7"/>
      <c r="E21" s="7"/>
      <c r="F21" s="7"/>
      <c r="G21" s="7"/>
      <c r="H21" s="7"/>
      <c r="I21" s="7"/>
      <c r="J21" s="7"/>
      <c r="K21" s="7"/>
      <c r="L21" s="9"/>
      <c r="M21" s="10"/>
      <c r="N21" s="10"/>
      <c r="O21" s="10"/>
      <c r="P21" s="10"/>
      <c r="Q21" s="10"/>
      <c r="R21" s="10"/>
      <c r="S21" s="10"/>
      <c r="T21" s="10"/>
      <c r="U21" s="10"/>
    </row>
    <row r="22" spans="1:21" ht="16.5" customHeight="1" x14ac:dyDescent="0.2">
      <c r="A22" s="7"/>
      <c r="B22" s="7" t="s">
        <v>285</v>
      </c>
      <c r="C22" s="7"/>
      <c r="D22" s="7"/>
      <c r="E22" s="7"/>
      <c r="F22" s="7"/>
      <c r="G22" s="7"/>
      <c r="H22" s="7"/>
      <c r="I22" s="7"/>
      <c r="J22" s="7"/>
      <c r="K22" s="7"/>
      <c r="L22" s="9" t="s">
        <v>286</v>
      </c>
      <c r="M22" s="31">
        <v>66973.3</v>
      </c>
      <c r="N22" s="31">
        <v>50395.3</v>
      </c>
      <c r="O22" s="31">
        <v>40680.1</v>
      </c>
      <c r="P22" s="31">
        <v>17904.8</v>
      </c>
      <c r="Q22" s="31">
        <v>16769.400000000001</v>
      </c>
      <c r="R22" s="32">
        <v>5687.1</v>
      </c>
      <c r="S22" s="32">
        <v>2227.9</v>
      </c>
      <c r="T22" s="33">
        <v>723</v>
      </c>
      <c r="U22" s="44">
        <v>201361</v>
      </c>
    </row>
    <row r="23" spans="1:21" ht="16.5" customHeight="1" x14ac:dyDescent="0.2">
      <c r="A23" s="7"/>
      <c r="B23" s="7" t="s">
        <v>287</v>
      </c>
      <c r="C23" s="7"/>
      <c r="D23" s="7"/>
      <c r="E23" s="7"/>
      <c r="F23" s="7"/>
      <c r="G23" s="7"/>
      <c r="H23" s="7"/>
      <c r="I23" s="7"/>
      <c r="J23" s="7"/>
      <c r="K23" s="7"/>
      <c r="L23" s="9" t="s">
        <v>286</v>
      </c>
      <c r="M23" s="32">
        <v>2794.1</v>
      </c>
      <c r="N23" s="32">
        <v>1755.5</v>
      </c>
      <c r="O23" s="32">
        <v>2514.6999999999998</v>
      </c>
      <c r="P23" s="33">
        <v>774.7</v>
      </c>
      <c r="Q23" s="33">
        <v>653.1</v>
      </c>
      <c r="R23" s="33">
        <v>254.9</v>
      </c>
      <c r="S23" s="33">
        <v>175.3</v>
      </c>
      <c r="T23" s="30">
        <v>28.1</v>
      </c>
      <c r="U23" s="32">
        <v>8950.4</v>
      </c>
    </row>
    <row r="24" spans="1:21" ht="16.5" customHeight="1" x14ac:dyDescent="0.2">
      <c r="A24" s="7"/>
      <c r="B24" s="7" t="s">
        <v>171</v>
      </c>
      <c r="C24" s="7"/>
      <c r="D24" s="7"/>
      <c r="E24" s="7"/>
      <c r="F24" s="7"/>
      <c r="G24" s="7"/>
      <c r="H24" s="7"/>
      <c r="I24" s="7"/>
      <c r="J24" s="7"/>
      <c r="K24" s="7"/>
      <c r="L24" s="9" t="s">
        <v>286</v>
      </c>
      <c r="M24" s="31">
        <v>69767.399999999994</v>
      </c>
      <c r="N24" s="31">
        <v>52150.9</v>
      </c>
      <c r="O24" s="31">
        <v>43194.8</v>
      </c>
      <c r="P24" s="31">
        <v>18679.5</v>
      </c>
      <c r="Q24" s="31">
        <v>17422.599999999999</v>
      </c>
      <c r="R24" s="32">
        <v>5942</v>
      </c>
      <c r="S24" s="32">
        <v>2403.3000000000002</v>
      </c>
      <c r="T24" s="33">
        <v>751</v>
      </c>
      <c r="U24" s="44">
        <v>210311.4</v>
      </c>
    </row>
    <row r="25" spans="1:21" ht="29.45" customHeight="1" x14ac:dyDescent="0.2">
      <c r="A25" s="7"/>
      <c r="B25" s="84" t="s">
        <v>288</v>
      </c>
      <c r="C25" s="84"/>
      <c r="D25" s="84"/>
      <c r="E25" s="84"/>
      <c r="F25" s="84"/>
      <c r="G25" s="84"/>
      <c r="H25" s="84"/>
      <c r="I25" s="84"/>
      <c r="J25" s="84"/>
      <c r="K25" s="84"/>
      <c r="L25" s="9" t="s">
        <v>240</v>
      </c>
      <c r="M25" s="36">
        <v>8.4</v>
      </c>
      <c r="N25" s="36">
        <v>7.9</v>
      </c>
      <c r="O25" s="36">
        <v>8.1999999999999993</v>
      </c>
      <c r="P25" s="36">
        <v>6.9</v>
      </c>
      <c r="Q25" s="36">
        <v>9.6999999999999993</v>
      </c>
      <c r="R25" s="30">
        <v>10.8</v>
      </c>
      <c r="S25" s="36">
        <v>5.3</v>
      </c>
      <c r="T25" s="36">
        <v>2.9</v>
      </c>
      <c r="U25" s="36">
        <v>8.1</v>
      </c>
    </row>
    <row r="26" spans="1:21" ht="38.25" customHeight="1" x14ac:dyDescent="0.2">
      <c r="A26" s="7"/>
      <c r="B26" s="84" t="s">
        <v>289</v>
      </c>
      <c r="C26" s="84"/>
      <c r="D26" s="84"/>
      <c r="E26" s="84"/>
      <c r="F26" s="84"/>
      <c r="G26" s="84"/>
      <c r="H26" s="84"/>
      <c r="I26" s="84"/>
      <c r="J26" s="84"/>
      <c r="K26" s="84"/>
      <c r="L26" s="9" t="s">
        <v>174</v>
      </c>
      <c r="M26" s="30">
        <v>91.9</v>
      </c>
      <c r="N26" s="30">
        <v>92.3</v>
      </c>
      <c r="O26" s="30">
        <v>91.9</v>
      </c>
      <c r="P26" s="30">
        <v>89.9</v>
      </c>
      <c r="Q26" s="30">
        <v>93.4</v>
      </c>
      <c r="R26" s="30">
        <v>93.9</v>
      </c>
      <c r="S26" s="30">
        <v>84</v>
      </c>
      <c r="T26" s="30">
        <v>81.2</v>
      </c>
      <c r="U26" s="30">
        <v>91.9</v>
      </c>
    </row>
    <row r="27" spans="1:21" ht="16.5" customHeight="1" x14ac:dyDescent="0.2">
      <c r="A27" s="7" t="s">
        <v>143</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285</v>
      </c>
      <c r="C28" s="7"/>
      <c r="D28" s="7"/>
      <c r="E28" s="7"/>
      <c r="F28" s="7"/>
      <c r="G28" s="7"/>
      <c r="H28" s="7"/>
      <c r="I28" s="7"/>
      <c r="J28" s="7"/>
      <c r="K28" s="7"/>
      <c r="L28" s="9" t="s">
        <v>286</v>
      </c>
      <c r="M28" s="31">
        <v>66712.100000000006</v>
      </c>
      <c r="N28" s="31">
        <v>50298.5</v>
      </c>
      <c r="O28" s="31">
        <v>40053.9</v>
      </c>
      <c r="P28" s="31">
        <v>17466.2</v>
      </c>
      <c r="Q28" s="31">
        <v>16733</v>
      </c>
      <c r="R28" s="32">
        <v>5622.7</v>
      </c>
      <c r="S28" s="32">
        <v>2186.5</v>
      </c>
      <c r="T28" s="33">
        <v>705.2</v>
      </c>
      <c r="U28" s="44">
        <v>199778.1</v>
      </c>
    </row>
    <row r="29" spans="1:21" ht="16.5" customHeight="1" x14ac:dyDescent="0.2">
      <c r="A29" s="7"/>
      <c r="B29" s="7" t="s">
        <v>287</v>
      </c>
      <c r="C29" s="7"/>
      <c r="D29" s="7"/>
      <c r="E29" s="7"/>
      <c r="F29" s="7"/>
      <c r="G29" s="7"/>
      <c r="H29" s="7"/>
      <c r="I29" s="7"/>
      <c r="J29" s="7"/>
      <c r="K29" s="7"/>
      <c r="L29" s="9" t="s">
        <v>286</v>
      </c>
      <c r="M29" s="32">
        <v>3022.3</v>
      </c>
      <c r="N29" s="32">
        <v>1905.3</v>
      </c>
      <c r="O29" s="32">
        <v>2591.4</v>
      </c>
      <c r="P29" s="33">
        <v>800.5</v>
      </c>
      <c r="Q29" s="33">
        <v>699.7</v>
      </c>
      <c r="R29" s="33">
        <v>277.89999999999998</v>
      </c>
      <c r="S29" s="33">
        <v>174.8</v>
      </c>
      <c r="T29" s="30">
        <v>27</v>
      </c>
      <c r="U29" s="32">
        <v>9498.9</v>
      </c>
    </row>
    <row r="30" spans="1:21" ht="16.5" customHeight="1" x14ac:dyDescent="0.2">
      <c r="A30" s="7"/>
      <c r="B30" s="7" t="s">
        <v>171</v>
      </c>
      <c r="C30" s="7"/>
      <c r="D30" s="7"/>
      <c r="E30" s="7"/>
      <c r="F30" s="7"/>
      <c r="G30" s="7"/>
      <c r="H30" s="7"/>
      <c r="I30" s="7"/>
      <c r="J30" s="7"/>
      <c r="K30" s="7"/>
      <c r="L30" s="9" t="s">
        <v>286</v>
      </c>
      <c r="M30" s="31">
        <v>69734.399999999994</v>
      </c>
      <c r="N30" s="31">
        <v>52203.8</v>
      </c>
      <c r="O30" s="31">
        <v>42645.3</v>
      </c>
      <c r="P30" s="31">
        <v>18266.7</v>
      </c>
      <c r="Q30" s="31">
        <v>17432.7</v>
      </c>
      <c r="R30" s="32">
        <v>5900.6</v>
      </c>
      <c r="S30" s="32">
        <v>2361.3000000000002</v>
      </c>
      <c r="T30" s="33">
        <v>732.1</v>
      </c>
      <c r="U30" s="44">
        <v>209277</v>
      </c>
    </row>
    <row r="31" spans="1:21" ht="29.45" customHeight="1" x14ac:dyDescent="0.2">
      <c r="A31" s="7"/>
      <c r="B31" s="84" t="s">
        <v>288</v>
      </c>
      <c r="C31" s="84"/>
      <c r="D31" s="84"/>
      <c r="E31" s="84"/>
      <c r="F31" s="84"/>
      <c r="G31" s="84"/>
      <c r="H31" s="84"/>
      <c r="I31" s="84"/>
      <c r="J31" s="84"/>
      <c r="K31" s="84"/>
      <c r="L31" s="9" t="s">
        <v>240</v>
      </c>
      <c r="M31" s="36">
        <v>8.5</v>
      </c>
      <c r="N31" s="36">
        <v>8</v>
      </c>
      <c r="O31" s="36">
        <v>8.1999999999999993</v>
      </c>
      <c r="P31" s="36">
        <v>6.8</v>
      </c>
      <c r="Q31" s="36">
        <v>9.6999999999999993</v>
      </c>
      <c r="R31" s="30">
        <v>10.8</v>
      </c>
      <c r="S31" s="36">
        <v>5.4</v>
      </c>
      <c r="T31" s="36">
        <v>2.9</v>
      </c>
      <c r="U31" s="36">
        <v>8.1999999999999993</v>
      </c>
    </row>
    <row r="32" spans="1:21" ht="38.25" customHeight="1" x14ac:dyDescent="0.2">
      <c r="A32" s="7"/>
      <c r="B32" s="84" t="s">
        <v>289</v>
      </c>
      <c r="C32" s="84"/>
      <c r="D32" s="84"/>
      <c r="E32" s="84"/>
      <c r="F32" s="84"/>
      <c r="G32" s="84"/>
      <c r="H32" s="84"/>
      <c r="I32" s="84"/>
      <c r="J32" s="84"/>
      <c r="K32" s="84"/>
      <c r="L32" s="9" t="s">
        <v>174</v>
      </c>
      <c r="M32" s="30">
        <v>92.2</v>
      </c>
      <c r="N32" s="30">
        <v>92.6</v>
      </c>
      <c r="O32" s="30">
        <v>92.1</v>
      </c>
      <c r="P32" s="30">
        <v>90</v>
      </c>
      <c r="Q32" s="30">
        <v>93.5</v>
      </c>
      <c r="R32" s="30">
        <v>94.1</v>
      </c>
      <c r="S32" s="30">
        <v>84.4</v>
      </c>
      <c r="T32" s="30">
        <v>81.7</v>
      </c>
      <c r="U32" s="30">
        <v>92.1</v>
      </c>
    </row>
    <row r="33" spans="1:21" ht="16.5" customHeight="1" x14ac:dyDescent="0.2">
      <c r="A33" s="7" t="s">
        <v>144</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285</v>
      </c>
      <c r="C34" s="7"/>
      <c r="D34" s="7"/>
      <c r="E34" s="7"/>
      <c r="F34" s="7"/>
      <c r="G34" s="7"/>
      <c r="H34" s="7"/>
      <c r="I34" s="7"/>
      <c r="J34" s="7"/>
      <c r="K34" s="7"/>
      <c r="L34" s="9" t="s">
        <v>286</v>
      </c>
      <c r="M34" s="31">
        <v>68577.600000000006</v>
      </c>
      <c r="N34" s="31">
        <v>51275.8</v>
      </c>
      <c r="O34" s="31">
        <v>40699.199999999997</v>
      </c>
      <c r="P34" s="31">
        <v>17672</v>
      </c>
      <c r="Q34" s="31">
        <v>17095.900000000001</v>
      </c>
      <c r="R34" s="32">
        <v>5744.8</v>
      </c>
      <c r="S34" s="32">
        <v>2206.3000000000002</v>
      </c>
      <c r="T34" s="33">
        <v>714.3</v>
      </c>
      <c r="U34" s="44">
        <v>203985.9</v>
      </c>
    </row>
    <row r="35" spans="1:21" ht="16.5" customHeight="1" x14ac:dyDescent="0.2">
      <c r="A35" s="7"/>
      <c r="B35" s="7" t="s">
        <v>287</v>
      </c>
      <c r="C35" s="7"/>
      <c r="D35" s="7"/>
      <c r="E35" s="7"/>
      <c r="F35" s="7"/>
      <c r="G35" s="7"/>
      <c r="H35" s="7"/>
      <c r="I35" s="7"/>
      <c r="J35" s="7"/>
      <c r="K35" s="7"/>
      <c r="L35" s="9" t="s">
        <v>286</v>
      </c>
      <c r="M35" s="32">
        <v>3349</v>
      </c>
      <c r="N35" s="32">
        <v>2123.3000000000002</v>
      </c>
      <c r="O35" s="32">
        <v>2693.1</v>
      </c>
      <c r="P35" s="33">
        <v>859</v>
      </c>
      <c r="Q35" s="33">
        <v>768.1</v>
      </c>
      <c r="R35" s="33">
        <v>313.3</v>
      </c>
      <c r="S35" s="33">
        <v>182.4</v>
      </c>
      <c r="T35" s="30">
        <v>27.1</v>
      </c>
      <c r="U35" s="31">
        <v>10315.299999999999</v>
      </c>
    </row>
    <row r="36" spans="1:21" ht="16.5" customHeight="1" x14ac:dyDescent="0.2">
      <c r="A36" s="7"/>
      <c r="B36" s="7" t="s">
        <v>171</v>
      </c>
      <c r="C36" s="7"/>
      <c r="D36" s="7"/>
      <c r="E36" s="7"/>
      <c r="F36" s="7"/>
      <c r="G36" s="7"/>
      <c r="H36" s="7"/>
      <c r="I36" s="7"/>
      <c r="J36" s="7"/>
      <c r="K36" s="7"/>
      <c r="L36" s="9" t="s">
        <v>286</v>
      </c>
      <c r="M36" s="31">
        <v>71926.5</v>
      </c>
      <c r="N36" s="31">
        <v>53399.1</v>
      </c>
      <c r="O36" s="31">
        <v>43392.3</v>
      </c>
      <c r="P36" s="31">
        <v>18531</v>
      </c>
      <c r="Q36" s="31">
        <v>17864</v>
      </c>
      <c r="R36" s="32">
        <v>6058</v>
      </c>
      <c r="S36" s="32">
        <v>2388.8000000000002</v>
      </c>
      <c r="T36" s="33">
        <v>741.4</v>
      </c>
      <c r="U36" s="44">
        <v>214301.1</v>
      </c>
    </row>
    <row r="37" spans="1:21" ht="29.45" customHeight="1" x14ac:dyDescent="0.2">
      <c r="A37" s="7"/>
      <c r="B37" s="84" t="s">
        <v>288</v>
      </c>
      <c r="C37" s="84"/>
      <c r="D37" s="84"/>
      <c r="E37" s="84"/>
      <c r="F37" s="84"/>
      <c r="G37" s="84"/>
      <c r="H37" s="84"/>
      <c r="I37" s="84"/>
      <c r="J37" s="84"/>
      <c r="K37" s="84"/>
      <c r="L37" s="9" t="s">
        <v>240</v>
      </c>
      <c r="M37" s="36">
        <v>8.9</v>
      </c>
      <c r="N37" s="36">
        <v>8.4</v>
      </c>
      <c r="O37" s="36">
        <v>8.5</v>
      </c>
      <c r="P37" s="36">
        <v>6.9</v>
      </c>
      <c r="Q37" s="30">
        <v>10</v>
      </c>
      <c r="R37" s="30">
        <v>11.1</v>
      </c>
      <c r="S37" s="36">
        <v>5.5</v>
      </c>
      <c r="T37" s="36">
        <v>2.9</v>
      </c>
      <c r="U37" s="36">
        <v>8.5</v>
      </c>
    </row>
    <row r="38" spans="1:21" ht="38.25" customHeight="1" x14ac:dyDescent="0.2">
      <c r="A38" s="7"/>
      <c r="B38" s="84" t="s">
        <v>289</v>
      </c>
      <c r="C38" s="84"/>
      <c r="D38" s="84"/>
      <c r="E38" s="84"/>
      <c r="F38" s="84"/>
      <c r="G38" s="84"/>
      <c r="H38" s="84"/>
      <c r="I38" s="84"/>
      <c r="J38" s="84"/>
      <c r="K38" s="84"/>
      <c r="L38" s="9" t="s">
        <v>174</v>
      </c>
      <c r="M38" s="30">
        <v>91.8</v>
      </c>
      <c r="N38" s="30">
        <v>92.3</v>
      </c>
      <c r="O38" s="30">
        <v>91.6</v>
      </c>
      <c r="P38" s="30">
        <v>89</v>
      </c>
      <c r="Q38" s="30">
        <v>93.1</v>
      </c>
      <c r="R38" s="30">
        <v>93.8</v>
      </c>
      <c r="S38" s="30">
        <v>83.8</v>
      </c>
      <c r="T38" s="30">
        <v>81.099999999999994</v>
      </c>
      <c r="U38" s="30">
        <v>91.7</v>
      </c>
    </row>
    <row r="39" spans="1:21" ht="16.5" customHeight="1" x14ac:dyDescent="0.2">
      <c r="A39" s="7" t="s">
        <v>168</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285</v>
      </c>
      <c r="C40" s="7"/>
      <c r="D40" s="7"/>
      <c r="E40" s="7"/>
      <c r="F40" s="7"/>
      <c r="G40" s="7"/>
      <c r="H40" s="7"/>
      <c r="I40" s="7"/>
      <c r="J40" s="7"/>
      <c r="K40" s="7"/>
      <c r="L40" s="9" t="s">
        <v>286</v>
      </c>
      <c r="M40" s="31">
        <v>68901.100000000006</v>
      </c>
      <c r="N40" s="31">
        <v>51580.5</v>
      </c>
      <c r="O40" s="31">
        <v>40505.4</v>
      </c>
      <c r="P40" s="31">
        <v>17594.7</v>
      </c>
      <c r="Q40" s="31">
        <v>17198.400000000001</v>
      </c>
      <c r="R40" s="32">
        <v>5761.8</v>
      </c>
      <c r="S40" s="32">
        <v>2188.3000000000002</v>
      </c>
      <c r="T40" s="33">
        <v>701.2</v>
      </c>
      <c r="U40" s="44">
        <v>204431.4</v>
      </c>
    </row>
    <row r="41" spans="1:21" ht="16.5" customHeight="1" x14ac:dyDescent="0.2">
      <c r="A41" s="7"/>
      <c r="B41" s="7" t="s">
        <v>287</v>
      </c>
      <c r="C41" s="7"/>
      <c r="D41" s="7"/>
      <c r="E41" s="7"/>
      <c r="F41" s="7"/>
      <c r="G41" s="7"/>
      <c r="H41" s="7"/>
      <c r="I41" s="7"/>
      <c r="J41" s="7"/>
      <c r="K41" s="7"/>
      <c r="L41" s="9" t="s">
        <v>286</v>
      </c>
      <c r="M41" s="32">
        <v>3661.5</v>
      </c>
      <c r="N41" s="32">
        <v>2333.8000000000002</v>
      </c>
      <c r="O41" s="32">
        <v>2836.3</v>
      </c>
      <c r="P41" s="33">
        <v>925.6</v>
      </c>
      <c r="Q41" s="33">
        <v>833.6</v>
      </c>
      <c r="R41" s="33">
        <v>339.9</v>
      </c>
      <c r="S41" s="33">
        <v>181.6</v>
      </c>
      <c r="T41" s="30">
        <v>26.7</v>
      </c>
      <c r="U41" s="31">
        <v>11138.9</v>
      </c>
    </row>
    <row r="42" spans="1:21" ht="16.5" customHeight="1" x14ac:dyDescent="0.2">
      <c r="A42" s="7"/>
      <c r="B42" s="7" t="s">
        <v>171</v>
      </c>
      <c r="C42" s="7"/>
      <c r="D42" s="7"/>
      <c r="E42" s="7"/>
      <c r="F42" s="7"/>
      <c r="G42" s="7"/>
      <c r="H42" s="7"/>
      <c r="I42" s="7"/>
      <c r="J42" s="7"/>
      <c r="K42" s="7"/>
      <c r="L42" s="9" t="s">
        <v>286</v>
      </c>
      <c r="M42" s="31">
        <v>72562.600000000006</v>
      </c>
      <c r="N42" s="31">
        <v>53914.3</v>
      </c>
      <c r="O42" s="31">
        <v>43341.7</v>
      </c>
      <c r="P42" s="31">
        <v>18520.2</v>
      </c>
      <c r="Q42" s="31">
        <v>18032</v>
      </c>
      <c r="R42" s="32">
        <v>6101.7</v>
      </c>
      <c r="S42" s="32">
        <v>2369.9</v>
      </c>
      <c r="T42" s="33">
        <v>727.9</v>
      </c>
      <c r="U42" s="44">
        <v>215570.3</v>
      </c>
    </row>
    <row r="43" spans="1:21" ht="29.45" customHeight="1" x14ac:dyDescent="0.2">
      <c r="A43" s="7"/>
      <c r="B43" s="84" t="s">
        <v>288</v>
      </c>
      <c r="C43" s="84"/>
      <c r="D43" s="84"/>
      <c r="E43" s="84"/>
      <c r="F43" s="84"/>
      <c r="G43" s="84"/>
      <c r="H43" s="84"/>
      <c r="I43" s="84"/>
      <c r="J43" s="84"/>
      <c r="K43" s="84"/>
      <c r="L43" s="9" t="s">
        <v>240</v>
      </c>
      <c r="M43" s="36">
        <v>9.1</v>
      </c>
      <c r="N43" s="36">
        <v>8.6</v>
      </c>
      <c r="O43" s="36">
        <v>8.5</v>
      </c>
      <c r="P43" s="36">
        <v>6.9</v>
      </c>
      <c r="Q43" s="30">
        <v>10.1</v>
      </c>
      <c r="R43" s="30">
        <v>11.2</v>
      </c>
      <c r="S43" s="36">
        <v>5.6</v>
      </c>
      <c r="T43" s="36">
        <v>2.9</v>
      </c>
      <c r="U43" s="36">
        <v>8.6</v>
      </c>
    </row>
    <row r="44" spans="1:21" ht="38.25" customHeight="1" x14ac:dyDescent="0.2">
      <c r="A44" s="7"/>
      <c r="B44" s="84" t="s">
        <v>289</v>
      </c>
      <c r="C44" s="84"/>
      <c r="D44" s="84"/>
      <c r="E44" s="84"/>
      <c r="F44" s="84"/>
      <c r="G44" s="84"/>
      <c r="H44" s="84"/>
      <c r="I44" s="84"/>
      <c r="J44" s="84"/>
      <c r="K44" s="84"/>
      <c r="L44" s="9" t="s">
        <v>174</v>
      </c>
      <c r="M44" s="30">
        <v>91</v>
      </c>
      <c r="N44" s="30">
        <v>91.4</v>
      </c>
      <c r="O44" s="30">
        <v>90.5</v>
      </c>
      <c r="P44" s="30">
        <v>87.6</v>
      </c>
      <c r="Q44" s="30">
        <v>92.2</v>
      </c>
      <c r="R44" s="30">
        <v>93.1</v>
      </c>
      <c r="S44" s="30">
        <v>82.1</v>
      </c>
      <c r="T44" s="30">
        <v>79.8</v>
      </c>
      <c r="U44" s="30">
        <v>90.7</v>
      </c>
    </row>
    <row r="45" spans="1:21" ht="16.5" customHeight="1" x14ac:dyDescent="0.2">
      <c r="A45" s="7" t="s">
        <v>146</v>
      </c>
      <c r="B45" s="7"/>
      <c r="C45" s="7"/>
      <c r="D45" s="7"/>
      <c r="E45" s="7"/>
      <c r="F45" s="7"/>
      <c r="G45" s="7"/>
      <c r="H45" s="7"/>
      <c r="I45" s="7"/>
      <c r="J45" s="7"/>
      <c r="K45" s="7"/>
      <c r="L45" s="9"/>
      <c r="M45" s="10"/>
      <c r="N45" s="10"/>
      <c r="O45" s="10"/>
      <c r="P45" s="10"/>
      <c r="Q45" s="10"/>
      <c r="R45" s="10"/>
      <c r="S45" s="10"/>
      <c r="T45" s="10"/>
      <c r="U45" s="10"/>
    </row>
    <row r="46" spans="1:21" ht="16.5" customHeight="1" x14ac:dyDescent="0.2">
      <c r="A46" s="7"/>
      <c r="B46" s="7" t="s">
        <v>285</v>
      </c>
      <c r="C46" s="7"/>
      <c r="D46" s="7"/>
      <c r="E46" s="7"/>
      <c r="F46" s="7"/>
      <c r="G46" s="7"/>
      <c r="H46" s="7"/>
      <c r="I46" s="7"/>
      <c r="J46" s="7"/>
      <c r="K46" s="7"/>
      <c r="L46" s="9" t="s">
        <v>286</v>
      </c>
      <c r="M46" s="31">
        <v>68668.5</v>
      </c>
      <c r="N46" s="31">
        <v>51353.5</v>
      </c>
      <c r="O46" s="31">
        <v>39882.5</v>
      </c>
      <c r="P46" s="31">
        <v>17443.7</v>
      </c>
      <c r="Q46" s="31">
        <v>17122.599999999999</v>
      </c>
      <c r="R46" s="32">
        <v>5709.1</v>
      </c>
      <c r="S46" s="32">
        <v>2178.9</v>
      </c>
      <c r="T46" s="33">
        <v>702.4</v>
      </c>
      <c r="U46" s="44">
        <v>203061.2</v>
      </c>
    </row>
    <row r="47" spans="1:21" ht="16.5" customHeight="1" x14ac:dyDescent="0.2">
      <c r="A47" s="7"/>
      <c r="B47" s="7" t="s">
        <v>287</v>
      </c>
      <c r="C47" s="7"/>
      <c r="D47" s="7"/>
      <c r="E47" s="7"/>
      <c r="F47" s="7"/>
      <c r="G47" s="7"/>
      <c r="H47" s="7"/>
      <c r="I47" s="7"/>
      <c r="J47" s="7"/>
      <c r="K47" s="7"/>
      <c r="L47" s="9" t="s">
        <v>286</v>
      </c>
      <c r="M47" s="32">
        <v>3944.8</v>
      </c>
      <c r="N47" s="32">
        <v>2523</v>
      </c>
      <c r="O47" s="32">
        <v>2937.8</v>
      </c>
      <c r="P47" s="33">
        <v>966</v>
      </c>
      <c r="Q47" s="33">
        <v>890.4</v>
      </c>
      <c r="R47" s="33">
        <v>358.6</v>
      </c>
      <c r="S47" s="33">
        <v>185</v>
      </c>
      <c r="T47" s="30">
        <v>26.6</v>
      </c>
      <c r="U47" s="31">
        <v>11832.2</v>
      </c>
    </row>
    <row r="48" spans="1:21" ht="16.5" customHeight="1" x14ac:dyDescent="0.2">
      <c r="A48" s="7"/>
      <c r="B48" s="7" t="s">
        <v>171</v>
      </c>
      <c r="C48" s="7"/>
      <c r="D48" s="7"/>
      <c r="E48" s="7"/>
      <c r="F48" s="7"/>
      <c r="G48" s="7"/>
      <c r="H48" s="7"/>
      <c r="I48" s="7"/>
      <c r="J48" s="7"/>
      <c r="K48" s="7"/>
      <c r="L48" s="9" t="s">
        <v>286</v>
      </c>
      <c r="M48" s="31">
        <v>72613.3</v>
      </c>
      <c r="N48" s="31">
        <v>53876.4</v>
      </c>
      <c r="O48" s="31">
        <v>42820.3</v>
      </c>
      <c r="P48" s="31">
        <v>18409.7</v>
      </c>
      <c r="Q48" s="31">
        <v>18013</v>
      </c>
      <c r="R48" s="32">
        <v>6067.7</v>
      </c>
      <c r="S48" s="32">
        <v>2364</v>
      </c>
      <c r="T48" s="33">
        <v>728.9</v>
      </c>
      <c r="U48" s="44">
        <v>214893.4</v>
      </c>
    </row>
    <row r="49" spans="1:21" ht="29.45" customHeight="1" x14ac:dyDescent="0.2">
      <c r="A49" s="7"/>
      <c r="B49" s="84" t="s">
        <v>288</v>
      </c>
      <c r="C49" s="84"/>
      <c r="D49" s="84"/>
      <c r="E49" s="84"/>
      <c r="F49" s="84"/>
      <c r="G49" s="84"/>
      <c r="H49" s="84"/>
      <c r="I49" s="84"/>
      <c r="J49" s="84"/>
      <c r="K49" s="84"/>
      <c r="L49" s="9" t="s">
        <v>240</v>
      </c>
      <c r="M49" s="36">
        <v>9.1999999999999993</v>
      </c>
      <c r="N49" s="36">
        <v>8.8000000000000007</v>
      </c>
      <c r="O49" s="36">
        <v>8.5</v>
      </c>
      <c r="P49" s="36">
        <v>7</v>
      </c>
      <c r="Q49" s="30">
        <v>10.199999999999999</v>
      </c>
      <c r="R49" s="30">
        <v>11.1</v>
      </c>
      <c r="S49" s="36">
        <v>5.6</v>
      </c>
      <c r="T49" s="36">
        <v>2.9</v>
      </c>
      <c r="U49" s="36">
        <v>8.6999999999999993</v>
      </c>
    </row>
    <row r="50" spans="1:21" ht="38.25" customHeight="1" x14ac:dyDescent="0.2">
      <c r="A50" s="7"/>
      <c r="B50" s="84" t="s">
        <v>289</v>
      </c>
      <c r="C50" s="84"/>
      <c r="D50" s="84"/>
      <c r="E50" s="84"/>
      <c r="F50" s="84"/>
      <c r="G50" s="84"/>
      <c r="H50" s="84"/>
      <c r="I50" s="84"/>
      <c r="J50" s="84"/>
      <c r="K50" s="84"/>
      <c r="L50" s="9" t="s">
        <v>174</v>
      </c>
      <c r="M50" s="30">
        <v>89.6</v>
      </c>
      <c r="N50" s="30">
        <v>90</v>
      </c>
      <c r="O50" s="30">
        <v>88.9</v>
      </c>
      <c r="P50" s="30">
        <v>85.5</v>
      </c>
      <c r="Q50" s="30">
        <v>90.8</v>
      </c>
      <c r="R50" s="30">
        <v>92</v>
      </c>
      <c r="S50" s="30">
        <v>79.2</v>
      </c>
      <c r="T50" s="30">
        <v>77.3</v>
      </c>
      <c r="U50" s="30">
        <v>89.2</v>
      </c>
    </row>
    <row r="51" spans="1:21" ht="16.5" customHeight="1" x14ac:dyDescent="0.2">
      <c r="A51" s="7" t="s">
        <v>147</v>
      </c>
      <c r="B51" s="7"/>
      <c r="C51" s="7"/>
      <c r="D51" s="7"/>
      <c r="E51" s="7"/>
      <c r="F51" s="7"/>
      <c r="G51" s="7"/>
      <c r="H51" s="7"/>
      <c r="I51" s="7"/>
      <c r="J51" s="7"/>
      <c r="K51" s="7"/>
      <c r="L51" s="9"/>
      <c r="M51" s="10"/>
      <c r="N51" s="10"/>
      <c r="O51" s="10"/>
      <c r="P51" s="10"/>
      <c r="Q51" s="10"/>
      <c r="R51" s="10"/>
      <c r="S51" s="10"/>
      <c r="T51" s="10"/>
      <c r="U51" s="10"/>
    </row>
    <row r="52" spans="1:21" ht="16.5" customHeight="1" x14ac:dyDescent="0.2">
      <c r="A52" s="7"/>
      <c r="B52" s="7" t="s">
        <v>285</v>
      </c>
      <c r="C52" s="7"/>
      <c r="D52" s="7"/>
      <c r="E52" s="7"/>
      <c r="F52" s="7"/>
      <c r="G52" s="7"/>
      <c r="H52" s="7"/>
      <c r="I52" s="7"/>
      <c r="J52" s="7"/>
      <c r="K52" s="7"/>
      <c r="L52" s="9" t="s">
        <v>286</v>
      </c>
      <c r="M52" s="31">
        <v>66639.3</v>
      </c>
      <c r="N52" s="31">
        <v>49861.2</v>
      </c>
      <c r="O52" s="31">
        <v>38932.6</v>
      </c>
      <c r="P52" s="31">
        <v>16735.900000000001</v>
      </c>
      <c r="Q52" s="31">
        <v>16821.3</v>
      </c>
      <c r="R52" s="32">
        <v>5494.5</v>
      </c>
      <c r="S52" s="32">
        <v>2156.6</v>
      </c>
      <c r="T52" s="33">
        <v>664.1</v>
      </c>
      <c r="U52" s="44">
        <v>197305.4</v>
      </c>
    </row>
    <row r="53" spans="1:21" ht="16.5" customHeight="1" x14ac:dyDescent="0.2">
      <c r="A53" s="7"/>
      <c r="B53" s="7" t="s">
        <v>287</v>
      </c>
      <c r="C53" s="7"/>
      <c r="D53" s="7"/>
      <c r="E53" s="7"/>
      <c r="F53" s="7"/>
      <c r="G53" s="7"/>
      <c r="H53" s="7"/>
      <c r="I53" s="7"/>
      <c r="J53" s="7"/>
      <c r="K53" s="7"/>
      <c r="L53" s="9" t="s">
        <v>286</v>
      </c>
      <c r="M53" s="32">
        <v>4177.1000000000004</v>
      </c>
      <c r="N53" s="32">
        <v>2655</v>
      </c>
      <c r="O53" s="32">
        <v>3030.2</v>
      </c>
      <c r="P53" s="33">
        <v>975.2</v>
      </c>
      <c r="Q53" s="33">
        <v>942.7</v>
      </c>
      <c r="R53" s="33">
        <v>374.7</v>
      </c>
      <c r="S53" s="33">
        <v>189.3</v>
      </c>
      <c r="T53" s="30">
        <v>27</v>
      </c>
      <c r="U53" s="31">
        <v>12371.3</v>
      </c>
    </row>
    <row r="54" spans="1:21" ht="16.5" customHeight="1" x14ac:dyDescent="0.2">
      <c r="A54" s="7"/>
      <c r="B54" s="7" t="s">
        <v>171</v>
      </c>
      <c r="C54" s="7"/>
      <c r="D54" s="7"/>
      <c r="E54" s="7"/>
      <c r="F54" s="7"/>
      <c r="G54" s="7"/>
      <c r="H54" s="7"/>
      <c r="I54" s="7"/>
      <c r="J54" s="7"/>
      <c r="K54" s="7"/>
      <c r="L54" s="9" t="s">
        <v>286</v>
      </c>
      <c r="M54" s="31">
        <v>70816.399999999994</v>
      </c>
      <c r="N54" s="31">
        <v>52516.1</v>
      </c>
      <c r="O54" s="31">
        <v>41962.8</v>
      </c>
      <c r="P54" s="31">
        <v>17711.099999999999</v>
      </c>
      <c r="Q54" s="31">
        <v>17764.099999999999</v>
      </c>
      <c r="R54" s="32">
        <v>5869.2</v>
      </c>
      <c r="S54" s="32">
        <v>2345.9</v>
      </c>
      <c r="T54" s="33">
        <v>691.1</v>
      </c>
      <c r="U54" s="44">
        <v>209676.6</v>
      </c>
    </row>
    <row r="55" spans="1:21" ht="29.45" customHeight="1" x14ac:dyDescent="0.2">
      <c r="A55" s="7"/>
      <c r="B55" s="84" t="s">
        <v>288</v>
      </c>
      <c r="C55" s="84"/>
      <c r="D55" s="84"/>
      <c r="E55" s="84"/>
      <c r="F55" s="84"/>
      <c r="G55" s="84"/>
      <c r="H55" s="84"/>
      <c r="I55" s="84"/>
      <c r="J55" s="84"/>
      <c r="K55" s="84"/>
      <c r="L55" s="9" t="s">
        <v>240</v>
      </c>
      <c r="M55" s="36">
        <v>9.1</v>
      </c>
      <c r="N55" s="36">
        <v>8.8000000000000007</v>
      </c>
      <c r="O55" s="36">
        <v>8.4</v>
      </c>
      <c r="P55" s="36">
        <v>6.8</v>
      </c>
      <c r="Q55" s="30">
        <v>10.1</v>
      </c>
      <c r="R55" s="30">
        <v>10.7</v>
      </c>
      <c r="S55" s="36">
        <v>5.7</v>
      </c>
      <c r="T55" s="36">
        <v>2.8</v>
      </c>
      <c r="U55" s="36">
        <v>8.6</v>
      </c>
    </row>
    <row r="56" spans="1:21" ht="38.25" customHeight="1" x14ac:dyDescent="0.2">
      <c r="A56" s="7"/>
      <c r="B56" s="84" t="s">
        <v>289</v>
      </c>
      <c r="C56" s="84"/>
      <c r="D56" s="84"/>
      <c r="E56" s="84"/>
      <c r="F56" s="84"/>
      <c r="G56" s="84"/>
      <c r="H56" s="84"/>
      <c r="I56" s="84"/>
      <c r="J56" s="84"/>
      <c r="K56" s="84"/>
      <c r="L56" s="9" t="s">
        <v>174</v>
      </c>
      <c r="M56" s="30">
        <v>88.2</v>
      </c>
      <c r="N56" s="30">
        <v>88.5</v>
      </c>
      <c r="O56" s="30">
        <v>87.6</v>
      </c>
      <c r="P56" s="30">
        <v>83.9</v>
      </c>
      <c r="Q56" s="30">
        <v>89.5</v>
      </c>
      <c r="R56" s="30">
        <v>91</v>
      </c>
      <c r="S56" s="30">
        <v>76.3</v>
      </c>
      <c r="T56" s="30">
        <v>77.7</v>
      </c>
      <c r="U56" s="30">
        <v>87.8</v>
      </c>
    </row>
    <row r="57" spans="1:21" ht="16.5" customHeight="1" x14ac:dyDescent="0.2">
      <c r="A57" s="7" t="s">
        <v>148</v>
      </c>
      <c r="B57" s="7"/>
      <c r="C57" s="7"/>
      <c r="D57" s="7"/>
      <c r="E57" s="7"/>
      <c r="F57" s="7"/>
      <c r="G57" s="7"/>
      <c r="H57" s="7"/>
      <c r="I57" s="7"/>
      <c r="J57" s="7"/>
      <c r="K57" s="7"/>
      <c r="L57" s="9"/>
      <c r="M57" s="10"/>
      <c r="N57" s="10"/>
      <c r="O57" s="10"/>
      <c r="P57" s="10"/>
      <c r="Q57" s="10"/>
      <c r="R57" s="10"/>
      <c r="S57" s="10"/>
      <c r="T57" s="10"/>
      <c r="U57" s="10"/>
    </row>
    <row r="58" spans="1:21" ht="16.5" customHeight="1" x14ac:dyDescent="0.2">
      <c r="A58" s="7"/>
      <c r="B58" s="7" t="s">
        <v>285</v>
      </c>
      <c r="C58" s="7"/>
      <c r="D58" s="7"/>
      <c r="E58" s="7"/>
      <c r="F58" s="7"/>
      <c r="G58" s="7"/>
      <c r="H58" s="7"/>
      <c r="I58" s="7"/>
      <c r="J58" s="7"/>
      <c r="K58" s="7"/>
      <c r="L58" s="9" t="s">
        <v>286</v>
      </c>
      <c r="M58" s="31">
        <v>65896.3</v>
      </c>
      <c r="N58" s="31">
        <v>49189.599999999999</v>
      </c>
      <c r="O58" s="31">
        <v>37910.199999999997</v>
      </c>
      <c r="P58" s="31">
        <v>17107.8</v>
      </c>
      <c r="Q58" s="31">
        <v>16445.8</v>
      </c>
      <c r="R58" s="32">
        <v>5563.3</v>
      </c>
      <c r="S58" s="32">
        <v>2112.6999999999998</v>
      </c>
      <c r="T58" s="33">
        <v>647.4</v>
      </c>
      <c r="U58" s="44">
        <v>194873.1</v>
      </c>
    </row>
    <row r="59" spans="1:21" ht="16.5" customHeight="1" x14ac:dyDescent="0.2">
      <c r="A59" s="7"/>
      <c r="B59" s="7" t="s">
        <v>287</v>
      </c>
      <c r="C59" s="7"/>
      <c r="D59" s="7"/>
      <c r="E59" s="7"/>
      <c r="F59" s="7"/>
      <c r="G59" s="7"/>
      <c r="H59" s="7"/>
      <c r="I59" s="7"/>
      <c r="J59" s="7"/>
      <c r="K59" s="7"/>
      <c r="L59" s="9" t="s">
        <v>286</v>
      </c>
      <c r="M59" s="32">
        <v>4403.5</v>
      </c>
      <c r="N59" s="32">
        <v>2784.2</v>
      </c>
      <c r="O59" s="32">
        <v>3108.2</v>
      </c>
      <c r="P59" s="32">
        <v>1036.7</v>
      </c>
      <c r="Q59" s="32">
        <v>1004.3</v>
      </c>
      <c r="R59" s="33">
        <v>410.1</v>
      </c>
      <c r="S59" s="33">
        <v>186.5</v>
      </c>
      <c r="T59" s="30">
        <v>27.1</v>
      </c>
      <c r="U59" s="31">
        <v>12960.6</v>
      </c>
    </row>
    <row r="60" spans="1:21" ht="16.5" customHeight="1" x14ac:dyDescent="0.2">
      <c r="A60" s="7"/>
      <c r="B60" s="7" t="s">
        <v>171</v>
      </c>
      <c r="C60" s="7"/>
      <c r="D60" s="7"/>
      <c r="E60" s="7"/>
      <c r="F60" s="7"/>
      <c r="G60" s="7"/>
      <c r="H60" s="7"/>
      <c r="I60" s="7"/>
      <c r="J60" s="7"/>
      <c r="K60" s="7"/>
      <c r="L60" s="9" t="s">
        <v>286</v>
      </c>
      <c r="M60" s="31">
        <v>70299.8</v>
      </c>
      <c r="N60" s="31">
        <v>51973.8</v>
      </c>
      <c r="O60" s="31">
        <v>41018.400000000001</v>
      </c>
      <c r="P60" s="31">
        <v>18144.400000000001</v>
      </c>
      <c r="Q60" s="31">
        <v>17450.099999999999</v>
      </c>
      <c r="R60" s="32">
        <v>5973.4</v>
      </c>
      <c r="S60" s="32">
        <v>2299.3000000000002</v>
      </c>
      <c r="T60" s="33">
        <v>674.5</v>
      </c>
      <c r="U60" s="44">
        <v>207833.7</v>
      </c>
    </row>
    <row r="61" spans="1:21" ht="29.45" customHeight="1" x14ac:dyDescent="0.2">
      <c r="A61" s="7"/>
      <c r="B61" s="84" t="s">
        <v>288</v>
      </c>
      <c r="C61" s="84"/>
      <c r="D61" s="84"/>
      <c r="E61" s="84"/>
      <c r="F61" s="84"/>
      <c r="G61" s="84"/>
      <c r="H61" s="84"/>
      <c r="I61" s="84"/>
      <c r="J61" s="84"/>
      <c r="K61" s="84"/>
      <c r="L61" s="9" t="s">
        <v>240</v>
      </c>
      <c r="M61" s="36">
        <v>9.1</v>
      </c>
      <c r="N61" s="36">
        <v>8.8000000000000007</v>
      </c>
      <c r="O61" s="36">
        <v>8.4</v>
      </c>
      <c r="P61" s="36">
        <v>7.2</v>
      </c>
      <c r="Q61" s="30">
        <v>10</v>
      </c>
      <c r="R61" s="30">
        <v>10.9</v>
      </c>
      <c r="S61" s="36">
        <v>5.7</v>
      </c>
      <c r="T61" s="36">
        <v>2.8</v>
      </c>
      <c r="U61" s="36">
        <v>8.6999999999999993</v>
      </c>
    </row>
    <row r="62" spans="1:21" ht="38.25" customHeight="1" x14ac:dyDescent="0.2">
      <c r="A62" s="7"/>
      <c r="B62" s="84" t="s">
        <v>289</v>
      </c>
      <c r="C62" s="84"/>
      <c r="D62" s="84"/>
      <c r="E62" s="84"/>
      <c r="F62" s="84"/>
      <c r="G62" s="84"/>
      <c r="H62" s="84"/>
      <c r="I62" s="84"/>
      <c r="J62" s="84"/>
      <c r="K62" s="84"/>
      <c r="L62" s="9" t="s">
        <v>174</v>
      </c>
      <c r="M62" s="30">
        <v>86.9</v>
      </c>
      <c r="N62" s="30">
        <v>87</v>
      </c>
      <c r="O62" s="30">
        <v>86.2</v>
      </c>
      <c r="P62" s="30">
        <v>82.7</v>
      </c>
      <c r="Q62" s="30">
        <v>88.6</v>
      </c>
      <c r="R62" s="30">
        <v>89.8</v>
      </c>
      <c r="S62" s="30">
        <v>73.8</v>
      </c>
      <c r="T62" s="30">
        <v>75.900000000000006</v>
      </c>
      <c r="U62" s="30">
        <v>86.5</v>
      </c>
    </row>
    <row r="63" spans="1:21" ht="16.5" customHeight="1" x14ac:dyDescent="0.2">
      <c r="A63" s="7" t="s">
        <v>149</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285</v>
      </c>
      <c r="C64" s="7"/>
      <c r="D64" s="7"/>
      <c r="E64" s="7"/>
      <c r="F64" s="7"/>
      <c r="G64" s="7"/>
      <c r="H64" s="7"/>
      <c r="I64" s="7"/>
      <c r="J64" s="7"/>
      <c r="K64" s="7"/>
      <c r="L64" s="9" t="s">
        <v>286</v>
      </c>
      <c r="M64" s="31">
        <v>64112.6</v>
      </c>
      <c r="N64" s="31">
        <v>47935.7</v>
      </c>
      <c r="O64" s="31">
        <v>36242.5</v>
      </c>
      <c r="P64" s="31">
        <v>15976.2</v>
      </c>
      <c r="Q64" s="31">
        <v>15837.6</v>
      </c>
      <c r="R64" s="32">
        <v>5296.6</v>
      </c>
      <c r="S64" s="32">
        <v>2106.1</v>
      </c>
      <c r="T64" s="33">
        <v>635</v>
      </c>
      <c r="U64" s="44">
        <v>188142.3</v>
      </c>
    </row>
    <row r="65" spans="1:21" ht="16.5" customHeight="1" x14ac:dyDescent="0.2">
      <c r="A65" s="7"/>
      <c r="B65" s="7" t="s">
        <v>287</v>
      </c>
      <c r="C65" s="7"/>
      <c r="D65" s="7"/>
      <c r="E65" s="7"/>
      <c r="F65" s="7"/>
      <c r="G65" s="7"/>
      <c r="H65" s="7"/>
      <c r="I65" s="7"/>
      <c r="J65" s="7"/>
      <c r="K65" s="7"/>
      <c r="L65" s="9" t="s">
        <v>286</v>
      </c>
      <c r="M65" s="32">
        <v>4572.5</v>
      </c>
      <c r="N65" s="32">
        <v>2900.6</v>
      </c>
      <c r="O65" s="32">
        <v>3111.1</v>
      </c>
      <c r="P65" s="32">
        <v>1032.3</v>
      </c>
      <c r="Q65" s="32">
        <v>1020.5</v>
      </c>
      <c r="R65" s="33">
        <v>419.1</v>
      </c>
      <c r="S65" s="33">
        <v>194.2</v>
      </c>
      <c r="T65" s="30">
        <v>26.3</v>
      </c>
      <c r="U65" s="31">
        <v>13276.7</v>
      </c>
    </row>
    <row r="66" spans="1:21" ht="16.5" customHeight="1" x14ac:dyDescent="0.2">
      <c r="A66" s="7"/>
      <c r="B66" s="7" t="s">
        <v>171</v>
      </c>
      <c r="C66" s="7"/>
      <c r="D66" s="7"/>
      <c r="E66" s="7"/>
      <c r="F66" s="7"/>
      <c r="G66" s="7"/>
      <c r="H66" s="7"/>
      <c r="I66" s="7"/>
      <c r="J66" s="7"/>
      <c r="K66" s="7"/>
      <c r="L66" s="9" t="s">
        <v>286</v>
      </c>
      <c r="M66" s="31">
        <v>68685</v>
      </c>
      <c r="N66" s="31">
        <v>50836.3</v>
      </c>
      <c r="O66" s="31">
        <v>39353.599999999999</v>
      </c>
      <c r="P66" s="31">
        <v>17008.5</v>
      </c>
      <c r="Q66" s="31">
        <v>16858.099999999999</v>
      </c>
      <c r="R66" s="32">
        <v>5715.8</v>
      </c>
      <c r="S66" s="32">
        <v>2300.3000000000002</v>
      </c>
      <c r="T66" s="33">
        <v>661.3</v>
      </c>
      <c r="U66" s="44">
        <v>201418.9</v>
      </c>
    </row>
    <row r="67" spans="1:21" ht="29.45" customHeight="1" x14ac:dyDescent="0.2">
      <c r="A67" s="7"/>
      <c r="B67" s="84" t="s">
        <v>288</v>
      </c>
      <c r="C67" s="84"/>
      <c r="D67" s="84"/>
      <c r="E67" s="84"/>
      <c r="F67" s="84"/>
      <c r="G67" s="84"/>
      <c r="H67" s="84"/>
      <c r="I67" s="84"/>
      <c r="J67" s="84"/>
      <c r="K67" s="84"/>
      <c r="L67" s="9" t="s">
        <v>240</v>
      </c>
      <c r="M67" s="36">
        <v>8.8000000000000007</v>
      </c>
      <c r="N67" s="36">
        <v>8.6</v>
      </c>
      <c r="O67" s="36">
        <v>8</v>
      </c>
      <c r="P67" s="36">
        <v>6.9</v>
      </c>
      <c r="Q67" s="36">
        <v>9.6</v>
      </c>
      <c r="R67" s="30">
        <v>10.4</v>
      </c>
      <c r="S67" s="36">
        <v>5.8</v>
      </c>
      <c r="T67" s="36">
        <v>2.8</v>
      </c>
      <c r="U67" s="36">
        <v>8.4</v>
      </c>
    </row>
    <row r="68" spans="1:21" ht="38.25" customHeight="1" x14ac:dyDescent="0.2">
      <c r="A68" s="7"/>
      <c r="B68" s="84" t="s">
        <v>289</v>
      </c>
      <c r="C68" s="84"/>
      <c r="D68" s="84"/>
      <c r="E68" s="84"/>
      <c r="F68" s="84"/>
      <c r="G68" s="84"/>
      <c r="H68" s="84"/>
      <c r="I68" s="84"/>
      <c r="J68" s="84"/>
      <c r="K68" s="84"/>
      <c r="L68" s="9" t="s">
        <v>174</v>
      </c>
      <c r="M68" s="30">
        <v>86.4</v>
      </c>
      <c r="N68" s="30">
        <v>86.7</v>
      </c>
      <c r="O68" s="30">
        <v>85.6</v>
      </c>
      <c r="P68" s="30">
        <v>82.4</v>
      </c>
      <c r="Q68" s="30">
        <v>88.2</v>
      </c>
      <c r="R68" s="30">
        <v>89.3</v>
      </c>
      <c r="S68" s="30">
        <v>72.900000000000006</v>
      </c>
      <c r="T68" s="30">
        <v>75.599999999999994</v>
      </c>
      <c r="U68" s="30">
        <v>86</v>
      </c>
    </row>
    <row r="69" spans="1:21" ht="16.5" customHeight="1" x14ac:dyDescent="0.2">
      <c r="A69" s="7" t="s">
        <v>169</v>
      </c>
      <c r="B69" s="7"/>
      <c r="C69" s="7"/>
      <c r="D69" s="7"/>
      <c r="E69" s="7"/>
      <c r="F69" s="7"/>
      <c r="G69" s="7"/>
      <c r="H69" s="7"/>
      <c r="I69" s="7"/>
      <c r="J69" s="7"/>
      <c r="K69" s="7"/>
      <c r="L69" s="9"/>
      <c r="M69" s="10"/>
      <c r="N69" s="10"/>
      <c r="O69" s="10"/>
      <c r="P69" s="10"/>
      <c r="Q69" s="10"/>
      <c r="R69" s="10"/>
      <c r="S69" s="10"/>
      <c r="T69" s="10"/>
      <c r="U69" s="10"/>
    </row>
    <row r="70" spans="1:21" ht="16.5" customHeight="1" x14ac:dyDescent="0.2">
      <c r="A70" s="7"/>
      <c r="B70" s="7" t="s">
        <v>285</v>
      </c>
      <c r="C70" s="7"/>
      <c r="D70" s="7"/>
      <c r="E70" s="7"/>
      <c r="F70" s="7"/>
      <c r="G70" s="7"/>
      <c r="H70" s="7"/>
      <c r="I70" s="7"/>
      <c r="J70" s="7"/>
      <c r="K70" s="7"/>
      <c r="L70" s="9" t="s">
        <v>286</v>
      </c>
      <c r="M70" s="31">
        <v>62716.4</v>
      </c>
      <c r="N70" s="31">
        <v>46882.6</v>
      </c>
      <c r="O70" s="31">
        <v>35292.199999999997</v>
      </c>
      <c r="P70" s="31">
        <v>15531.6</v>
      </c>
      <c r="Q70" s="31">
        <v>15727.3</v>
      </c>
      <c r="R70" s="32">
        <v>5115.7</v>
      </c>
      <c r="S70" s="32">
        <v>2024.2</v>
      </c>
      <c r="T70" s="33">
        <v>621.5</v>
      </c>
      <c r="U70" s="44">
        <v>183911.5</v>
      </c>
    </row>
    <row r="71" spans="1:21" ht="16.5" customHeight="1" x14ac:dyDescent="0.2">
      <c r="A71" s="7"/>
      <c r="B71" s="7" t="s">
        <v>287</v>
      </c>
      <c r="C71" s="7"/>
      <c r="D71" s="7"/>
      <c r="E71" s="7"/>
      <c r="F71" s="7"/>
      <c r="G71" s="7"/>
      <c r="H71" s="7"/>
      <c r="I71" s="7"/>
      <c r="J71" s="7"/>
      <c r="K71" s="7"/>
      <c r="L71" s="9" t="s">
        <v>286</v>
      </c>
      <c r="M71" s="32">
        <v>4768.3999999999996</v>
      </c>
      <c r="N71" s="32">
        <v>3047.3</v>
      </c>
      <c r="O71" s="32">
        <v>3213.5</v>
      </c>
      <c r="P71" s="32">
        <v>1073.9000000000001</v>
      </c>
      <c r="Q71" s="32">
        <v>1097.4000000000001</v>
      </c>
      <c r="R71" s="33">
        <v>438</v>
      </c>
      <c r="S71" s="33">
        <v>197.5</v>
      </c>
      <c r="T71" s="30">
        <v>27.8</v>
      </c>
      <c r="U71" s="31">
        <v>13863.9</v>
      </c>
    </row>
    <row r="72" spans="1:21" ht="16.5" customHeight="1" x14ac:dyDescent="0.2">
      <c r="A72" s="7"/>
      <c r="B72" s="7" t="s">
        <v>171</v>
      </c>
      <c r="C72" s="7"/>
      <c r="D72" s="7"/>
      <c r="E72" s="7"/>
      <c r="F72" s="7"/>
      <c r="G72" s="7"/>
      <c r="H72" s="7"/>
      <c r="I72" s="7"/>
      <c r="J72" s="7"/>
      <c r="K72" s="7"/>
      <c r="L72" s="9" t="s">
        <v>286</v>
      </c>
      <c r="M72" s="31">
        <v>67484.800000000003</v>
      </c>
      <c r="N72" s="31">
        <v>49929.9</v>
      </c>
      <c r="O72" s="31">
        <v>38505.800000000003</v>
      </c>
      <c r="P72" s="31">
        <v>16605.599999999999</v>
      </c>
      <c r="Q72" s="31">
        <v>16824.599999999999</v>
      </c>
      <c r="R72" s="32">
        <v>5553.8</v>
      </c>
      <c r="S72" s="32">
        <v>2221.6999999999998</v>
      </c>
      <c r="T72" s="33">
        <v>649.29999999999995</v>
      </c>
      <c r="U72" s="44">
        <v>197775.4</v>
      </c>
    </row>
    <row r="73" spans="1:21" ht="29.45" customHeight="1" x14ac:dyDescent="0.2">
      <c r="A73" s="7"/>
      <c r="B73" s="84" t="s">
        <v>288</v>
      </c>
      <c r="C73" s="84"/>
      <c r="D73" s="84"/>
      <c r="E73" s="84"/>
      <c r="F73" s="84"/>
      <c r="G73" s="84"/>
      <c r="H73" s="84"/>
      <c r="I73" s="84"/>
      <c r="J73" s="84"/>
      <c r="K73" s="84"/>
      <c r="L73" s="9" t="s">
        <v>240</v>
      </c>
      <c r="M73" s="36">
        <v>8.6999999999999993</v>
      </c>
      <c r="N73" s="36">
        <v>8.5</v>
      </c>
      <c r="O73" s="36">
        <v>7.9</v>
      </c>
      <c r="P73" s="36">
        <v>6.8</v>
      </c>
      <c r="Q73" s="36">
        <v>9.6</v>
      </c>
      <c r="R73" s="30">
        <v>10.1</v>
      </c>
      <c r="S73" s="36">
        <v>5.7</v>
      </c>
      <c r="T73" s="36">
        <v>2.7</v>
      </c>
      <c r="U73" s="36">
        <v>8.3000000000000007</v>
      </c>
    </row>
    <row r="74" spans="1:21" ht="38.25" customHeight="1" x14ac:dyDescent="0.2">
      <c r="A74" s="11"/>
      <c r="B74" s="87" t="s">
        <v>289</v>
      </c>
      <c r="C74" s="87"/>
      <c r="D74" s="87"/>
      <c r="E74" s="87"/>
      <c r="F74" s="87"/>
      <c r="G74" s="87"/>
      <c r="H74" s="87"/>
      <c r="I74" s="87"/>
      <c r="J74" s="87"/>
      <c r="K74" s="87"/>
      <c r="L74" s="12" t="s">
        <v>174</v>
      </c>
      <c r="M74" s="37">
        <v>86</v>
      </c>
      <c r="N74" s="37">
        <v>86.4</v>
      </c>
      <c r="O74" s="37">
        <v>85</v>
      </c>
      <c r="P74" s="37">
        <v>82.3</v>
      </c>
      <c r="Q74" s="37">
        <v>87.9</v>
      </c>
      <c r="R74" s="37">
        <v>89</v>
      </c>
      <c r="S74" s="37">
        <v>72.3</v>
      </c>
      <c r="T74" s="37">
        <v>75.099999999999994</v>
      </c>
      <c r="U74" s="37">
        <v>85.7</v>
      </c>
    </row>
    <row r="75" spans="1:21" ht="4.5" customHeight="1" x14ac:dyDescent="0.2">
      <c r="A75" s="25"/>
      <c r="B75" s="25"/>
      <c r="C75" s="2"/>
      <c r="D75" s="2"/>
      <c r="E75" s="2"/>
      <c r="F75" s="2"/>
      <c r="G75" s="2"/>
      <c r="H75" s="2"/>
      <c r="I75" s="2"/>
      <c r="J75" s="2"/>
      <c r="K75" s="2"/>
      <c r="L75" s="2"/>
      <c r="M75" s="2"/>
      <c r="N75" s="2"/>
      <c r="O75" s="2"/>
      <c r="P75" s="2"/>
      <c r="Q75" s="2"/>
      <c r="R75" s="2"/>
      <c r="S75" s="2"/>
      <c r="T75" s="2"/>
      <c r="U75" s="2"/>
    </row>
    <row r="76" spans="1:21" ht="29.45" customHeight="1" x14ac:dyDescent="0.2">
      <c r="A76" s="25" t="s">
        <v>115</v>
      </c>
      <c r="B76" s="25"/>
      <c r="C76" s="79" t="s">
        <v>290</v>
      </c>
      <c r="D76" s="79"/>
      <c r="E76" s="79"/>
      <c r="F76" s="79"/>
      <c r="G76" s="79"/>
      <c r="H76" s="79"/>
      <c r="I76" s="79"/>
      <c r="J76" s="79"/>
      <c r="K76" s="79"/>
      <c r="L76" s="79"/>
      <c r="M76" s="79"/>
      <c r="N76" s="79"/>
      <c r="O76" s="79"/>
      <c r="P76" s="79"/>
      <c r="Q76" s="79"/>
      <c r="R76" s="79"/>
      <c r="S76" s="79"/>
      <c r="T76" s="79"/>
      <c r="U76" s="79"/>
    </row>
    <row r="77" spans="1:21" ht="42.4" customHeight="1" x14ac:dyDescent="0.2">
      <c r="A77" s="25" t="s">
        <v>117</v>
      </c>
      <c r="B77" s="25"/>
      <c r="C77" s="79" t="s">
        <v>291</v>
      </c>
      <c r="D77" s="79"/>
      <c r="E77" s="79"/>
      <c r="F77" s="79"/>
      <c r="G77" s="79"/>
      <c r="H77" s="79"/>
      <c r="I77" s="79"/>
      <c r="J77" s="79"/>
      <c r="K77" s="79"/>
      <c r="L77" s="79"/>
      <c r="M77" s="79"/>
      <c r="N77" s="79"/>
      <c r="O77" s="79"/>
      <c r="P77" s="79"/>
      <c r="Q77" s="79"/>
      <c r="R77" s="79"/>
      <c r="S77" s="79"/>
      <c r="T77" s="79"/>
      <c r="U77" s="79"/>
    </row>
    <row r="78" spans="1:21" ht="16.5" customHeight="1" x14ac:dyDescent="0.2">
      <c r="A78" s="25" t="s">
        <v>119</v>
      </c>
      <c r="B78" s="25"/>
      <c r="C78" s="79" t="s">
        <v>292</v>
      </c>
      <c r="D78" s="79"/>
      <c r="E78" s="79"/>
      <c r="F78" s="79"/>
      <c r="G78" s="79"/>
      <c r="H78" s="79"/>
      <c r="I78" s="79"/>
      <c r="J78" s="79"/>
      <c r="K78" s="79"/>
      <c r="L78" s="79"/>
      <c r="M78" s="79"/>
      <c r="N78" s="79"/>
      <c r="O78" s="79"/>
      <c r="P78" s="79"/>
      <c r="Q78" s="79"/>
      <c r="R78" s="79"/>
      <c r="S78" s="79"/>
      <c r="T78" s="79"/>
      <c r="U78" s="79"/>
    </row>
    <row r="79" spans="1:21" ht="16.5" customHeight="1" x14ac:dyDescent="0.2">
      <c r="A79" s="25" t="s">
        <v>121</v>
      </c>
      <c r="B79" s="25"/>
      <c r="C79" s="79" t="s">
        <v>293</v>
      </c>
      <c r="D79" s="79"/>
      <c r="E79" s="79"/>
      <c r="F79" s="79"/>
      <c r="G79" s="79"/>
      <c r="H79" s="79"/>
      <c r="I79" s="79"/>
      <c r="J79" s="79"/>
      <c r="K79" s="79"/>
      <c r="L79" s="79"/>
      <c r="M79" s="79"/>
      <c r="N79" s="79"/>
      <c r="O79" s="79"/>
      <c r="P79" s="79"/>
      <c r="Q79" s="79"/>
      <c r="R79" s="79"/>
      <c r="S79" s="79"/>
      <c r="T79" s="79"/>
      <c r="U79" s="79"/>
    </row>
    <row r="80" spans="1:21" ht="16.5" customHeight="1" x14ac:dyDescent="0.2">
      <c r="A80" s="25" t="s">
        <v>123</v>
      </c>
      <c r="B80" s="25"/>
      <c r="C80" s="79" t="s">
        <v>183</v>
      </c>
      <c r="D80" s="79"/>
      <c r="E80" s="79"/>
      <c r="F80" s="79"/>
      <c r="G80" s="79"/>
      <c r="H80" s="79"/>
      <c r="I80" s="79"/>
      <c r="J80" s="79"/>
      <c r="K80" s="79"/>
      <c r="L80" s="79"/>
      <c r="M80" s="79"/>
      <c r="N80" s="79"/>
      <c r="O80" s="79"/>
      <c r="P80" s="79"/>
      <c r="Q80" s="79"/>
      <c r="R80" s="79"/>
      <c r="S80" s="79"/>
      <c r="T80" s="79"/>
      <c r="U80" s="79"/>
    </row>
    <row r="81" spans="1:21" ht="16.5" customHeight="1" x14ac:dyDescent="0.2">
      <c r="A81" s="25" t="s">
        <v>161</v>
      </c>
      <c r="B81" s="25"/>
      <c r="C81" s="79" t="s">
        <v>294</v>
      </c>
      <c r="D81" s="79"/>
      <c r="E81" s="79"/>
      <c r="F81" s="79"/>
      <c r="G81" s="79"/>
      <c r="H81" s="79"/>
      <c r="I81" s="79"/>
      <c r="J81" s="79"/>
      <c r="K81" s="79"/>
      <c r="L81" s="79"/>
      <c r="M81" s="79"/>
      <c r="N81" s="79"/>
      <c r="O81" s="79"/>
      <c r="P81" s="79"/>
      <c r="Q81" s="79"/>
      <c r="R81" s="79"/>
      <c r="S81" s="79"/>
      <c r="T81" s="79"/>
      <c r="U81" s="79"/>
    </row>
    <row r="82" spans="1:21" ht="16.5" customHeight="1" x14ac:dyDescent="0.2">
      <c r="A82" s="25" t="s">
        <v>180</v>
      </c>
      <c r="B82" s="25"/>
      <c r="C82" s="79" t="s">
        <v>181</v>
      </c>
      <c r="D82" s="79"/>
      <c r="E82" s="79"/>
      <c r="F82" s="79"/>
      <c r="G82" s="79"/>
      <c r="H82" s="79"/>
      <c r="I82" s="79"/>
      <c r="J82" s="79"/>
      <c r="K82" s="79"/>
      <c r="L82" s="79"/>
      <c r="M82" s="79"/>
      <c r="N82" s="79"/>
      <c r="O82" s="79"/>
      <c r="P82" s="79"/>
      <c r="Q82" s="79"/>
      <c r="R82" s="79"/>
      <c r="S82" s="79"/>
      <c r="T82" s="79"/>
      <c r="U82" s="79"/>
    </row>
    <row r="83" spans="1:21" ht="4.5" customHeight="1" x14ac:dyDescent="0.2"/>
    <row r="84" spans="1:21" ht="16.5" customHeight="1" x14ac:dyDescent="0.2">
      <c r="A84" s="26" t="s">
        <v>125</v>
      </c>
      <c r="B84" s="25"/>
      <c r="C84" s="25"/>
      <c r="D84" s="25"/>
      <c r="E84" s="79" t="s">
        <v>295</v>
      </c>
      <c r="F84" s="79"/>
      <c r="G84" s="79"/>
      <c r="H84" s="79"/>
      <c r="I84" s="79"/>
      <c r="J84" s="79"/>
      <c r="K84" s="79"/>
      <c r="L84" s="79"/>
      <c r="M84" s="79"/>
      <c r="N84" s="79"/>
      <c r="O84" s="79"/>
      <c r="P84" s="79"/>
      <c r="Q84" s="79"/>
      <c r="R84" s="79"/>
      <c r="S84" s="79"/>
      <c r="T84" s="79"/>
      <c r="U84" s="79"/>
    </row>
  </sheetData>
  <mergeCells count="33">
    <mergeCell ref="B25:K25"/>
    <mergeCell ref="B26:K26"/>
    <mergeCell ref="B31:K31"/>
    <mergeCell ref="B32:K32"/>
    <mergeCell ref="B7:K7"/>
    <mergeCell ref="B8:K8"/>
    <mergeCell ref="B13:K13"/>
    <mergeCell ref="B14:K14"/>
    <mergeCell ref="B19:K19"/>
    <mergeCell ref="B67:K67"/>
    <mergeCell ref="B68:K68"/>
    <mergeCell ref="B73:K73"/>
    <mergeCell ref="B74:K74"/>
    <mergeCell ref="K1:U1"/>
    <mergeCell ref="B50:K50"/>
    <mergeCell ref="B55:K55"/>
    <mergeCell ref="B56:K56"/>
    <mergeCell ref="B61:K61"/>
    <mergeCell ref="B62:K62"/>
    <mergeCell ref="B37:K37"/>
    <mergeCell ref="B38:K38"/>
    <mergeCell ref="B43:K43"/>
    <mergeCell ref="B44:K44"/>
    <mergeCell ref="B49:K49"/>
    <mergeCell ref="B20:K20"/>
    <mergeCell ref="C81:U81"/>
    <mergeCell ref="C82:U82"/>
    <mergeCell ref="E84:U84"/>
    <mergeCell ref="C76:U76"/>
    <mergeCell ref="C77:U77"/>
    <mergeCell ref="C78:U78"/>
    <mergeCell ref="C79:U79"/>
    <mergeCell ref="C80:U80"/>
  </mergeCells>
  <pageMargins left="0.7" right="0.7" top="0.75" bottom="0.75" header="0.3" footer="0.3"/>
  <pageSetup paperSize="9" fitToHeight="0" orientation="landscape" horizontalDpi="300" verticalDpi="300"/>
  <headerFooter scaleWithDoc="0" alignWithMargins="0">
    <oddHeader>&amp;C&amp;"Arial"&amp;8TABLE 10A.11</oddHeader>
    <oddFooter>&amp;L&amp;"Arial"&amp;8REPORT ON
GOVERNMENT
SERVICES 2022&amp;R&amp;"Arial"&amp;8PRIMARY AND
COMMUNITY HEALTH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38"/>
  <sheetViews>
    <sheetView showGridLines="0" workbookViewId="0"/>
  </sheetViews>
  <sheetFormatPr defaultColWidth="10.85546875" defaultRowHeight="12.75" x14ac:dyDescent="0.2"/>
  <cols>
    <col min="1" max="10" width="1.7109375" customWidth="1"/>
    <col min="11" max="11" width="7.7109375" customWidth="1"/>
    <col min="12" max="12" width="5.42578125" customWidth="1"/>
    <col min="13" max="20" width="9.140625" customWidth="1"/>
    <col min="21" max="21" width="10.140625" customWidth="1"/>
  </cols>
  <sheetData>
    <row r="1" spans="1:21" ht="17.45" customHeight="1" x14ac:dyDescent="0.2">
      <c r="A1" s="8" t="s">
        <v>296</v>
      </c>
      <c r="B1" s="8"/>
      <c r="C1" s="8"/>
      <c r="D1" s="8"/>
      <c r="E1" s="8"/>
      <c r="F1" s="8"/>
      <c r="G1" s="8"/>
      <c r="H1" s="8"/>
      <c r="I1" s="8"/>
      <c r="J1" s="8"/>
      <c r="K1" s="85" t="s">
        <v>297</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284</v>
      </c>
      <c r="U2" s="29" t="s">
        <v>212</v>
      </c>
    </row>
    <row r="3" spans="1:21" ht="16.5" customHeight="1" x14ac:dyDescent="0.2">
      <c r="A3" s="7" t="s">
        <v>140</v>
      </c>
      <c r="B3" s="7"/>
      <c r="C3" s="7"/>
      <c r="D3" s="7"/>
      <c r="E3" s="7"/>
      <c r="F3" s="7"/>
      <c r="G3" s="7"/>
      <c r="H3" s="7"/>
      <c r="I3" s="7"/>
      <c r="J3" s="7"/>
      <c r="K3" s="7"/>
      <c r="L3" s="9"/>
      <c r="M3" s="10"/>
      <c r="N3" s="10"/>
      <c r="O3" s="10"/>
      <c r="P3" s="10"/>
      <c r="Q3" s="10"/>
      <c r="R3" s="10"/>
      <c r="S3" s="10"/>
      <c r="T3" s="10"/>
      <c r="U3" s="10"/>
    </row>
    <row r="4" spans="1:21" ht="16.5" customHeight="1" x14ac:dyDescent="0.2">
      <c r="A4" s="7"/>
      <c r="B4" s="7" t="s">
        <v>298</v>
      </c>
      <c r="C4" s="7"/>
      <c r="D4" s="7"/>
      <c r="E4" s="7"/>
      <c r="F4" s="7"/>
      <c r="G4" s="7"/>
      <c r="H4" s="7"/>
      <c r="I4" s="7"/>
      <c r="J4" s="7"/>
      <c r="K4" s="7"/>
      <c r="L4" s="9"/>
      <c r="M4" s="10"/>
      <c r="N4" s="10"/>
      <c r="O4" s="10"/>
      <c r="P4" s="10"/>
      <c r="Q4" s="10"/>
      <c r="R4" s="10"/>
      <c r="S4" s="10"/>
      <c r="T4" s="10"/>
      <c r="U4" s="10"/>
    </row>
    <row r="5" spans="1:21" ht="16.5" customHeight="1" x14ac:dyDescent="0.2">
      <c r="A5" s="7"/>
      <c r="B5" s="7"/>
      <c r="C5" s="7" t="s">
        <v>190</v>
      </c>
      <c r="D5" s="7"/>
      <c r="E5" s="7"/>
      <c r="F5" s="7"/>
      <c r="G5" s="7"/>
      <c r="H5" s="7"/>
      <c r="I5" s="7"/>
      <c r="J5" s="7"/>
      <c r="K5" s="7"/>
      <c r="L5" s="9" t="s">
        <v>286</v>
      </c>
      <c r="M5" s="32">
        <v>4556.3</v>
      </c>
      <c r="N5" s="32">
        <v>3284.5</v>
      </c>
      <c r="O5" s="32">
        <v>2900.8</v>
      </c>
      <c r="P5" s="32">
        <v>1542.4</v>
      </c>
      <c r="Q5" s="33">
        <v>903.4</v>
      </c>
      <c r="R5" s="33">
        <v>321.5</v>
      </c>
      <c r="S5" s="33">
        <v>318.3</v>
      </c>
      <c r="T5" s="33">
        <v>137.19999999999999</v>
      </c>
      <c r="U5" s="31">
        <v>13964.5</v>
      </c>
    </row>
    <row r="6" spans="1:21" ht="16.5" customHeight="1" x14ac:dyDescent="0.2">
      <c r="A6" s="7"/>
      <c r="B6" s="7"/>
      <c r="C6" s="7" t="s">
        <v>191</v>
      </c>
      <c r="D6" s="7"/>
      <c r="E6" s="7"/>
      <c r="F6" s="7"/>
      <c r="G6" s="7"/>
      <c r="H6" s="7"/>
      <c r="I6" s="7"/>
      <c r="J6" s="7"/>
      <c r="K6" s="7"/>
      <c r="L6" s="9" t="s">
        <v>286</v>
      </c>
      <c r="M6" s="33">
        <v>977.3</v>
      </c>
      <c r="N6" s="33">
        <v>658.2</v>
      </c>
      <c r="O6" s="33">
        <v>509.6</v>
      </c>
      <c r="P6" s="33">
        <v>311.39999999999998</v>
      </c>
      <c r="Q6" s="33">
        <v>186.5</v>
      </c>
      <c r="R6" s="30">
        <v>55.2</v>
      </c>
      <c r="S6" s="30">
        <v>79.400000000000006</v>
      </c>
      <c r="T6" s="36">
        <v>9.1999999999999993</v>
      </c>
      <c r="U6" s="32">
        <v>2786.8</v>
      </c>
    </row>
    <row r="7" spans="1:21" ht="16.5" customHeight="1" x14ac:dyDescent="0.2">
      <c r="A7" s="7"/>
      <c r="B7" s="7"/>
      <c r="C7" s="7" t="s">
        <v>105</v>
      </c>
      <c r="D7" s="7"/>
      <c r="E7" s="7"/>
      <c r="F7" s="7"/>
      <c r="G7" s="7"/>
      <c r="H7" s="7"/>
      <c r="I7" s="7"/>
      <c r="J7" s="7"/>
      <c r="K7" s="7"/>
      <c r="L7" s="9" t="s">
        <v>286</v>
      </c>
      <c r="M7" s="32">
        <v>5533.6</v>
      </c>
      <c r="N7" s="32">
        <v>3942.7</v>
      </c>
      <c r="O7" s="32">
        <v>3410.4</v>
      </c>
      <c r="P7" s="32">
        <v>1853.8</v>
      </c>
      <c r="Q7" s="32">
        <v>1089.9000000000001</v>
      </c>
      <c r="R7" s="33">
        <v>376.7</v>
      </c>
      <c r="S7" s="33">
        <v>397.7</v>
      </c>
      <c r="T7" s="33">
        <v>146.4</v>
      </c>
      <c r="U7" s="31">
        <v>16751.2</v>
      </c>
    </row>
    <row r="8" spans="1:21" ht="16.5" customHeight="1" x14ac:dyDescent="0.2">
      <c r="A8" s="7"/>
      <c r="B8" s="7" t="s">
        <v>299</v>
      </c>
      <c r="C8" s="7"/>
      <c r="D8" s="7"/>
      <c r="E8" s="7"/>
      <c r="F8" s="7"/>
      <c r="G8" s="7"/>
      <c r="H8" s="7"/>
      <c r="I8" s="7"/>
      <c r="J8" s="7"/>
      <c r="K8" s="7"/>
      <c r="L8" s="9"/>
      <c r="M8" s="10"/>
      <c r="N8" s="10"/>
      <c r="O8" s="10"/>
      <c r="P8" s="10"/>
      <c r="Q8" s="10"/>
      <c r="R8" s="10"/>
      <c r="S8" s="10"/>
      <c r="T8" s="10"/>
      <c r="U8" s="10"/>
    </row>
    <row r="9" spans="1:21" ht="16.5" customHeight="1" x14ac:dyDescent="0.2">
      <c r="A9" s="7"/>
      <c r="B9" s="7"/>
      <c r="C9" s="7" t="s">
        <v>190</v>
      </c>
      <c r="D9" s="7"/>
      <c r="E9" s="7"/>
      <c r="F9" s="7"/>
      <c r="G9" s="7"/>
      <c r="H9" s="7"/>
      <c r="I9" s="7"/>
      <c r="J9" s="7"/>
      <c r="K9" s="7"/>
      <c r="L9" s="9" t="s">
        <v>286</v>
      </c>
      <c r="M9" s="31">
        <v>45734.9</v>
      </c>
      <c r="N9" s="31">
        <v>35374.400000000001</v>
      </c>
      <c r="O9" s="31">
        <v>29936</v>
      </c>
      <c r="P9" s="31">
        <v>13317.7</v>
      </c>
      <c r="Q9" s="31">
        <v>12072.5</v>
      </c>
      <c r="R9" s="32">
        <v>4116.1000000000004</v>
      </c>
      <c r="S9" s="32">
        <v>1492.7</v>
      </c>
      <c r="T9" s="33">
        <v>555</v>
      </c>
      <c r="U9" s="44">
        <v>142599.29999999999</v>
      </c>
    </row>
    <row r="10" spans="1:21" ht="16.5" customHeight="1" x14ac:dyDescent="0.2">
      <c r="A10" s="7"/>
      <c r="B10" s="7"/>
      <c r="C10" s="7" t="s">
        <v>193</v>
      </c>
      <c r="D10" s="7"/>
      <c r="E10" s="7"/>
      <c r="F10" s="7"/>
      <c r="G10" s="7"/>
      <c r="H10" s="7"/>
      <c r="I10" s="7"/>
      <c r="J10" s="7"/>
      <c r="K10" s="7"/>
      <c r="L10" s="9" t="s">
        <v>286</v>
      </c>
      <c r="M10" s="31">
        <v>17270.599999999999</v>
      </c>
      <c r="N10" s="31">
        <v>12199.3</v>
      </c>
      <c r="O10" s="31">
        <v>10399</v>
      </c>
      <c r="P10" s="32">
        <v>4316.8999999999996</v>
      </c>
      <c r="Q10" s="32">
        <v>4256.8</v>
      </c>
      <c r="R10" s="32">
        <v>1504.5</v>
      </c>
      <c r="S10" s="33">
        <v>513.6</v>
      </c>
      <c r="T10" s="30">
        <v>90</v>
      </c>
      <c r="U10" s="31">
        <v>50550.6</v>
      </c>
    </row>
    <row r="11" spans="1:21" ht="16.5" customHeight="1" x14ac:dyDescent="0.2">
      <c r="A11" s="7"/>
      <c r="B11" s="7"/>
      <c r="C11" s="7" t="s">
        <v>105</v>
      </c>
      <c r="D11" s="7"/>
      <c r="E11" s="7"/>
      <c r="F11" s="7"/>
      <c r="G11" s="7"/>
      <c r="H11" s="7"/>
      <c r="I11" s="7"/>
      <c r="J11" s="7"/>
      <c r="K11" s="7"/>
      <c r="L11" s="9" t="s">
        <v>286</v>
      </c>
      <c r="M11" s="31">
        <v>63005.5</v>
      </c>
      <c r="N11" s="31">
        <v>47573.7</v>
      </c>
      <c r="O11" s="31">
        <v>40335</v>
      </c>
      <c r="P11" s="31">
        <v>17634.599999999999</v>
      </c>
      <c r="Q11" s="31">
        <v>16329.3</v>
      </c>
      <c r="R11" s="32">
        <v>5620.6</v>
      </c>
      <c r="S11" s="32">
        <v>2006.3</v>
      </c>
      <c r="T11" s="33">
        <v>645</v>
      </c>
      <c r="U11" s="44">
        <v>193149.9</v>
      </c>
    </row>
    <row r="12" spans="1:21" ht="16.5" customHeight="1" x14ac:dyDescent="0.2">
      <c r="A12" s="7"/>
      <c r="B12" s="7" t="s">
        <v>167</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300</v>
      </c>
      <c r="D13" s="7"/>
      <c r="E13" s="7"/>
      <c r="F13" s="7"/>
      <c r="G13" s="7"/>
      <c r="H13" s="7"/>
      <c r="I13" s="7"/>
      <c r="J13" s="7"/>
      <c r="K13" s="7"/>
      <c r="L13" s="9" t="s">
        <v>286</v>
      </c>
      <c r="M13" s="30">
        <v>98.4</v>
      </c>
      <c r="N13" s="33">
        <v>129.6</v>
      </c>
      <c r="O13" s="30">
        <v>72.2</v>
      </c>
      <c r="P13" s="30">
        <v>25</v>
      </c>
      <c r="Q13" s="30">
        <v>23.1</v>
      </c>
      <c r="R13" s="36">
        <v>6.9</v>
      </c>
      <c r="S13" s="36">
        <v>3.6</v>
      </c>
      <c r="T13" s="36">
        <v>1.5</v>
      </c>
      <c r="U13" s="33">
        <v>360.3</v>
      </c>
    </row>
    <row r="14" spans="1:21" ht="16.5" customHeight="1" x14ac:dyDescent="0.2">
      <c r="A14" s="7"/>
      <c r="B14" s="7"/>
      <c r="C14" s="7" t="s">
        <v>301</v>
      </c>
      <c r="D14" s="7"/>
      <c r="E14" s="7"/>
      <c r="F14" s="7"/>
      <c r="G14" s="7"/>
      <c r="H14" s="7"/>
      <c r="I14" s="7"/>
      <c r="J14" s="7"/>
      <c r="K14" s="7"/>
      <c r="L14" s="9" t="s">
        <v>286</v>
      </c>
      <c r="M14" s="31">
        <v>68637.5</v>
      </c>
      <c r="N14" s="31">
        <v>51646</v>
      </c>
      <c r="O14" s="31">
        <v>43817.5</v>
      </c>
      <c r="P14" s="31">
        <v>19513.400000000001</v>
      </c>
      <c r="Q14" s="31">
        <v>17442.3</v>
      </c>
      <c r="R14" s="32">
        <v>6004.2</v>
      </c>
      <c r="S14" s="32">
        <v>2407.6999999999998</v>
      </c>
      <c r="T14" s="33">
        <v>792.9</v>
      </c>
      <c r="U14" s="44">
        <v>210261.5</v>
      </c>
    </row>
    <row r="15" spans="1:21" ht="16.5" customHeight="1" x14ac:dyDescent="0.2">
      <c r="A15" s="7"/>
      <c r="B15" s="7" t="s">
        <v>287</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105</v>
      </c>
      <c r="D16" s="7"/>
      <c r="E16" s="7"/>
      <c r="F16" s="7"/>
      <c r="G16" s="7"/>
      <c r="H16" s="7"/>
      <c r="I16" s="7"/>
      <c r="J16" s="7"/>
      <c r="K16" s="7"/>
      <c r="L16" s="9" t="s">
        <v>286</v>
      </c>
      <c r="M16" s="32">
        <v>2226.6999999999998</v>
      </c>
      <c r="N16" s="32">
        <v>1347.9</v>
      </c>
      <c r="O16" s="32">
        <v>2348.6</v>
      </c>
      <c r="P16" s="33">
        <v>717.1</v>
      </c>
      <c r="Q16" s="33">
        <v>548.9</v>
      </c>
      <c r="R16" s="33">
        <v>215.9</v>
      </c>
      <c r="S16" s="33">
        <v>172.8</v>
      </c>
      <c r="T16" s="30">
        <v>30.9</v>
      </c>
      <c r="U16" s="32">
        <v>7608.9</v>
      </c>
    </row>
    <row r="17" spans="1:21" ht="16.5" customHeight="1" x14ac:dyDescent="0.2">
      <c r="A17" s="7"/>
      <c r="B17" s="7" t="s">
        <v>171</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105</v>
      </c>
      <c r="D18" s="7"/>
      <c r="E18" s="7"/>
      <c r="F18" s="7"/>
      <c r="G18" s="7"/>
      <c r="H18" s="7"/>
      <c r="I18" s="7"/>
      <c r="J18" s="7"/>
      <c r="K18" s="7"/>
      <c r="L18" s="9" t="s">
        <v>286</v>
      </c>
      <c r="M18" s="31">
        <v>70864.2</v>
      </c>
      <c r="N18" s="31">
        <v>52994</v>
      </c>
      <c r="O18" s="31">
        <v>46166.1</v>
      </c>
      <c r="P18" s="31">
        <v>20230.5</v>
      </c>
      <c r="Q18" s="31">
        <v>17991.2</v>
      </c>
      <c r="R18" s="32">
        <v>6220.1</v>
      </c>
      <c r="S18" s="32">
        <v>2580.5</v>
      </c>
      <c r="T18" s="33">
        <v>823.9</v>
      </c>
      <c r="U18" s="44">
        <v>217870.4</v>
      </c>
    </row>
    <row r="19" spans="1:21" ht="29.45" customHeight="1" x14ac:dyDescent="0.2">
      <c r="A19" s="7"/>
      <c r="B19" s="84" t="s">
        <v>288</v>
      </c>
      <c r="C19" s="84"/>
      <c r="D19" s="84"/>
      <c r="E19" s="84"/>
      <c r="F19" s="84"/>
      <c r="G19" s="84"/>
      <c r="H19" s="84"/>
      <c r="I19" s="84"/>
      <c r="J19" s="84"/>
      <c r="K19" s="84"/>
      <c r="L19" s="9" t="s">
        <v>240</v>
      </c>
      <c r="M19" s="36">
        <v>8.4</v>
      </c>
      <c r="N19" s="36">
        <v>7.7</v>
      </c>
      <c r="O19" s="36">
        <v>8.4</v>
      </c>
      <c r="P19" s="36">
        <v>7.3</v>
      </c>
      <c r="Q19" s="36">
        <v>9.8000000000000007</v>
      </c>
      <c r="R19" s="30">
        <v>11.1</v>
      </c>
      <c r="S19" s="36">
        <v>5.6</v>
      </c>
      <c r="T19" s="36">
        <v>3.2</v>
      </c>
      <c r="U19" s="36">
        <v>8.1999999999999993</v>
      </c>
    </row>
    <row r="20" spans="1:21" ht="38.25" customHeight="1" x14ac:dyDescent="0.2">
      <c r="A20" s="7"/>
      <c r="B20" s="84" t="s">
        <v>289</v>
      </c>
      <c r="C20" s="84"/>
      <c r="D20" s="84"/>
      <c r="E20" s="84"/>
      <c r="F20" s="84"/>
      <c r="G20" s="84"/>
      <c r="H20" s="84"/>
      <c r="I20" s="84"/>
      <c r="J20" s="84"/>
      <c r="K20" s="84"/>
      <c r="L20" s="9" t="s">
        <v>174</v>
      </c>
      <c r="M20" s="30">
        <v>91.8</v>
      </c>
      <c r="N20" s="30">
        <v>92.1</v>
      </c>
      <c r="O20" s="30">
        <v>92.1</v>
      </c>
      <c r="P20" s="30">
        <v>90.4</v>
      </c>
      <c r="Q20" s="30">
        <v>93.6</v>
      </c>
      <c r="R20" s="30">
        <v>93.6</v>
      </c>
      <c r="S20" s="30">
        <v>83.3</v>
      </c>
      <c r="T20" s="30">
        <v>81.3</v>
      </c>
      <c r="U20" s="30">
        <v>91.9</v>
      </c>
    </row>
    <row r="21" spans="1:21" ht="16.5" customHeight="1" x14ac:dyDescent="0.2">
      <c r="A21" s="7" t="s">
        <v>96</v>
      </c>
      <c r="B21" s="7"/>
      <c r="C21" s="7"/>
      <c r="D21" s="7"/>
      <c r="E21" s="7"/>
      <c r="F21" s="7"/>
      <c r="G21" s="7"/>
      <c r="H21" s="7"/>
      <c r="I21" s="7"/>
      <c r="J21" s="7"/>
      <c r="K21" s="7"/>
      <c r="L21" s="9"/>
      <c r="M21" s="10"/>
      <c r="N21" s="10"/>
      <c r="O21" s="10"/>
      <c r="P21" s="10"/>
      <c r="Q21" s="10"/>
      <c r="R21" s="10"/>
      <c r="S21" s="10"/>
      <c r="T21" s="10"/>
      <c r="U21" s="10"/>
    </row>
    <row r="22" spans="1:21" ht="16.5" customHeight="1" x14ac:dyDescent="0.2">
      <c r="A22" s="7"/>
      <c r="B22" s="7" t="s">
        <v>298</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190</v>
      </c>
      <c r="D23" s="7"/>
      <c r="E23" s="7"/>
      <c r="F23" s="7"/>
      <c r="G23" s="7"/>
      <c r="H23" s="7"/>
      <c r="I23" s="7"/>
      <c r="J23" s="7"/>
      <c r="K23" s="7"/>
      <c r="L23" s="9" t="s">
        <v>286</v>
      </c>
      <c r="M23" s="32">
        <v>4566.2</v>
      </c>
      <c r="N23" s="32">
        <v>3271.8</v>
      </c>
      <c r="O23" s="32">
        <v>2873.8</v>
      </c>
      <c r="P23" s="32">
        <v>1512.3</v>
      </c>
      <c r="Q23" s="33">
        <v>903.8</v>
      </c>
      <c r="R23" s="33">
        <v>308.8</v>
      </c>
      <c r="S23" s="33">
        <v>304.10000000000002</v>
      </c>
      <c r="T23" s="33">
        <v>131.80000000000001</v>
      </c>
      <c r="U23" s="31">
        <v>13872.6</v>
      </c>
    </row>
    <row r="24" spans="1:21" ht="16.5" customHeight="1" x14ac:dyDescent="0.2">
      <c r="A24" s="7"/>
      <c r="B24" s="7"/>
      <c r="C24" s="7" t="s">
        <v>191</v>
      </c>
      <c r="D24" s="7"/>
      <c r="E24" s="7"/>
      <c r="F24" s="7"/>
      <c r="G24" s="7"/>
      <c r="H24" s="7"/>
      <c r="I24" s="7"/>
      <c r="J24" s="7"/>
      <c r="K24" s="7"/>
      <c r="L24" s="9" t="s">
        <v>286</v>
      </c>
      <c r="M24" s="33">
        <v>914.8</v>
      </c>
      <c r="N24" s="33">
        <v>609.4</v>
      </c>
      <c r="O24" s="33">
        <v>471.1</v>
      </c>
      <c r="P24" s="33">
        <v>281.5</v>
      </c>
      <c r="Q24" s="33">
        <v>173.8</v>
      </c>
      <c r="R24" s="30">
        <v>49.5</v>
      </c>
      <c r="S24" s="30">
        <v>69.400000000000006</v>
      </c>
      <c r="T24" s="36">
        <v>7.9</v>
      </c>
      <c r="U24" s="32">
        <v>2577.4</v>
      </c>
    </row>
    <row r="25" spans="1:21" ht="16.5" customHeight="1" x14ac:dyDescent="0.2">
      <c r="A25" s="7"/>
      <c r="B25" s="7"/>
      <c r="C25" s="7" t="s">
        <v>105</v>
      </c>
      <c r="D25" s="7"/>
      <c r="E25" s="7"/>
      <c r="F25" s="7"/>
      <c r="G25" s="7"/>
      <c r="H25" s="7"/>
      <c r="I25" s="7"/>
      <c r="J25" s="7"/>
      <c r="K25" s="7"/>
      <c r="L25" s="9" t="s">
        <v>286</v>
      </c>
      <c r="M25" s="32">
        <v>5480.9</v>
      </c>
      <c r="N25" s="32">
        <v>3881.2</v>
      </c>
      <c r="O25" s="32">
        <v>3344.9</v>
      </c>
      <c r="P25" s="32">
        <v>1793.9</v>
      </c>
      <c r="Q25" s="32">
        <v>1077.5999999999999</v>
      </c>
      <c r="R25" s="33">
        <v>358.3</v>
      </c>
      <c r="S25" s="33">
        <v>373.4</v>
      </c>
      <c r="T25" s="33">
        <v>139.80000000000001</v>
      </c>
      <c r="U25" s="31">
        <v>16450</v>
      </c>
    </row>
    <row r="26" spans="1:21" ht="16.5" customHeight="1" x14ac:dyDescent="0.2">
      <c r="A26" s="7"/>
      <c r="B26" s="7" t="s">
        <v>299</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190</v>
      </c>
      <c r="D27" s="7"/>
      <c r="E27" s="7"/>
      <c r="F27" s="7"/>
      <c r="G27" s="7"/>
      <c r="H27" s="7"/>
      <c r="I27" s="7"/>
      <c r="J27" s="7"/>
      <c r="K27" s="7"/>
      <c r="L27" s="9" t="s">
        <v>286</v>
      </c>
      <c r="M27" s="31">
        <v>47986.9</v>
      </c>
      <c r="N27" s="31">
        <v>37016.699999999997</v>
      </c>
      <c r="O27" s="31">
        <v>30677.5</v>
      </c>
      <c r="P27" s="31">
        <v>13597.9</v>
      </c>
      <c r="Q27" s="31">
        <v>12616.6</v>
      </c>
      <c r="R27" s="32">
        <v>4295.6000000000004</v>
      </c>
      <c r="S27" s="32">
        <v>1539.8</v>
      </c>
      <c r="T27" s="33">
        <v>547.70000000000005</v>
      </c>
      <c r="U27" s="44">
        <v>148278.70000000001</v>
      </c>
    </row>
    <row r="28" spans="1:21" ht="16.5" customHeight="1" x14ac:dyDescent="0.2">
      <c r="A28" s="7"/>
      <c r="B28" s="7"/>
      <c r="C28" s="7" t="s">
        <v>193</v>
      </c>
      <c r="D28" s="7"/>
      <c r="E28" s="7"/>
      <c r="F28" s="7"/>
      <c r="G28" s="7"/>
      <c r="H28" s="7"/>
      <c r="I28" s="7"/>
      <c r="J28" s="7"/>
      <c r="K28" s="7"/>
      <c r="L28" s="9" t="s">
        <v>286</v>
      </c>
      <c r="M28" s="31">
        <v>14107.9</v>
      </c>
      <c r="N28" s="32">
        <v>9672.7000000000007</v>
      </c>
      <c r="O28" s="32">
        <v>8175.4</v>
      </c>
      <c r="P28" s="32">
        <v>3320.7</v>
      </c>
      <c r="Q28" s="32">
        <v>3343.6</v>
      </c>
      <c r="R28" s="32">
        <v>1177.3</v>
      </c>
      <c r="S28" s="33">
        <v>398.8</v>
      </c>
      <c r="T28" s="30">
        <v>63.4</v>
      </c>
      <c r="U28" s="31">
        <v>40259.800000000003</v>
      </c>
    </row>
    <row r="29" spans="1:21" ht="16.5" customHeight="1" x14ac:dyDescent="0.2">
      <c r="A29" s="7"/>
      <c r="B29" s="7"/>
      <c r="C29" s="7" t="s">
        <v>105</v>
      </c>
      <c r="D29" s="7"/>
      <c r="E29" s="7"/>
      <c r="F29" s="7"/>
      <c r="G29" s="7"/>
      <c r="H29" s="7"/>
      <c r="I29" s="7"/>
      <c r="J29" s="7"/>
      <c r="K29" s="7"/>
      <c r="L29" s="9" t="s">
        <v>286</v>
      </c>
      <c r="M29" s="31">
        <v>62094.8</v>
      </c>
      <c r="N29" s="31">
        <v>46689.4</v>
      </c>
      <c r="O29" s="31">
        <v>38852.9</v>
      </c>
      <c r="P29" s="31">
        <v>16918.5</v>
      </c>
      <c r="Q29" s="31">
        <v>15960.2</v>
      </c>
      <c r="R29" s="32">
        <v>5472.9</v>
      </c>
      <c r="S29" s="32">
        <v>1938.5</v>
      </c>
      <c r="T29" s="33">
        <v>611.1</v>
      </c>
      <c r="U29" s="44">
        <v>188538.5</v>
      </c>
    </row>
    <row r="30" spans="1:21" ht="16.5" customHeight="1" x14ac:dyDescent="0.2">
      <c r="A30" s="7"/>
      <c r="B30" s="7" t="s">
        <v>167</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300</v>
      </c>
      <c r="D31" s="7"/>
      <c r="E31" s="7"/>
      <c r="F31" s="7"/>
      <c r="G31" s="7"/>
      <c r="H31" s="7"/>
      <c r="I31" s="7"/>
      <c r="J31" s="7"/>
      <c r="K31" s="7"/>
      <c r="L31" s="9" t="s">
        <v>286</v>
      </c>
      <c r="M31" s="33">
        <v>120.8</v>
      </c>
      <c r="N31" s="33">
        <v>148.69999999999999</v>
      </c>
      <c r="O31" s="30">
        <v>79.5</v>
      </c>
      <c r="P31" s="30">
        <v>29.1</v>
      </c>
      <c r="Q31" s="30">
        <v>26.9</v>
      </c>
      <c r="R31" s="36">
        <v>7.5</v>
      </c>
      <c r="S31" s="36">
        <v>4.3</v>
      </c>
      <c r="T31" s="36">
        <v>1.9</v>
      </c>
      <c r="U31" s="33">
        <v>418.7</v>
      </c>
    </row>
    <row r="32" spans="1:21" ht="16.5" customHeight="1" x14ac:dyDescent="0.2">
      <c r="A32" s="7"/>
      <c r="B32" s="7"/>
      <c r="C32" s="7" t="s">
        <v>301</v>
      </c>
      <c r="D32" s="7"/>
      <c r="E32" s="7"/>
      <c r="F32" s="7"/>
      <c r="G32" s="7"/>
      <c r="H32" s="7"/>
      <c r="I32" s="7"/>
      <c r="J32" s="7"/>
      <c r="K32" s="7"/>
      <c r="L32" s="9" t="s">
        <v>286</v>
      </c>
      <c r="M32" s="31">
        <v>67696.600000000006</v>
      </c>
      <c r="N32" s="31">
        <v>50719.3</v>
      </c>
      <c r="O32" s="31">
        <v>42277.4</v>
      </c>
      <c r="P32" s="31">
        <v>18741.5</v>
      </c>
      <c r="Q32" s="31">
        <v>17064.8</v>
      </c>
      <c r="R32" s="32">
        <v>5838.6</v>
      </c>
      <c r="S32" s="32">
        <v>2316.1999999999998</v>
      </c>
      <c r="T32" s="33">
        <v>752.7</v>
      </c>
      <c r="U32" s="44">
        <v>205407.2</v>
      </c>
    </row>
    <row r="33" spans="1:21" ht="16.5" customHeight="1" x14ac:dyDescent="0.2">
      <c r="A33" s="7"/>
      <c r="B33" s="7" t="s">
        <v>287</v>
      </c>
      <c r="C33" s="7"/>
      <c r="D33" s="7"/>
      <c r="E33" s="7"/>
      <c r="F33" s="7"/>
      <c r="G33" s="7"/>
      <c r="H33" s="7"/>
      <c r="I33" s="7"/>
      <c r="J33" s="7"/>
      <c r="K33" s="7"/>
      <c r="L33" s="9"/>
      <c r="M33" s="10"/>
      <c r="N33" s="10"/>
      <c r="O33" s="10"/>
      <c r="P33" s="10"/>
      <c r="Q33" s="10"/>
      <c r="R33" s="10"/>
      <c r="S33" s="10"/>
      <c r="T33" s="10"/>
      <c r="U33" s="10"/>
    </row>
    <row r="34" spans="1:21" ht="16.5" customHeight="1" x14ac:dyDescent="0.2">
      <c r="A34" s="7"/>
      <c r="B34" s="7"/>
      <c r="C34" s="7" t="s">
        <v>105</v>
      </c>
      <c r="D34" s="7"/>
      <c r="E34" s="7"/>
      <c r="F34" s="7"/>
      <c r="G34" s="7"/>
      <c r="H34" s="7"/>
      <c r="I34" s="7"/>
      <c r="J34" s="7"/>
      <c r="K34" s="7"/>
      <c r="L34" s="9" t="s">
        <v>286</v>
      </c>
      <c r="M34" s="32">
        <v>2416.1</v>
      </c>
      <c r="N34" s="32">
        <v>1480</v>
      </c>
      <c r="O34" s="32">
        <v>2409.1</v>
      </c>
      <c r="P34" s="33">
        <v>734.6</v>
      </c>
      <c r="Q34" s="33">
        <v>580.9</v>
      </c>
      <c r="R34" s="33">
        <v>228.2</v>
      </c>
      <c r="S34" s="33">
        <v>175</v>
      </c>
      <c r="T34" s="30">
        <v>29.9</v>
      </c>
      <c r="U34" s="32">
        <v>8053.9</v>
      </c>
    </row>
    <row r="35" spans="1:21" ht="16.5" customHeight="1" x14ac:dyDescent="0.2">
      <c r="A35" s="7"/>
      <c r="B35" s="7" t="s">
        <v>171</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105</v>
      </c>
      <c r="D36" s="7"/>
      <c r="E36" s="7"/>
      <c r="F36" s="7"/>
      <c r="G36" s="7"/>
      <c r="H36" s="7"/>
      <c r="I36" s="7"/>
      <c r="J36" s="7"/>
      <c r="K36" s="7"/>
      <c r="L36" s="9" t="s">
        <v>286</v>
      </c>
      <c r="M36" s="31">
        <v>70112.7</v>
      </c>
      <c r="N36" s="31">
        <v>52199.4</v>
      </c>
      <c r="O36" s="31">
        <v>44686.400000000001</v>
      </c>
      <c r="P36" s="31">
        <v>19476.099999999999</v>
      </c>
      <c r="Q36" s="31">
        <v>17645.7</v>
      </c>
      <c r="R36" s="32">
        <v>6066.8</v>
      </c>
      <c r="S36" s="32">
        <v>2491.3000000000002</v>
      </c>
      <c r="T36" s="33">
        <v>782.7</v>
      </c>
      <c r="U36" s="44">
        <v>213461</v>
      </c>
    </row>
    <row r="37" spans="1:21" ht="29.45" customHeight="1" x14ac:dyDescent="0.2">
      <c r="A37" s="7"/>
      <c r="B37" s="84" t="s">
        <v>288</v>
      </c>
      <c r="C37" s="84"/>
      <c r="D37" s="84"/>
      <c r="E37" s="84"/>
      <c r="F37" s="84"/>
      <c r="G37" s="84"/>
      <c r="H37" s="84"/>
      <c r="I37" s="84"/>
      <c r="J37" s="84"/>
      <c r="K37" s="84"/>
      <c r="L37" s="9" t="s">
        <v>240</v>
      </c>
      <c r="M37" s="36">
        <v>8.3000000000000007</v>
      </c>
      <c r="N37" s="36">
        <v>7.6</v>
      </c>
      <c r="O37" s="36">
        <v>8.1999999999999993</v>
      </c>
      <c r="P37" s="36">
        <v>7.1</v>
      </c>
      <c r="Q37" s="36">
        <v>9.6999999999999993</v>
      </c>
      <c r="R37" s="30">
        <v>10.9</v>
      </c>
      <c r="S37" s="36">
        <v>5.4</v>
      </c>
      <c r="T37" s="36">
        <v>3.1</v>
      </c>
      <c r="U37" s="36">
        <v>8</v>
      </c>
    </row>
    <row r="38" spans="1:21" ht="38.25" customHeight="1" x14ac:dyDescent="0.2">
      <c r="A38" s="7"/>
      <c r="B38" s="84" t="s">
        <v>289</v>
      </c>
      <c r="C38" s="84"/>
      <c r="D38" s="84"/>
      <c r="E38" s="84"/>
      <c r="F38" s="84"/>
      <c r="G38" s="84"/>
      <c r="H38" s="84"/>
      <c r="I38" s="84"/>
      <c r="J38" s="84"/>
      <c r="K38" s="84"/>
      <c r="L38" s="9" t="s">
        <v>174</v>
      </c>
      <c r="M38" s="30">
        <v>91.7</v>
      </c>
      <c r="N38" s="30">
        <v>92.1</v>
      </c>
      <c r="O38" s="30">
        <v>91.9</v>
      </c>
      <c r="P38" s="30">
        <v>90.3</v>
      </c>
      <c r="Q38" s="30">
        <v>93.5</v>
      </c>
      <c r="R38" s="30">
        <v>93.7</v>
      </c>
      <c r="S38" s="30">
        <v>83.7</v>
      </c>
      <c r="T38" s="30">
        <v>81.2</v>
      </c>
      <c r="U38" s="30">
        <v>91.8</v>
      </c>
    </row>
    <row r="39" spans="1:21" ht="16.5" customHeight="1" x14ac:dyDescent="0.2">
      <c r="A39" s="7" t="s">
        <v>141</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298</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190</v>
      </c>
      <c r="D41" s="7"/>
      <c r="E41" s="7"/>
      <c r="F41" s="7"/>
      <c r="G41" s="7"/>
      <c r="H41" s="7"/>
      <c r="I41" s="7"/>
      <c r="J41" s="7"/>
      <c r="K41" s="7"/>
      <c r="L41" s="9" t="s">
        <v>286</v>
      </c>
      <c r="M41" s="32">
        <v>4457.8999999999996</v>
      </c>
      <c r="N41" s="32">
        <v>3141.5</v>
      </c>
      <c r="O41" s="32">
        <v>2780.4</v>
      </c>
      <c r="P41" s="32">
        <v>1494.2</v>
      </c>
      <c r="Q41" s="33">
        <v>903.1</v>
      </c>
      <c r="R41" s="33">
        <v>296.60000000000002</v>
      </c>
      <c r="S41" s="33">
        <v>287.7</v>
      </c>
      <c r="T41" s="33">
        <v>128.5</v>
      </c>
      <c r="U41" s="31">
        <v>13489.9</v>
      </c>
    </row>
    <row r="42" spans="1:21" ht="16.5" customHeight="1" x14ac:dyDescent="0.2">
      <c r="A42" s="7"/>
      <c r="B42" s="7"/>
      <c r="C42" s="7" t="s">
        <v>191</v>
      </c>
      <c r="D42" s="7"/>
      <c r="E42" s="7"/>
      <c r="F42" s="7"/>
      <c r="G42" s="7"/>
      <c r="H42" s="7"/>
      <c r="I42" s="7"/>
      <c r="J42" s="7"/>
      <c r="K42" s="7"/>
      <c r="L42" s="9" t="s">
        <v>286</v>
      </c>
      <c r="M42" s="33">
        <v>929.9</v>
      </c>
      <c r="N42" s="33">
        <v>629.70000000000005</v>
      </c>
      <c r="O42" s="33">
        <v>473</v>
      </c>
      <c r="P42" s="33">
        <v>290.10000000000002</v>
      </c>
      <c r="Q42" s="33">
        <v>187.4</v>
      </c>
      <c r="R42" s="30">
        <v>49.9</v>
      </c>
      <c r="S42" s="30">
        <v>69.3</v>
      </c>
      <c r="T42" s="36">
        <v>7.9</v>
      </c>
      <c r="U42" s="32">
        <v>2637.1</v>
      </c>
    </row>
    <row r="43" spans="1:21" ht="16.5" customHeight="1" x14ac:dyDescent="0.2">
      <c r="A43" s="7"/>
      <c r="B43" s="7"/>
      <c r="C43" s="7" t="s">
        <v>105</v>
      </c>
      <c r="D43" s="7"/>
      <c r="E43" s="7"/>
      <c r="F43" s="7"/>
      <c r="G43" s="7"/>
      <c r="H43" s="7"/>
      <c r="I43" s="7"/>
      <c r="J43" s="7"/>
      <c r="K43" s="7"/>
      <c r="L43" s="9" t="s">
        <v>286</v>
      </c>
      <c r="M43" s="32">
        <v>5387.7</v>
      </c>
      <c r="N43" s="32">
        <v>3771.3</v>
      </c>
      <c r="O43" s="32">
        <v>3253.4</v>
      </c>
      <c r="P43" s="32">
        <v>1784.3</v>
      </c>
      <c r="Q43" s="32">
        <v>1090.5</v>
      </c>
      <c r="R43" s="33">
        <v>346.4</v>
      </c>
      <c r="S43" s="33">
        <v>356.9</v>
      </c>
      <c r="T43" s="33">
        <v>136.4</v>
      </c>
      <c r="U43" s="31">
        <v>16127</v>
      </c>
    </row>
    <row r="44" spans="1:21" ht="16.5" customHeight="1" x14ac:dyDescent="0.2">
      <c r="A44" s="7"/>
      <c r="B44" s="7" t="s">
        <v>299</v>
      </c>
      <c r="C44" s="7"/>
      <c r="D44" s="7"/>
      <c r="E44" s="7"/>
      <c r="F44" s="7"/>
      <c r="G44" s="7"/>
      <c r="H44" s="7"/>
      <c r="I44" s="7"/>
      <c r="J44" s="7"/>
      <c r="K44" s="7"/>
      <c r="L44" s="9"/>
      <c r="M44" s="10"/>
      <c r="N44" s="10"/>
      <c r="O44" s="10"/>
      <c r="P44" s="10"/>
      <c r="Q44" s="10"/>
      <c r="R44" s="10"/>
      <c r="S44" s="10"/>
      <c r="T44" s="10"/>
      <c r="U44" s="10"/>
    </row>
    <row r="45" spans="1:21" ht="16.5" customHeight="1" x14ac:dyDescent="0.2">
      <c r="A45" s="7"/>
      <c r="B45" s="7"/>
      <c r="C45" s="7" t="s">
        <v>190</v>
      </c>
      <c r="D45" s="7"/>
      <c r="E45" s="7"/>
      <c r="F45" s="7"/>
      <c r="G45" s="7"/>
      <c r="H45" s="7"/>
      <c r="I45" s="7"/>
      <c r="J45" s="7"/>
      <c r="K45" s="7"/>
      <c r="L45" s="9" t="s">
        <v>286</v>
      </c>
      <c r="M45" s="31">
        <v>48325.7</v>
      </c>
      <c r="N45" s="31">
        <v>37176.9</v>
      </c>
      <c r="O45" s="31">
        <v>30331.200000000001</v>
      </c>
      <c r="P45" s="31">
        <v>13413.5</v>
      </c>
      <c r="Q45" s="31">
        <v>12597</v>
      </c>
      <c r="R45" s="32">
        <v>4293</v>
      </c>
      <c r="S45" s="32">
        <v>1530.2</v>
      </c>
      <c r="T45" s="33">
        <v>537.20000000000005</v>
      </c>
      <c r="U45" s="44">
        <v>148204.5</v>
      </c>
    </row>
    <row r="46" spans="1:21" ht="16.5" customHeight="1" x14ac:dyDescent="0.2">
      <c r="A46" s="7"/>
      <c r="B46" s="7"/>
      <c r="C46" s="7" t="s">
        <v>193</v>
      </c>
      <c r="D46" s="7"/>
      <c r="E46" s="7"/>
      <c r="F46" s="7"/>
      <c r="G46" s="7"/>
      <c r="H46" s="7"/>
      <c r="I46" s="7"/>
      <c r="J46" s="7"/>
      <c r="K46" s="7"/>
      <c r="L46" s="9" t="s">
        <v>286</v>
      </c>
      <c r="M46" s="31">
        <v>13243.3</v>
      </c>
      <c r="N46" s="32">
        <v>9132.1</v>
      </c>
      <c r="O46" s="32">
        <v>7471.5</v>
      </c>
      <c r="P46" s="32">
        <v>3047.9</v>
      </c>
      <c r="Q46" s="32">
        <v>3103.6</v>
      </c>
      <c r="R46" s="32">
        <v>1071.5</v>
      </c>
      <c r="S46" s="33">
        <v>359.5</v>
      </c>
      <c r="T46" s="30">
        <v>59.1</v>
      </c>
      <c r="U46" s="31">
        <v>37488.6</v>
      </c>
    </row>
    <row r="47" spans="1:21" ht="16.5" customHeight="1" x14ac:dyDescent="0.2">
      <c r="A47" s="7"/>
      <c r="B47" s="7"/>
      <c r="C47" s="7" t="s">
        <v>105</v>
      </c>
      <c r="D47" s="7"/>
      <c r="E47" s="7"/>
      <c r="F47" s="7"/>
      <c r="G47" s="7"/>
      <c r="H47" s="7"/>
      <c r="I47" s="7"/>
      <c r="J47" s="7"/>
      <c r="K47" s="7"/>
      <c r="L47" s="9" t="s">
        <v>286</v>
      </c>
      <c r="M47" s="31">
        <v>61569</v>
      </c>
      <c r="N47" s="31">
        <v>46309</v>
      </c>
      <c r="O47" s="31">
        <v>37802.699999999997</v>
      </c>
      <c r="P47" s="31">
        <v>16461.400000000001</v>
      </c>
      <c r="Q47" s="31">
        <v>15700.5</v>
      </c>
      <c r="R47" s="32">
        <v>5364.5</v>
      </c>
      <c r="S47" s="32">
        <v>1889.8</v>
      </c>
      <c r="T47" s="33">
        <v>596.29999999999995</v>
      </c>
      <c r="U47" s="44">
        <v>185693.1</v>
      </c>
    </row>
    <row r="48" spans="1:21" ht="16.5" customHeight="1" x14ac:dyDescent="0.2">
      <c r="A48" s="7"/>
      <c r="B48" s="7" t="s">
        <v>167</v>
      </c>
      <c r="C48" s="7"/>
      <c r="D48" s="7"/>
      <c r="E48" s="7"/>
      <c r="F48" s="7"/>
      <c r="G48" s="7"/>
      <c r="H48" s="7"/>
      <c r="I48" s="7"/>
      <c r="J48" s="7"/>
      <c r="K48" s="7"/>
      <c r="L48" s="9"/>
      <c r="M48" s="10"/>
      <c r="N48" s="10"/>
      <c r="O48" s="10"/>
      <c r="P48" s="10"/>
      <c r="Q48" s="10"/>
      <c r="R48" s="10"/>
      <c r="S48" s="10"/>
      <c r="T48" s="10"/>
      <c r="U48" s="10"/>
    </row>
    <row r="49" spans="1:21" ht="16.5" customHeight="1" x14ac:dyDescent="0.2">
      <c r="A49" s="7"/>
      <c r="B49" s="7"/>
      <c r="C49" s="7" t="s">
        <v>300</v>
      </c>
      <c r="D49" s="7"/>
      <c r="E49" s="7"/>
      <c r="F49" s="7"/>
      <c r="G49" s="7"/>
      <c r="H49" s="7"/>
      <c r="I49" s="7"/>
      <c r="J49" s="7"/>
      <c r="K49" s="7"/>
      <c r="L49" s="9" t="s">
        <v>286</v>
      </c>
      <c r="M49" s="33">
        <v>121.3</v>
      </c>
      <c r="N49" s="33">
        <v>134.80000000000001</v>
      </c>
      <c r="O49" s="30">
        <v>77.400000000000006</v>
      </c>
      <c r="P49" s="30">
        <v>28.6</v>
      </c>
      <c r="Q49" s="30">
        <v>26.6</v>
      </c>
      <c r="R49" s="36">
        <v>7.6</v>
      </c>
      <c r="S49" s="36">
        <v>4.2</v>
      </c>
      <c r="T49" s="36">
        <v>2.2000000000000002</v>
      </c>
      <c r="U49" s="33">
        <v>402.8</v>
      </c>
    </row>
    <row r="50" spans="1:21" ht="16.5" customHeight="1" x14ac:dyDescent="0.2">
      <c r="A50" s="7"/>
      <c r="B50" s="7"/>
      <c r="C50" s="7" t="s">
        <v>301</v>
      </c>
      <c r="D50" s="7"/>
      <c r="E50" s="7"/>
      <c r="F50" s="7"/>
      <c r="G50" s="7"/>
      <c r="H50" s="7"/>
      <c r="I50" s="7"/>
      <c r="J50" s="7"/>
      <c r="K50" s="7"/>
      <c r="L50" s="9" t="s">
        <v>286</v>
      </c>
      <c r="M50" s="31">
        <v>67078</v>
      </c>
      <c r="N50" s="31">
        <v>50215.1</v>
      </c>
      <c r="O50" s="31">
        <v>41133.5</v>
      </c>
      <c r="P50" s="31">
        <v>18274.3</v>
      </c>
      <c r="Q50" s="31">
        <v>16817.7</v>
      </c>
      <c r="R50" s="32">
        <v>5718.6</v>
      </c>
      <c r="S50" s="32">
        <v>2250.9</v>
      </c>
      <c r="T50" s="33">
        <v>734.9</v>
      </c>
      <c r="U50" s="44">
        <v>202222.8</v>
      </c>
    </row>
    <row r="51" spans="1:21" ht="16.5" customHeight="1" x14ac:dyDescent="0.2">
      <c r="A51" s="7"/>
      <c r="B51" s="7" t="s">
        <v>287</v>
      </c>
      <c r="C51" s="7"/>
      <c r="D51" s="7"/>
      <c r="E51" s="7"/>
      <c r="F51" s="7"/>
      <c r="G51" s="7"/>
      <c r="H51" s="7"/>
      <c r="I51" s="7"/>
      <c r="J51" s="7"/>
      <c r="K51" s="7"/>
      <c r="L51" s="9"/>
      <c r="M51" s="10"/>
      <c r="N51" s="10"/>
      <c r="O51" s="10"/>
      <c r="P51" s="10"/>
      <c r="Q51" s="10"/>
      <c r="R51" s="10"/>
      <c r="S51" s="10"/>
      <c r="T51" s="10"/>
      <c r="U51" s="10"/>
    </row>
    <row r="52" spans="1:21" ht="16.5" customHeight="1" x14ac:dyDescent="0.2">
      <c r="A52" s="7"/>
      <c r="B52" s="7"/>
      <c r="C52" s="7" t="s">
        <v>105</v>
      </c>
      <c r="D52" s="7"/>
      <c r="E52" s="7"/>
      <c r="F52" s="7"/>
      <c r="G52" s="7"/>
      <c r="H52" s="7"/>
      <c r="I52" s="7"/>
      <c r="J52" s="7"/>
      <c r="K52" s="7"/>
      <c r="L52" s="9" t="s">
        <v>286</v>
      </c>
      <c r="M52" s="32">
        <v>2596.8000000000002</v>
      </c>
      <c r="N52" s="32">
        <v>1603.7</v>
      </c>
      <c r="O52" s="32">
        <v>2452.5</v>
      </c>
      <c r="P52" s="33">
        <v>754.2</v>
      </c>
      <c r="Q52" s="33">
        <v>619.6</v>
      </c>
      <c r="R52" s="33">
        <v>237.1</v>
      </c>
      <c r="S52" s="33">
        <v>172.5</v>
      </c>
      <c r="T52" s="30">
        <v>28.5</v>
      </c>
      <c r="U52" s="32">
        <v>8464.9</v>
      </c>
    </row>
    <row r="53" spans="1:21" ht="16.5" customHeight="1" x14ac:dyDescent="0.2">
      <c r="A53" s="7"/>
      <c r="B53" s="7" t="s">
        <v>171</v>
      </c>
      <c r="C53" s="7"/>
      <c r="D53" s="7"/>
      <c r="E53" s="7"/>
      <c r="F53" s="7"/>
      <c r="G53" s="7"/>
      <c r="H53" s="7"/>
      <c r="I53" s="7"/>
      <c r="J53" s="7"/>
      <c r="K53" s="7"/>
      <c r="L53" s="9"/>
      <c r="M53" s="10"/>
      <c r="N53" s="10"/>
      <c r="O53" s="10"/>
      <c r="P53" s="10"/>
      <c r="Q53" s="10"/>
      <c r="R53" s="10"/>
      <c r="S53" s="10"/>
      <c r="T53" s="10"/>
      <c r="U53" s="10"/>
    </row>
    <row r="54" spans="1:21" ht="16.5" customHeight="1" x14ac:dyDescent="0.2">
      <c r="A54" s="7"/>
      <c r="B54" s="7"/>
      <c r="C54" s="7" t="s">
        <v>105</v>
      </c>
      <c r="D54" s="7"/>
      <c r="E54" s="7"/>
      <c r="F54" s="7"/>
      <c r="G54" s="7"/>
      <c r="H54" s="7"/>
      <c r="I54" s="7"/>
      <c r="J54" s="7"/>
      <c r="K54" s="7"/>
      <c r="L54" s="9" t="s">
        <v>286</v>
      </c>
      <c r="M54" s="31">
        <v>69674.8</v>
      </c>
      <c r="N54" s="31">
        <v>51818.8</v>
      </c>
      <c r="O54" s="31">
        <v>43586.1</v>
      </c>
      <c r="P54" s="31">
        <v>19028.400000000001</v>
      </c>
      <c r="Q54" s="31">
        <v>17437.3</v>
      </c>
      <c r="R54" s="32">
        <v>5955.7</v>
      </c>
      <c r="S54" s="32">
        <v>2423.4</v>
      </c>
      <c r="T54" s="33">
        <v>763.3</v>
      </c>
      <c r="U54" s="44">
        <v>210687.8</v>
      </c>
    </row>
    <row r="55" spans="1:21" ht="29.45" customHeight="1" x14ac:dyDescent="0.2">
      <c r="A55" s="7"/>
      <c r="B55" s="84" t="s">
        <v>288</v>
      </c>
      <c r="C55" s="84"/>
      <c r="D55" s="84"/>
      <c r="E55" s="84"/>
      <c r="F55" s="84"/>
      <c r="G55" s="84"/>
      <c r="H55" s="84"/>
      <c r="I55" s="84"/>
      <c r="J55" s="84"/>
      <c r="K55" s="84"/>
      <c r="L55" s="9" t="s">
        <v>240</v>
      </c>
      <c r="M55" s="36">
        <v>8.3000000000000007</v>
      </c>
      <c r="N55" s="36">
        <v>7.7</v>
      </c>
      <c r="O55" s="36">
        <v>8.1</v>
      </c>
      <c r="P55" s="36">
        <v>7</v>
      </c>
      <c r="Q55" s="36">
        <v>9.6</v>
      </c>
      <c r="R55" s="30">
        <v>10.7</v>
      </c>
      <c r="S55" s="36">
        <v>5.3</v>
      </c>
      <c r="T55" s="36">
        <v>3</v>
      </c>
      <c r="U55" s="36">
        <v>8</v>
      </c>
    </row>
    <row r="56" spans="1:21" ht="38.25" customHeight="1" x14ac:dyDescent="0.2">
      <c r="A56" s="7"/>
      <c r="B56" s="84" t="s">
        <v>289</v>
      </c>
      <c r="C56" s="84"/>
      <c r="D56" s="84"/>
      <c r="E56" s="84"/>
      <c r="F56" s="84"/>
      <c r="G56" s="84"/>
      <c r="H56" s="84"/>
      <c r="I56" s="84"/>
      <c r="J56" s="84"/>
      <c r="K56" s="84"/>
      <c r="L56" s="9" t="s">
        <v>174</v>
      </c>
      <c r="M56" s="30">
        <v>91.8</v>
      </c>
      <c r="N56" s="30">
        <v>92.2</v>
      </c>
      <c r="O56" s="30">
        <v>91.9</v>
      </c>
      <c r="P56" s="30">
        <v>90.1</v>
      </c>
      <c r="Q56" s="30">
        <v>93.4</v>
      </c>
      <c r="R56" s="30">
        <v>93.8</v>
      </c>
      <c r="S56" s="30">
        <v>84</v>
      </c>
      <c r="T56" s="30">
        <v>81.099999999999994</v>
      </c>
      <c r="U56" s="30">
        <v>91.8</v>
      </c>
    </row>
    <row r="57" spans="1:21" ht="16.5" customHeight="1" x14ac:dyDescent="0.2">
      <c r="A57" s="7" t="s">
        <v>142</v>
      </c>
      <c r="B57" s="7"/>
      <c r="C57" s="7"/>
      <c r="D57" s="7"/>
      <c r="E57" s="7"/>
      <c r="F57" s="7"/>
      <c r="G57" s="7"/>
      <c r="H57" s="7"/>
      <c r="I57" s="7"/>
      <c r="J57" s="7"/>
      <c r="K57" s="7"/>
      <c r="L57" s="9"/>
      <c r="M57" s="10"/>
      <c r="N57" s="10"/>
      <c r="O57" s="10"/>
      <c r="P57" s="10"/>
      <c r="Q57" s="10"/>
      <c r="R57" s="10"/>
      <c r="S57" s="10"/>
      <c r="T57" s="10"/>
      <c r="U57" s="10"/>
    </row>
    <row r="58" spans="1:21" ht="16.5" customHeight="1" x14ac:dyDescent="0.2">
      <c r="A58" s="7"/>
      <c r="B58" s="7" t="s">
        <v>298</v>
      </c>
      <c r="C58" s="7"/>
      <c r="D58" s="7"/>
      <c r="E58" s="7"/>
      <c r="F58" s="7"/>
      <c r="G58" s="7"/>
      <c r="H58" s="7"/>
      <c r="I58" s="7"/>
      <c r="J58" s="7"/>
      <c r="K58" s="7"/>
      <c r="L58" s="9"/>
      <c r="M58" s="10"/>
      <c r="N58" s="10"/>
      <c r="O58" s="10"/>
      <c r="P58" s="10"/>
      <c r="Q58" s="10"/>
      <c r="R58" s="10"/>
      <c r="S58" s="10"/>
      <c r="T58" s="10"/>
      <c r="U58" s="10"/>
    </row>
    <row r="59" spans="1:21" ht="16.5" customHeight="1" x14ac:dyDescent="0.2">
      <c r="A59" s="7"/>
      <c r="B59" s="7"/>
      <c r="C59" s="7" t="s">
        <v>190</v>
      </c>
      <c r="D59" s="7"/>
      <c r="E59" s="7"/>
      <c r="F59" s="7"/>
      <c r="G59" s="7"/>
      <c r="H59" s="7"/>
      <c r="I59" s="7"/>
      <c r="J59" s="7"/>
      <c r="K59" s="7"/>
      <c r="L59" s="9" t="s">
        <v>286</v>
      </c>
      <c r="M59" s="32">
        <v>4397.1000000000004</v>
      </c>
      <c r="N59" s="32">
        <v>3107.6</v>
      </c>
      <c r="O59" s="32">
        <v>2739.5</v>
      </c>
      <c r="P59" s="32">
        <v>1489.7</v>
      </c>
      <c r="Q59" s="33">
        <v>897.2</v>
      </c>
      <c r="R59" s="33">
        <v>290.60000000000002</v>
      </c>
      <c r="S59" s="33">
        <v>283.5</v>
      </c>
      <c r="T59" s="33">
        <v>125.9</v>
      </c>
      <c r="U59" s="31">
        <v>13331.3</v>
      </c>
    </row>
    <row r="60" spans="1:21" ht="16.5" customHeight="1" x14ac:dyDescent="0.2">
      <c r="A60" s="7"/>
      <c r="B60" s="7"/>
      <c r="C60" s="7" t="s">
        <v>191</v>
      </c>
      <c r="D60" s="7"/>
      <c r="E60" s="7"/>
      <c r="F60" s="7"/>
      <c r="G60" s="7"/>
      <c r="H60" s="7"/>
      <c r="I60" s="7"/>
      <c r="J60" s="7"/>
      <c r="K60" s="7"/>
      <c r="L60" s="9" t="s">
        <v>286</v>
      </c>
      <c r="M60" s="33">
        <v>927</v>
      </c>
      <c r="N60" s="33">
        <v>627.6</v>
      </c>
      <c r="O60" s="33">
        <v>463.7</v>
      </c>
      <c r="P60" s="33">
        <v>284.10000000000002</v>
      </c>
      <c r="Q60" s="33">
        <v>188.5</v>
      </c>
      <c r="R60" s="30">
        <v>48.7</v>
      </c>
      <c r="S60" s="30">
        <v>69</v>
      </c>
      <c r="T60" s="36">
        <v>7.6</v>
      </c>
      <c r="U60" s="32">
        <v>2616.1999999999998</v>
      </c>
    </row>
    <row r="61" spans="1:21" ht="16.5" customHeight="1" x14ac:dyDescent="0.2">
      <c r="A61" s="7"/>
      <c r="B61" s="7"/>
      <c r="C61" s="7" t="s">
        <v>105</v>
      </c>
      <c r="D61" s="7"/>
      <c r="E61" s="7"/>
      <c r="F61" s="7"/>
      <c r="G61" s="7"/>
      <c r="H61" s="7"/>
      <c r="I61" s="7"/>
      <c r="J61" s="7"/>
      <c r="K61" s="7"/>
      <c r="L61" s="9" t="s">
        <v>286</v>
      </c>
      <c r="M61" s="32">
        <v>5324.1</v>
      </c>
      <c r="N61" s="32">
        <v>3735.3</v>
      </c>
      <c r="O61" s="32">
        <v>3203.2</v>
      </c>
      <c r="P61" s="32">
        <v>1773.9</v>
      </c>
      <c r="Q61" s="32">
        <v>1085.7</v>
      </c>
      <c r="R61" s="33">
        <v>339.3</v>
      </c>
      <c r="S61" s="33">
        <v>352.5</v>
      </c>
      <c r="T61" s="33">
        <v>133.5</v>
      </c>
      <c r="U61" s="31">
        <v>15947.5</v>
      </c>
    </row>
    <row r="62" spans="1:21" ht="16.5" customHeight="1" x14ac:dyDescent="0.2">
      <c r="A62" s="7"/>
      <c r="B62" s="7" t="s">
        <v>299</v>
      </c>
      <c r="C62" s="7"/>
      <c r="D62" s="7"/>
      <c r="E62" s="7"/>
      <c r="F62" s="7"/>
      <c r="G62" s="7"/>
      <c r="H62" s="7"/>
      <c r="I62" s="7"/>
      <c r="J62" s="7"/>
      <c r="K62" s="7"/>
      <c r="L62" s="9"/>
      <c r="M62" s="10"/>
      <c r="N62" s="10"/>
      <c r="O62" s="10"/>
      <c r="P62" s="10"/>
      <c r="Q62" s="10"/>
      <c r="R62" s="10"/>
      <c r="S62" s="10"/>
      <c r="T62" s="10"/>
      <c r="U62" s="10"/>
    </row>
    <row r="63" spans="1:21" ht="16.5" customHeight="1" x14ac:dyDescent="0.2">
      <c r="A63" s="7"/>
      <c r="B63" s="7"/>
      <c r="C63" s="7" t="s">
        <v>190</v>
      </c>
      <c r="D63" s="7"/>
      <c r="E63" s="7"/>
      <c r="F63" s="7"/>
      <c r="G63" s="7"/>
      <c r="H63" s="7"/>
      <c r="I63" s="7"/>
      <c r="J63" s="7"/>
      <c r="K63" s="7"/>
      <c r="L63" s="9" t="s">
        <v>286</v>
      </c>
      <c r="M63" s="31">
        <v>48454.1</v>
      </c>
      <c r="N63" s="31">
        <v>37408.300000000003</v>
      </c>
      <c r="O63" s="31">
        <v>30091</v>
      </c>
      <c r="P63" s="31">
        <v>13134.2</v>
      </c>
      <c r="Q63" s="31">
        <v>12565.5</v>
      </c>
      <c r="R63" s="32">
        <v>4277.1000000000004</v>
      </c>
      <c r="S63" s="32">
        <v>1518.6</v>
      </c>
      <c r="T63" s="33">
        <v>531.29999999999995</v>
      </c>
      <c r="U63" s="44">
        <v>147980.1</v>
      </c>
    </row>
    <row r="64" spans="1:21" ht="16.5" customHeight="1" x14ac:dyDescent="0.2">
      <c r="A64" s="7"/>
      <c r="B64" s="7"/>
      <c r="C64" s="7" t="s">
        <v>193</v>
      </c>
      <c r="D64" s="7"/>
      <c r="E64" s="7"/>
      <c r="F64" s="7"/>
      <c r="G64" s="7"/>
      <c r="H64" s="7"/>
      <c r="I64" s="7"/>
      <c r="J64" s="7"/>
      <c r="K64" s="7"/>
      <c r="L64" s="9" t="s">
        <v>286</v>
      </c>
      <c r="M64" s="31">
        <v>13070.1</v>
      </c>
      <c r="N64" s="32">
        <v>9128.2000000000007</v>
      </c>
      <c r="O64" s="32">
        <v>7308.2</v>
      </c>
      <c r="P64" s="32">
        <v>2966.3</v>
      </c>
      <c r="Q64" s="32">
        <v>3091</v>
      </c>
      <c r="R64" s="32">
        <v>1063</v>
      </c>
      <c r="S64" s="33">
        <v>352.8</v>
      </c>
      <c r="T64" s="30">
        <v>56</v>
      </c>
      <c r="U64" s="31">
        <v>37035.4</v>
      </c>
    </row>
    <row r="65" spans="1:21" ht="16.5" customHeight="1" x14ac:dyDescent="0.2">
      <c r="A65" s="7"/>
      <c r="B65" s="7"/>
      <c r="C65" s="7" t="s">
        <v>105</v>
      </c>
      <c r="D65" s="7"/>
      <c r="E65" s="7"/>
      <c r="F65" s="7"/>
      <c r="G65" s="7"/>
      <c r="H65" s="7"/>
      <c r="I65" s="7"/>
      <c r="J65" s="7"/>
      <c r="K65" s="7"/>
      <c r="L65" s="9" t="s">
        <v>286</v>
      </c>
      <c r="M65" s="31">
        <v>61524.1</v>
      </c>
      <c r="N65" s="31">
        <v>46536.5</v>
      </c>
      <c r="O65" s="31">
        <v>37399.300000000003</v>
      </c>
      <c r="P65" s="31">
        <v>16100.5</v>
      </c>
      <c r="Q65" s="31">
        <v>15656.5</v>
      </c>
      <c r="R65" s="32">
        <v>5340.1</v>
      </c>
      <c r="S65" s="32">
        <v>1871.3</v>
      </c>
      <c r="T65" s="33">
        <v>587.29999999999995</v>
      </c>
      <c r="U65" s="44">
        <v>185015.5</v>
      </c>
    </row>
    <row r="66" spans="1:21" ht="16.5" customHeight="1" x14ac:dyDescent="0.2">
      <c r="A66" s="7"/>
      <c r="B66" s="7" t="s">
        <v>167</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300</v>
      </c>
      <c r="D67" s="7"/>
      <c r="E67" s="7"/>
      <c r="F67" s="7"/>
      <c r="G67" s="7"/>
      <c r="H67" s="7"/>
      <c r="I67" s="7"/>
      <c r="J67" s="7"/>
      <c r="K67" s="7"/>
      <c r="L67" s="9" t="s">
        <v>286</v>
      </c>
      <c r="M67" s="33">
        <v>125</v>
      </c>
      <c r="N67" s="33">
        <v>123.5</v>
      </c>
      <c r="O67" s="30">
        <v>77.599999999999994</v>
      </c>
      <c r="P67" s="30">
        <v>30.5</v>
      </c>
      <c r="Q67" s="30">
        <v>27.2</v>
      </c>
      <c r="R67" s="36">
        <v>7.8</v>
      </c>
      <c r="S67" s="36">
        <v>4.2</v>
      </c>
      <c r="T67" s="36">
        <v>2.2000000000000002</v>
      </c>
      <c r="U67" s="33">
        <v>398</v>
      </c>
    </row>
    <row r="68" spans="1:21" ht="16.5" customHeight="1" x14ac:dyDescent="0.2">
      <c r="A68" s="7"/>
      <c r="B68" s="7"/>
      <c r="C68" s="7" t="s">
        <v>301</v>
      </c>
      <c r="D68" s="7"/>
      <c r="E68" s="7"/>
      <c r="F68" s="7"/>
      <c r="G68" s="7"/>
      <c r="H68" s="7"/>
      <c r="I68" s="7"/>
      <c r="J68" s="7"/>
      <c r="K68" s="7"/>
      <c r="L68" s="9" t="s">
        <v>286</v>
      </c>
      <c r="M68" s="31">
        <v>66973.3</v>
      </c>
      <c r="N68" s="31">
        <v>50395.3</v>
      </c>
      <c r="O68" s="31">
        <v>40680.1</v>
      </c>
      <c r="P68" s="31">
        <v>17904.8</v>
      </c>
      <c r="Q68" s="31">
        <v>16769.400000000001</v>
      </c>
      <c r="R68" s="32">
        <v>5687.1</v>
      </c>
      <c r="S68" s="32">
        <v>2227.9</v>
      </c>
      <c r="T68" s="33">
        <v>723</v>
      </c>
      <c r="U68" s="44">
        <v>201361</v>
      </c>
    </row>
    <row r="69" spans="1:21" ht="16.5" customHeight="1" x14ac:dyDescent="0.2">
      <c r="A69" s="7"/>
      <c r="B69" s="7" t="s">
        <v>287</v>
      </c>
      <c r="C69" s="7"/>
      <c r="D69" s="7"/>
      <c r="E69" s="7"/>
      <c r="F69" s="7"/>
      <c r="G69" s="7"/>
      <c r="H69" s="7"/>
      <c r="I69" s="7"/>
      <c r="J69" s="7"/>
      <c r="K69" s="7"/>
      <c r="L69" s="9"/>
      <c r="M69" s="10"/>
      <c r="N69" s="10"/>
      <c r="O69" s="10"/>
      <c r="P69" s="10"/>
      <c r="Q69" s="10"/>
      <c r="R69" s="10"/>
      <c r="S69" s="10"/>
      <c r="T69" s="10"/>
      <c r="U69" s="10"/>
    </row>
    <row r="70" spans="1:21" ht="16.5" customHeight="1" x14ac:dyDescent="0.2">
      <c r="A70" s="7"/>
      <c r="B70" s="7"/>
      <c r="C70" s="7" t="s">
        <v>105</v>
      </c>
      <c r="D70" s="7"/>
      <c r="E70" s="7"/>
      <c r="F70" s="7"/>
      <c r="G70" s="7"/>
      <c r="H70" s="7"/>
      <c r="I70" s="7"/>
      <c r="J70" s="7"/>
      <c r="K70" s="7"/>
      <c r="L70" s="9" t="s">
        <v>286</v>
      </c>
      <c r="M70" s="32">
        <v>2794.1</v>
      </c>
      <c r="N70" s="32">
        <v>1755.5</v>
      </c>
      <c r="O70" s="32">
        <v>2514.6999999999998</v>
      </c>
      <c r="P70" s="33">
        <v>774.7</v>
      </c>
      <c r="Q70" s="33">
        <v>653.1</v>
      </c>
      <c r="R70" s="33">
        <v>254.9</v>
      </c>
      <c r="S70" s="33">
        <v>175.3</v>
      </c>
      <c r="T70" s="30">
        <v>28.1</v>
      </c>
      <c r="U70" s="32">
        <v>8950.4</v>
      </c>
    </row>
    <row r="71" spans="1:21" ht="16.5" customHeight="1" x14ac:dyDescent="0.2">
      <c r="A71" s="7"/>
      <c r="B71" s="7" t="s">
        <v>171</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105</v>
      </c>
      <c r="D72" s="7"/>
      <c r="E72" s="7"/>
      <c r="F72" s="7"/>
      <c r="G72" s="7"/>
      <c r="H72" s="7"/>
      <c r="I72" s="7"/>
      <c r="J72" s="7"/>
      <c r="K72" s="7"/>
      <c r="L72" s="9" t="s">
        <v>286</v>
      </c>
      <c r="M72" s="31">
        <v>69767.399999999994</v>
      </c>
      <c r="N72" s="31">
        <v>52150.9</v>
      </c>
      <c r="O72" s="31">
        <v>43194.8</v>
      </c>
      <c r="P72" s="31">
        <v>18679.5</v>
      </c>
      <c r="Q72" s="31">
        <v>17422.599999999999</v>
      </c>
      <c r="R72" s="32">
        <v>5942</v>
      </c>
      <c r="S72" s="32">
        <v>2403.3000000000002</v>
      </c>
      <c r="T72" s="33">
        <v>751</v>
      </c>
      <c r="U72" s="44">
        <v>210311.4</v>
      </c>
    </row>
    <row r="73" spans="1:21" ht="29.45" customHeight="1" x14ac:dyDescent="0.2">
      <c r="A73" s="7"/>
      <c r="B73" s="84" t="s">
        <v>288</v>
      </c>
      <c r="C73" s="84"/>
      <c r="D73" s="84"/>
      <c r="E73" s="84"/>
      <c r="F73" s="84"/>
      <c r="G73" s="84"/>
      <c r="H73" s="84"/>
      <c r="I73" s="84"/>
      <c r="J73" s="84"/>
      <c r="K73" s="84"/>
      <c r="L73" s="9" t="s">
        <v>240</v>
      </c>
      <c r="M73" s="36">
        <v>8.4</v>
      </c>
      <c r="N73" s="36">
        <v>7.9</v>
      </c>
      <c r="O73" s="36">
        <v>8.1999999999999993</v>
      </c>
      <c r="P73" s="36">
        <v>6.9</v>
      </c>
      <c r="Q73" s="36">
        <v>9.6999999999999993</v>
      </c>
      <c r="R73" s="30">
        <v>10.8</v>
      </c>
      <c r="S73" s="36">
        <v>5.3</v>
      </c>
      <c r="T73" s="36">
        <v>2.9</v>
      </c>
      <c r="U73" s="36">
        <v>8.1</v>
      </c>
    </row>
    <row r="74" spans="1:21" ht="38.25" customHeight="1" x14ac:dyDescent="0.2">
      <c r="A74" s="7"/>
      <c r="B74" s="84" t="s">
        <v>289</v>
      </c>
      <c r="C74" s="84"/>
      <c r="D74" s="84"/>
      <c r="E74" s="84"/>
      <c r="F74" s="84"/>
      <c r="G74" s="84"/>
      <c r="H74" s="84"/>
      <c r="I74" s="84"/>
      <c r="J74" s="84"/>
      <c r="K74" s="84"/>
      <c r="L74" s="9" t="s">
        <v>174</v>
      </c>
      <c r="M74" s="30">
        <v>91.9</v>
      </c>
      <c r="N74" s="30">
        <v>92.3</v>
      </c>
      <c r="O74" s="30">
        <v>91.9</v>
      </c>
      <c r="P74" s="30">
        <v>89.9</v>
      </c>
      <c r="Q74" s="30">
        <v>93.4</v>
      </c>
      <c r="R74" s="30">
        <v>93.9</v>
      </c>
      <c r="S74" s="30">
        <v>84</v>
      </c>
      <c r="T74" s="30">
        <v>81.2</v>
      </c>
      <c r="U74" s="30">
        <v>91.9</v>
      </c>
    </row>
    <row r="75" spans="1:21" ht="16.5" customHeight="1" x14ac:dyDescent="0.2">
      <c r="A75" s="7" t="s">
        <v>143</v>
      </c>
      <c r="B75" s="7"/>
      <c r="C75" s="7"/>
      <c r="D75" s="7"/>
      <c r="E75" s="7"/>
      <c r="F75" s="7"/>
      <c r="G75" s="7"/>
      <c r="H75" s="7"/>
      <c r="I75" s="7"/>
      <c r="J75" s="7"/>
      <c r="K75" s="7"/>
      <c r="L75" s="9"/>
      <c r="M75" s="10"/>
      <c r="N75" s="10"/>
      <c r="O75" s="10"/>
      <c r="P75" s="10"/>
      <c r="Q75" s="10"/>
      <c r="R75" s="10"/>
      <c r="S75" s="10"/>
      <c r="T75" s="10"/>
      <c r="U75" s="10"/>
    </row>
    <row r="76" spans="1:21" ht="16.5" customHeight="1" x14ac:dyDescent="0.2">
      <c r="A76" s="7"/>
      <c r="B76" s="7" t="s">
        <v>298</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190</v>
      </c>
      <c r="D77" s="7"/>
      <c r="E77" s="7"/>
      <c r="F77" s="7"/>
      <c r="G77" s="7"/>
      <c r="H77" s="7"/>
      <c r="I77" s="7"/>
      <c r="J77" s="7"/>
      <c r="K77" s="7"/>
      <c r="L77" s="9" t="s">
        <v>286</v>
      </c>
      <c r="M77" s="32">
        <v>4120.7</v>
      </c>
      <c r="N77" s="32">
        <v>2933</v>
      </c>
      <c r="O77" s="32">
        <v>2565.3000000000002</v>
      </c>
      <c r="P77" s="32">
        <v>1423.4</v>
      </c>
      <c r="Q77" s="33">
        <v>849.5</v>
      </c>
      <c r="R77" s="33">
        <v>273.39999999999998</v>
      </c>
      <c r="S77" s="33">
        <v>268.10000000000002</v>
      </c>
      <c r="T77" s="33">
        <v>117.1</v>
      </c>
      <c r="U77" s="31">
        <v>12550.4</v>
      </c>
    </row>
    <row r="78" spans="1:21" ht="16.5" customHeight="1" x14ac:dyDescent="0.2">
      <c r="A78" s="7"/>
      <c r="B78" s="7"/>
      <c r="C78" s="7" t="s">
        <v>191</v>
      </c>
      <c r="D78" s="7"/>
      <c r="E78" s="7"/>
      <c r="F78" s="7"/>
      <c r="G78" s="7"/>
      <c r="H78" s="7"/>
      <c r="I78" s="7"/>
      <c r="J78" s="7"/>
      <c r="K78" s="7"/>
      <c r="L78" s="9" t="s">
        <v>286</v>
      </c>
      <c r="M78" s="33">
        <v>965.4</v>
      </c>
      <c r="N78" s="33">
        <v>669.4</v>
      </c>
      <c r="O78" s="33">
        <v>505.7</v>
      </c>
      <c r="P78" s="33">
        <v>296.10000000000002</v>
      </c>
      <c r="Q78" s="33">
        <v>201.7</v>
      </c>
      <c r="R78" s="30">
        <v>52.3</v>
      </c>
      <c r="S78" s="30">
        <v>68.900000000000006</v>
      </c>
      <c r="T78" s="36">
        <v>9.8000000000000007</v>
      </c>
      <c r="U78" s="32">
        <v>2769.4</v>
      </c>
    </row>
    <row r="79" spans="1:21" ht="16.5" customHeight="1" x14ac:dyDescent="0.2">
      <c r="A79" s="7"/>
      <c r="B79" s="7"/>
      <c r="C79" s="7" t="s">
        <v>105</v>
      </c>
      <c r="D79" s="7"/>
      <c r="E79" s="7"/>
      <c r="F79" s="7"/>
      <c r="G79" s="7"/>
      <c r="H79" s="7"/>
      <c r="I79" s="7"/>
      <c r="J79" s="7"/>
      <c r="K79" s="7"/>
      <c r="L79" s="9" t="s">
        <v>286</v>
      </c>
      <c r="M79" s="32">
        <v>5086.2</v>
      </c>
      <c r="N79" s="32">
        <v>3602.4</v>
      </c>
      <c r="O79" s="32">
        <v>3071</v>
      </c>
      <c r="P79" s="32">
        <v>1719.5</v>
      </c>
      <c r="Q79" s="32">
        <v>1051.2</v>
      </c>
      <c r="R79" s="33">
        <v>325.60000000000002</v>
      </c>
      <c r="S79" s="33">
        <v>337</v>
      </c>
      <c r="T79" s="33">
        <v>126.9</v>
      </c>
      <c r="U79" s="31">
        <v>15319.8</v>
      </c>
    </row>
    <row r="80" spans="1:21" ht="16.5" customHeight="1" x14ac:dyDescent="0.2">
      <c r="A80" s="7"/>
      <c r="B80" s="7" t="s">
        <v>299</v>
      </c>
      <c r="C80" s="7"/>
      <c r="D80" s="7"/>
      <c r="E80" s="7"/>
      <c r="F80" s="7"/>
      <c r="G80" s="7"/>
      <c r="H80" s="7"/>
      <c r="I80" s="7"/>
      <c r="J80" s="7"/>
      <c r="K80" s="7"/>
      <c r="L80" s="9"/>
      <c r="M80" s="10"/>
      <c r="N80" s="10"/>
      <c r="O80" s="10"/>
      <c r="P80" s="10"/>
      <c r="Q80" s="10"/>
      <c r="R80" s="10"/>
      <c r="S80" s="10"/>
      <c r="T80" s="10"/>
      <c r="U80" s="10"/>
    </row>
    <row r="81" spans="1:21" ht="16.5" customHeight="1" x14ac:dyDescent="0.2">
      <c r="A81" s="7"/>
      <c r="B81" s="7"/>
      <c r="C81" s="7" t="s">
        <v>190</v>
      </c>
      <c r="D81" s="7"/>
      <c r="E81" s="7"/>
      <c r="F81" s="7"/>
      <c r="G81" s="7"/>
      <c r="H81" s="7"/>
      <c r="I81" s="7"/>
      <c r="J81" s="7"/>
      <c r="K81" s="7"/>
      <c r="L81" s="9" t="s">
        <v>286</v>
      </c>
      <c r="M81" s="31">
        <v>48516.7</v>
      </c>
      <c r="N81" s="31">
        <v>37407.1</v>
      </c>
      <c r="O81" s="31">
        <v>29616.3</v>
      </c>
      <c r="P81" s="31">
        <v>12835.4</v>
      </c>
      <c r="Q81" s="31">
        <v>12552.1</v>
      </c>
      <c r="R81" s="32">
        <v>4226.8999999999996</v>
      </c>
      <c r="S81" s="32">
        <v>1509.4</v>
      </c>
      <c r="T81" s="33">
        <v>520.20000000000005</v>
      </c>
      <c r="U81" s="44">
        <v>147184.20000000001</v>
      </c>
    </row>
    <row r="82" spans="1:21" ht="16.5" customHeight="1" x14ac:dyDescent="0.2">
      <c r="A82" s="7"/>
      <c r="B82" s="7"/>
      <c r="C82" s="7" t="s">
        <v>193</v>
      </c>
      <c r="D82" s="7"/>
      <c r="E82" s="7"/>
      <c r="F82" s="7"/>
      <c r="G82" s="7"/>
      <c r="H82" s="7"/>
      <c r="I82" s="7"/>
      <c r="J82" s="7"/>
      <c r="K82" s="7"/>
      <c r="L82" s="9" t="s">
        <v>286</v>
      </c>
      <c r="M82" s="31">
        <v>12977.8</v>
      </c>
      <c r="N82" s="32">
        <v>9175.7000000000007</v>
      </c>
      <c r="O82" s="32">
        <v>7282.7</v>
      </c>
      <c r="P82" s="32">
        <v>2878.2</v>
      </c>
      <c r="Q82" s="32">
        <v>3101.3</v>
      </c>
      <c r="R82" s="32">
        <v>1061.9000000000001</v>
      </c>
      <c r="S82" s="33">
        <v>335.9</v>
      </c>
      <c r="T82" s="30">
        <v>55.7</v>
      </c>
      <c r="U82" s="31">
        <v>36869.300000000003</v>
      </c>
    </row>
    <row r="83" spans="1:21" ht="16.5" customHeight="1" x14ac:dyDescent="0.2">
      <c r="A83" s="7"/>
      <c r="B83" s="7"/>
      <c r="C83" s="7" t="s">
        <v>105</v>
      </c>
      <c r="D83" s="7"/>
      <c r="E83" s="7"/>
      <c r="F83" s="7"/>
      <c r="G83" s="7"/>
      <c r="H83" s="7"/>
      <c r="I83" s="7"/>
      <c r="J83" s="7"/>
      <c r="K83" s="7"/>
      <c r="L83" s="9" t="s">
        <v>286</v>
      </c>
      <c r="M83" s="31">
        <v>61494.6</v>
      </c>
      <c r="N83" s="31">
        <v>46582.8</v>
      </c>
      <c r="O83" s="31">
        <v>36899</v>
      </c>
      <c r="P83" s="31">
        <v>15713.6</v>
      </c>
      <c r="Q83" s="31">
        <v>15653.4</v>
      </c>
      <c r="R83" s="32">
        <v>5288.8</v>
      </c>
      <c r="S83" s="32">
        <v>1845.3</v>
      </c>
      <c r="T83" s="33">
        <v>575.9</v>
      </c>
      <c r="U83" s="44">
        <v>184053.4</v>
      </c>
    </row>
    <row r="84" spans="1:21" ht="16.5" customHeight="1" x14ac:dyDescent="0.2">
      <c r="A84" s="7"/>
      <c r="B84" s="7" t="s">
        <v>167</v>
      </c>
      <c r="C84" s="7"/>
      <c r="D84" s="7"/>
      <c r="E84" s="7"/>
      <c r="F84" s="7"/>
      <c r="G84" s="7"/>
      <c r="H84" s="7"/>
      <c r="I84" s="7"/>
      <c r="J84" s="7"/>
      <c r="K84" s="7"/>
      <c r="L84" s="9"/>
      <c r="M84" s="10"/>
      <c r="N84" s="10"/>
      <c r="O84" s="10"/>
      <c r="P84" s="10"/>
      <c r="Q84" s="10"/>
      <c r="R84" s="10"/>
      <c r="S84" s="10"/>
      <c r="T84" s="10"/>
      <c r="U84" s="10"/>
    </row>
    <row r="85" spans="1:21" ht="16.5" customHeight="1" x14ac:dyDescent="0.2">
      <c r="A85" s="7"/>
      <c r="B85" s="7"/>
      <c r="C85" s="7" t="s">
        <v>300</v>
      </c>
      <c r="D85" s="7"/>
      <c r="E85" s="7"/>
      <c r="F85" s="7"/>
      <c r="G85" s="7"/>
      <c r="H85" s="7"/>
      <c r="I85" s="7"/>
      <c r="J85" s="7"/>
      <c r="K85" s="7"/>
      <c r="L85" s="9" t="s">
        <v>286</v>
      </c>
      <c r="M85" s="33">
        <v>131.4</v>
      </c>
      <c r="N85" s="33">
        <v>113.3</v>
      </c>
      <c r="O85" s="30">
        <v>83.9</v>
      </c>
      <c r="P85" s="30">
        <v>33.200000000000003</v>
      </c>
      <c r="Q85" s="30">
        <v>28.4</v>
      </c>
      <c r="R85" s="36">
        <v>8.1999999999999993</v>
      </c>
      <c r="S85" s="36">
        <v>4.3</v>
      </c>
      <c r="T85" s="36">
        <v>2.2999999999999998</v>
      </c>
      <c r="U85" s="33">
        <v>404.9</v>
      </c>
    </row>
    <row r="86" spans="1:21" ht="16.5" customHeight="1" x14ac:dyDescent="0.2">
      <c r="A86" s="7"/>
      <c r="B86" s="7"/>
      <c r="C86" s="7" t="s">
        <v>301</v>
      </c>
      <c r="D86" s="7"/>
      <c r="E86" s="7"/>
      <c r="F86" s="7"/>
      <c r="G86" s="7"/>
      <c r="H86" s="7"/>
      <c r="I86" s="7"/>
      <c r="J86" s="7"/>
      <c r="K86" s="7"/>
      <c r="L86" s="9" t="s">
        <v>286</v>
      </c>
      <c r="M86" s="31">
        <v>66712.100000000006</v>
      </c>
      <c r="N86" s="31">
        <v>50298.5</v>
      </c>
      <c r="O86" s="31">
        <v>40053.9</v>
      </c>
      <c r="P86" s="31">
        <v>17466.2</v>
      </c>
      <c r="Q86" s="31">
        <v>16733</v>
      </c>
      <c r="R86" s="32">
        <v>5622.7</v>
      </c>
      <c r="S86" s="32">
        <v>2186.5</v>
      </c>
      <c r="T86" s="33">
        <v>705.2</v>
      </c>
      <c r="U86" s="44">
        <v>199778.1</v>
      </c>
    </row>
    <row r="87" spans="1:21" ht="16.5" customHeight="1" x14ac:dyDescent="0.2">
      <c r="A87" s="7"/>
      <c r="B87" s="7" t="s">
        <v>287</v>
      </c>
      <c r="C87" s="7"/>
      <c r="D87" s="7"/>
      <c r="E87" s="7"/>
      <c r="F87" s="7"/>
      <c r="G87" s="7"/>
      <c r="H87" s="7"/>
      <c r="I87" s="7"/>
      <c r="J87" s="7"/>
      <c r="K87" s="7"/>
      <c r="L87" s="9"/>
      <c r="M87" s="10"/>
      <c r="N87" s="10"/>
      <c r="O87" s="10"/>
      <c r="P87" s="10"/>
      <c r="Q87" s="10"/>
      <c r="R87" s="10"/>
      <c r="S87" s="10"/>
      <c r="T87" s="10"/>
      <c r="U87" s="10"/>
    </row>
    <row r="88" spans="1:21" ht="16.5" customHeight="1" x14ac:dyDescent="0.2">
      <c r="A88" s="7"/>
      <c r="B88" s="7"/>
      <c r="C88" s="7" t="s">
        <v>105</v>
      </c>
      <c r="D88" s="7"/>
      <c r="E88" s="7"/>
      <c r="F88" s="7"/>
      <c r="G88" s="7"/>
      <c r="H88" s="7"/>
      <c r="I88" s="7"/>
      <c r="J88" s="7"/>
      <c r="K88" s="7"/>
      <c r="L88" s="9" t="s">
        <v>286</v>
      </c>
      <c r="M88" s="32">
        <v>3022.3</v>
      </c>
      <c r="N88" s="32">
        <v>1905.3</v>
      </c>
      <c r="O88" s="32">
        <v>2591.4</v>
      </c>
      <c r="P88" s="33">
        <v>800.5</v>
      </c>
      <c r="Q88" s="33">
        <v>699.7</v>
      </c>
      <c r="R88" s="33">
        <v>277.89999999999998</v>
      </c>
      <c r="S88" s="33">
        <v>174.8</v>
      </c>
      <c r="T88" s="30">
        <v>27</v>
      </c>
      <c r="U88" s="32">
        <v>9498.9</v>
      </c>
    </row>
    <row r="89" spans="1:21" ht="16.5" customHeight="1" x14ac:dyDescent="0.2">
      <c r="A89" s="7"/>
      <c r="B89" s="7" t="s">
        <v>171</v>
      </c>
      <c r="C89" s="7"/>
      <c r="D89" s="7"/>
      <c r="E89" s="7"/>
      <c r="F89" s="7"/>
      <c r="G89" s="7"/>
      <c r="H89" s="7"/>
      <c r="I89" s="7"/>
      <c r="J89" s="7"/>
      <c r="K89" s="7"/>
      <c r="L89" s="9"/>
      <c r="M89" s="10"/>
      <c r="N89" s="10"/>
      <c r="O89" s="10"/>
      <c r="P89" s="10"/>
      <c r="Q89" s="10"/>
      <c r="R89" s="10"/>
      <c r="S89" s="10"/>
      <c r="T89" s="10"/>
      <c r="U89" s="10"/>
    </row>
    <row r="90" spans="1:21" ht="16.5" customHeight="1" x14ac:dyDescent="0.2">
      <c r="A90" s="7"/>
      <c r="B90" s="7"/>
      <c r="C90" s="7" t="s">
        <v>105</v>
      </c>
      <c r="D90" s="7"/>
      <c r="E90" s="7"/>
      <c r="F90" s="7"/>
      <c r="G90" s="7"/>
      <c r="H90" s="7"/>
      <c r="I90" s="7"/>
      <c r="J90" s="7"/>
      <c r="K90" s="7"/>
      <c r="L90" s="9" t="s">
        <v>286</v>
      </c>
      <c r="M90" s="31">
        <v>69734.399999999994</v>
      </c>
      <c r="N90" s="31">
        <v>52203.8</v>
      </c>
      <c r="O90" s="31">
        <v>42645.3</v>
      </c>
      <c r="P90" s="31">
        <v>18266.7</v>
      </c>
      <c r="Q90" s="31">
        <v>17432.7</v>
      </c>
      <c r="R90" s="32">
        <v>5900.6</v>
      </c>
      <c r="S90" s="32">
        <v>2361.3000000000002</v>
      </c>
      <c r="T90" s="33">
        <v>732.1</v>
      </c>
      <c r="U90" s="44">
        <v>209277</v>
      </c>
    </row>
    <row r="91" spans="1:21" ht="29.45" customHeight="1" x14ac:dyDescent="0.2">
      <c r="A91" s="7"/>
      <c r="B91" s="84" t="s">
        <v>288</v>
      </c>
      <c r="C91" s="84"/>
      <c r="D91" s="84"/>
      <c r="E91" s="84"/>
      <c r="F91" s="84"/>
      <c r="G91" s="84"/>
      <c r="H91" s="84"/>
      <c r="I91" s="84"/>
      <c r="J91" s="84"/>
      <c r="K91" s="84"/>
      <c r="L91" s="9" t="s">
        <v>240</v>
      </c>
      <c r="M91" s="36">
        <v>8.5</v>
      </c>
      <c r="N91" s="36">
        <v>8</v>
      </c>
      <c r="O91" s="36">
        <v>8.1999999999999993</v>
      </c>
      <c r="P91" s="36">
        <v>6.8</v>
      </c>
      <c r="Q91" s="36">
        <v>9.6999999999999993</v>
      </c>
      <c r="R91" s="30">
        <v>10.8</v>
      </c>
      <c r="S91" s="36">
        <v>5.4</v>
      </c>
      <c r="T91" s="36">
        <v>2.9</v>
      </c>
      <c r="U91" s="36">
        <v>8.1999999999999993</v>
      </c>
    </row>
    <row r="92" spans="1:21" ht="38.25" customHeight="1" x14ac:dyDescent="0.2">
      <c r="A92" s="7"/>
      <c r="B92" s="84" t="s">
        <v>289</v>
      </c>
      <c r="C92" s="84"/>
      <c r="D92" s="84"/>
      <c r="E92" s="84"/>
      <c r="F92" s="84"/>
      <c r="G92" s="84"/>
      <c r="H92" s="84"/>
      <c r="I92" s="84"/>
      <c r="J92" s="84"/>
      <c r="K92" s="84"/>
      <c r="L92" s="9" t="s">
        <v>174</v>
      </c>
      <c r="M92" s="30">
        <v>92.2</v>
      </c>
      <c r="N92" s="30">
        <v>92.6</v>
      </c>
      <c r="O92" s="30">
        <v>92.1</v>
      </c>
      <c r="P92" s="30">
        <v>90</v>
      </c>
      <c r="Q92" s="30">
        <v>93.5</v>
      </c>
      <c r="R92" s="30">
        <v>94.1</v>
      </c>
      <c r="S92" s="30">
        <v>84.4</v>
      </c>
      <c r="T92" s="30">
        <v>81.7</v>
      </c>
      <c r="U92" s="30">
        <v>92.1</v>
      </c>
    </row>
    <row r="93" spans="1:21" ht="16.5" customHeight="1" x14ac:dyDescent="0.2">
      <c r="A93" s="7" t="s">
        <v>144</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298</v>
      </c>
      <c r="C94" s="7"/>
      <c r="D94" s="7"/>
      <c r="E94" s="7"/>
      <c r="F94" s="7"/>
      <c r="G94" s="7"/>
      <c r="H94" s="7"/>
      <c r="I94" s="7"/>
      <c r="J94" s="7"/>
      <c r="K94" s="7"/>
      <c r="L94" s="9"/>
      <c r="M94" s="10"/>
      <c r="N94" s="10"/>
      <c r="O94" s="10"/>
      <c r="P94" s="10"/>
      <c r="Q94" s="10"/>
      <c r="R94" s="10"/>
      <c r="S94" s="10"/>
      <c r="T94" s="10"/>
      <c r="U94" s="10"/>
    </row>
    <row r="95" spans="1:21" ht="16.5" customHeight="1" x14ac:dyDescent="0.2">
      <c r="A95" s="7"/>
      <c r="B95" s="7"/>
      <c r="C95" s="7" t="s">
        <v>190</v>
      </c>
      <c r="D95" s="7"/>
      <c r="E95" s="7"/>
      <c r="F95" s="7"/>
      <c r="G95" s="7"/>
      <c r="H95" s="7"/>
      <c r="I95" s="7"/>
      <c r="J95" s="7"/>
      <c r="K95" s="7"/>
      <c r="L95" s="9" t="s">
        <v>286</v>
      </c>
      <c r="M95" s="32">
        <v>4366.5</v>
      </c>
      <c r="N95" s="32">
        <v>3098.3</v>
      </c>
      <c r="O95" s="32">
        <v>2741.9</v>
      </c>
      <c r="P95" s="32">
        <v>1567</v>
      </c>
      <c r="Q95" s="33">
        <v>916.9</v>
      </c>
      <c r="R95" s="33">
        <v>288.89999999999998</v>
      </c>
      <c r="S95" s="33">
        <v>284.10000000000002</v>
      </c>
      <c r="T95" s="33">
        <v>121.8</v>
      </c>
      <c r="U95" s="31">
        <v>13385.3</v>
      </c>
    </row>
    <row r="96" spans="1:21" ht="16.5" customHeight="1" x14ac:dyDescent="0.2">
      <c r="A96" s="7"/>
      <c r="B96" s="7"/>
      <c r="C96" s="7" t="s">
        <v>191</v>
      </c>
      <c r="D96" s="7"/>
      <c r="E96" s="7"/>
      <c r="F96" s="7"/>
      <c r="G96" s="7"/>
      <c r="H96" s="7"/>
      <c r="I96" s="7"/>
      <c r="J96" s="7"/>
      <c r="K96" s="7"/>
      <c r="L96" s="9" t="s">
        <v>286</v>
      </c>
      <c r="M96" s="32">
        <v>1099.2</v>
      </c>
      <c r="N96" s="33">
        <v>753.8</v>
      </c>
      <c r="O96" s="33">
        <v>597.20000000000005</v>
      </c>
      <c r="P96" s="33">
        <v>339.8</v>
      </c>
      <c r="Q96" s="33">
        <v>229.9</v>
      </c>
      <c r="R96" s="30">
        <v>60.9</v>
      </c>
      <c r="S96" s="30">
        <v>70</v>
      </c>
      <c r="T96" s="30">
        <v>11.3</v>
      </c>
      <c r="U96" s="32">
        <v>3162</v>
      </c>
    </row>
    <row r="97" spans="1:21" ht="16.5" customHeight="1" x14ac:dyDescent="0.2">
      <c r="A97" s="7"/>
      <c r="B97" s="7"/>
      <c r="C97" s="7" t="s">
        <v>105</v>
      </c>
      <c r="D97" s="7"/>
      <c r="E97" s="7"/>
      <c r="F97" s="7"/>
      <c r="G97" s="7"/>
      <c r="H97" s="7"/>
      <c r="I97" s="7"/>
      <c r="J97" s="7"/>
      <c r="K97" s="7"/>
      <c r="L97" s="9" t="s">
        <v>286</v>
      </c>
      <c r="M97" s="32">
        <v>5465.7</v>
      </c>
      <c r="N97" s="32">
        <v>3852.2</v>
      </c>
      <c r="O97" s="32">
        <v>3339.1</v>
      </c>
      <c r="P97" s="32">
        <v>1906.8</v>
      </c>
      <c r="Q97" s="32">
        <v>1146.8</v>
      </c>
      <c r="R97" s="33">
        <v>349.8</v>
      </c>
      <c r="S97" s="33">
        <v>354</v>
      </c>
      <c r="T97" s="33">
        <v>133</v>
      </c>
      <c r="U97" s="31">
        <v>16547.3</v>
      </c>
    </row>
    <row r="98" spans="1:21" ht="16.5" customHeight="1" x14ac:dyDescent="0.2">
      <c r="A98" s="7"/>
      <c r="B98" s="7" t="s">
        <v>299</v>
      </c>
      <c r="C98" s="7"/>
      <c r="D98" s="7"/>
      <c r="E98" s="7"/>
      <c r="F98" s="7"/>
      <c r="G98" s="7"/>
      <c r="H98" s="7"/>
      <c r="I98" s="7"/>
      <c r="J98" s="7"/>
      <c r="K98" s="7"/>
      <c r="L98" s="9"/>
      <c r="M98" s="10"/>
      <c r="N98" s="10"/>
      <c r="O98" s="10"/>
      <c r="P98" s="10"/>
      <c r="Q98" s="10"/>
      <c r="R98" s="10"/>
      <c r="S98" s="10"/>
      <c r="T98" s="10"/>
      <c r="U98" s="10"/>
    </row>
    <row r="99" spans="1:21" ht="16.5" customHeight="1" x14ac:dyDescent="0.2">
      <c r="A99" s="7"/>
      <c r="B99" s="7"/>
      <c r="C99" s="7" t="s">
        <v>190</v>
      </c>
      <c r="D99" s="7"/>
      <c r="E99" s="7"/>
      <c r="F99" s="7"/>
      <c r="G99" s="7"/>
      <c r="H99" s="7"/>
      <c r="I99" s="7"/>
      <c r="J99" s="7"/>
      <c r="K99" s="7"/>
      <c r="L99" s="9" t="s">
        <v>286</v>
      </c>
      <c r="M99" s="31">
        <v>47761</v>
      </c>
      <c r="N99" s="31">
        <v>36387.199999999997</v>
      </c>
      <c r="O99" s="31">
        <v>28642.3</v>
      </c>
      <c r="P99" s="31">
        <v>12347</v>
      </c>
      <c r="Q99" s="31">
        <v>12178</v>
      </c>
      <c r="R99" s="32">
        <v>4127.3999999999996</v>
      </c>
      <c r="S99" s="32">
        <v>1473.4</v>
      </c>
      <c r="T99" s="33">
        <v>505.1</v>
      </c>
      <c r="U99" s="44">
        <v>143421.29999999999</v>
      </c>
    </row>
    <row r="100" spans="1:21" ht="16.5" customHeight="1" x14ac:dyDescent="0.2">
      <c r="A100" s="7"/>
      <c r="B100" s="7"/>
      <c r="C100" s="7" t="s">
        <v>193</v>
      </c>
      <c r="D100" s="7"/>
      <c r="E100" s="7"/>
      <c r="F100" s="7"/>
      <c r="G100" s="7"/>
      <c r="H100" s="7"/>
      <c r="I100" s="7"/>
      <c r="J100" s="7"/>
      <c r="K100" s="7"/>
      <c r="L100" s="9" t="s">
        <v>286</v>
      </c>
      <c r="M100" s="31">
        <v>15226.6</v>
      </c>
      <c r="N100" s="31">
        <v>10931.1</v>
      </c>
      <c r="O100" s="32">
        <v>8638</v>
      </c>
      <c r="P100" s="32">
        <v>3387.5</v>
      </c>
      <c r="Q100" s="32">
        <v>3742.8</v>
      </c>
      <c r="R100" s="32">
        <v>1259.5999999999999</v>
      </c>
      <c r="S100" s="33">
        <v>374.6</v>
      </c>
      <c r="T100" s="30">
        <v>74</v>
      </c>
      <c r="U100" s="31">
        <v>43634.2</v>
      </c>
    </row>
    <row r="101" spans="1:21" ht="16.5" customHeight="1" x14ac:dyDescent="0.2">
      <c r="A101" s="7"/>
      <c r="B101" s="7"/>
      <c r="C101" s="7" t="s">
        <v>105</v>
      </c>
      <c r="D101" s="7"/>
      <c r="E101" s="7"/>
      <c r="F101" s="7"/>
      <c r="G101" s="7"/>
      <c r="H101" s="7"/>
      <c r="I101" s="7"/>
      <c r="J101" s="7"/>
      <c r="K101" s="7"/>
      <c r="L101" s="9" t="s">
        <v>286</v>
      </c>
      <c r="M101" s="31">
        <v>62987.5</v>
      </c>
      <c r="N101" s="31">
        <v>47318.3</v>
      </c>
      <c r="O101" s="31">
        <v>37280.300000000003</v>
      </c>
      <c r="P101" s="31">
        <v>15734.4</v>
      </c>
      <c r="Q101" s="31">
        <v>15920.8</v>
      </c>
      <c r="R101" s="32">
        <v>5387</v>
      </c>
      <c r="S101" s="32">
        <v>1848</v>
      </c>
      <c r="T101" s="33">
        <v>579.1</v>
      </c>
      <c r="U101" s="44">
        <v>187055.5</v>
      </c>
    </row>
    <row r="102" spans="1:21" ht="16.5" customHeight="1" x14ac:dyDescent="0.2">
      <c r="A102" s="7"/>
      <c r="B102" s="7" t="s">
        <v>167</v>
      </c>
      <c r="C102" s="7"/>
      <c r="D102" s="7"/>
      <c r="E102" s="7"/>
      <c r="F102" s="7"/>
      <c r="G102" s="7"/>
      <c r="H102" s="7"/>
      <c r="I102" s="7"/>
      <c r="J102" s="7"/>
      <c r="K102" s="7"/>
      <c r="L102" s="9"/>
      <c r="M102" s="10"/>
      <c r="N102" s="10"/>
      <c r="O102" s="10"/>
      <c r="P102" s="10"/>
      <c r="Q102" s="10"/>
      <c r="R102" s="10"/>
      <c r="S102" s="10"/>
      <c r="T102" s="10"/>
      <c r="U102" s="10"/>
    </row>
    <row r="103" spans="1:21" ht="16.5" customHeight="1" x14ac:dyDescent="0.2">
      <c r="A103" s="7"/>
      <c r="B103" s="7"/>
      <c r="C103" s="7" t="s">
        <v>300</v>
      </c>
      <c r="D103" s="7"/>
      <c r="E103" s="7"/>
      <c r="F103" s="7"/>
      <c r="G103" s="7"/>
      <c r="H103" s="7"/>
      <c r="I103" s="7"/>
      <c r="J103" s="7"/>
      <c r="K103" s="7"/>
      <c r="L103" s="9" t="s">
        <v>286</v>
      </c>
      <c r="M103" s="33">
        <v>124.3</v>
      </c>
      <c r="N103" s="33">
        <v>105.3</v>
      </c>
      <c r="O103" s="30">
        <v>79.8</v>
      </c>
      <c r="P103" s="30">
        <v>30.8</v>
      </c>
      <c r="Q103" s="30">
        <v>28.3</v>
      </c>
      <c r="R103" s="36">
        <v>8</v>
      </c>
      <c r="S103" s="36">
        <v>4.3</v>
      </c>
      <c r="T103" s="36">
        <v>2.2000000000000002</v>
      </c>
      <c r="U103" s="33">
        <v>383.1</v>
      </c>
    </row>
    <row r="104" spans="1:21" ht="16.5" customHeight="1" x14ac:dyDescent="0.2">
      <c r="A104" s="7"/>
      <c r="B104" s="7"/>
      <c r="C104" s="7" t="s">
        <v>301</v>
      </c>
      <c r="D104" s="7"/>
      <c r="E104" s="7"/>
      <c r="F104" s="7"/>
      <c r="G104" s="7"/>
      <c r="H104" s="7"/>
      <c r="I104" s="7"/>
      <c r="J104" s="7"/>
      <c r="K104" s="7"/>
      <c r="L104" s="9" t="s">
        <v>286</v>
      </c>
      <c r="M104" s="31">
        <v>68577.600000000006</v>
      </c>
      <c r="N104" s="31">
        <v>51275.8</v>
      </c>
      <c r="O104" s="31">
        <v>40699.199999999997</v>
      </c>
      <c r="P104" s="31">
        <v>17672</v>
      </c>
      <c r="Q104" s="31">
        <v>17095.900000000001</v>
      </c>
      <c r="R104" s="32">
        <v>5744.8</v>
      </c>
      <c r="S104" s="32">
        <v>2206.3000000000002</v>
      </c>
      <c r="T104" s="33">
        <v>714.3</v>
      </c>
      <c r="U104" s="44">
        <v>203985.9</v>
      </c>
    </row>
    <row r="105" spans="1:21" ht="16.5" customHeight="1" x14ac:dyDescent="0.2">
      <c r="A105" s="7"/>
      <c r="B105" s="7" t="s">
        <v>287</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105</v>
      </c>
      <c r="D106" s="7"/>
      <c r="E106" s="7"/>
      <c r="F106" s="7"/>
      <c r="G106" s="7"/>
      <c r="H106" s="7"/>
      <c r="I106" s="7"/>
      <c r="J106" s="7"/>
      <c r="K106" s="7"/>
      <c r="L106" s="9" t="s">
        <v>286</v>
      </c>
      <c r="M106" s="32">
        <v>3349</v>
      </c>
      <c r="N106" s="32">
        <v>2123.3000000000002</v>
      </c>
      <c r="O106" s="32">
        <v>2693.1</v>
      </c>
      <c r="P106" s="33">
        <v>859</v>
      </c>
      <c r="Q106" s="33">
        <v>768.1</v>
      </c>
      <c r="R106" s="33">
        <v>313.3</v>
      </c>
      <c r="S106" s="33">
        <v>182.4</v>
      </c>
      <c r="T106" s="30">
        <v>27.1</v>
      </c>
      <c r="U106" s="31">
        <v>10315.299999999999</v>
      </c>
    </row>
    <row r="107" spans="1:21" ht="16.5" customHeight="1" x14ac:dyDescent="0.2">
      <c r="A107" s="7"/>
      <c r="B107" s="7" t="s">
        <v>171</v>
      </c>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t="s">
        <v>105</v>
      </c>
      <c r="D108" s="7"/>
      <c r="E108" s="7"/>
      <c r="F108" s="7"/>
      <c r="G108" s="7"/>
      <c r="H108" s="7"/>
      <c r="I108" s="7"/>
      <c r="J108" s="7"/>
      <c r="K108" s="7"/>
      <c r="L108" s="9" t="s">
        <v>286</v>
      </c>
      <c r="M108" s="31">
        <v>71926.5</v>
      </c>
      <c r="N108" s="31">
        <v>53399.1</v>
      </c>
      <c r="O108" s="31">
        <v>43392.3</v>
      </c>
      <c r="P108" s="31">
        <v>18531</v>
      </c>
      <c r="Q108" s="31">
        <v>17864</v>
      </c>
      <c r="R108" s="32">
        <v>6058</v>
      </c>
      <c r="S108" s="32">
        <v>2388.8000000000002</v>
      </c>
      <c r="T108" s="33">
        <v>741.4</v>
      </c>
      <c r="U108" s="44">
        <v>214301.1</v>
      </c>
    </row>
    <row r="109" spans="1:21" ht="29.45" customHeight="1" x14ac:dyDescent="0.2">
      <c r="A109" s="7"/>
      <c r="B109" s="84" t="s">
        <v>288</v>
      </c>
      <c r="C109" s="84"/>
      <c r="D109" s="84"/>
      <c r="E109" s="84"/>
      <c r="F109" s="84"/>
      <c r="G109" s="84"/>
      <c r="H109" s="84"/>
      <c r="I109" s="84"/>
      <c r="J109" s="84"/>
      <c r="K109" s="84"/>
      <c r="L109" s="9" t="s">
        <v>240</v>
      </c>
      <c r="M109" s="36">
        <v>8.9</v>
      </c>
      <c r="N109" s="36">
        <v>8.4</v>
      </c>
      <c r="O109" s="36">
        <v>8.5</v>
      </c>
      <c r="P109" s="36">
        <v>6.9</v>
      </c>
      <c r="Q109" s="30">
        <v>10</v>
      </c>
      <c r="R109" s="30">
        <v>11.1</v>
      </c>
      <c r="S109" s="36">
        <v>5.5</v>
      </c>
      <c r="T109" s="36">
        <v>2.9</v>
      </c>
      <c r="U109" s="36">
        <v>8.5</v>
      </c>
    </row>
    <row r="110" spans="1:21" ht="38.25" customHeight="1" x14ac:dyDescent="0.2">
      <c r="A110" s="7"/>
      <c r="B110" s="84" t="s">
        <v>289</v>
      </c>
      <c r="C110" s="84"/>
      <c r="D110" s="84"/>
      <c r="E110" s="84"/>
      <c r="F110" s="84"/>
      <c r="G110" s="84"/>
      <c r="H110" s="84"/>
      <c r="I110" s="84"/>
      <c r="J110" s="84"/>
      <c r="K110" s="84"/>
      <c r="L110" s="9" t="s">
        <v>174</v>
      </c>
      <c r="M110" s="30">
        <v>91.8</v>
      </c>
      <c r="N110" s="30">
        <v>92.3</v>
      </c>
      <c r="O110" s="30">
        <v>91.6</v>
      </c>
      <c r="P110" s="30">
        <v>89</v>
      </c>
      <c r="Q110" s="30">
        <v>93.1</v>
      </c>
      <c r="R110" s="30">
        <v>93.8</v>
      </c>
      <c r="S110" s="30">
        <v>83.8</v>
      </c>
      <c r="T110" s="30">
        <v>81.099999999999994</v>
      </c>
      <c r="U110" s="30">
        <v>91.7</v>
      </c>
    </row>
    <row r="111" spans="1:21" ht="16.5" customHeight="1" x14ac:dyDescent="0.2">
      <c r="A111" s="7" t="s">
        <v>168</v>
      </c>
      <c r="B111" s="7"/>
      <c r="C111" s="7"/>
      <c r="D111" s="7"/>
      <c r="E111" s="7"/>
      <c r="F111" s="7"/>
      <c r="G111" s="7"/>
      <c r="H111" s="7"/>
      <c r="I111" s="7"/>
      <c r="J111" s="7"/>
      <c r="K111" s="7"/>
      <c r="L111" s="9"/>
      <c r="M111" s="10"/>
      <c r="N111" s="10"/>
      <c r="O111" s="10"/>
      <c r="P111" s="10"/>
      <c r="Q111" s="10"/>
      <c r="R111" s="10"/>
      <c r="S111" s="10"/>
      <c r="T111" s="10"/>
      <c r="U111" s="10"/>
    </row>
    <row r="112" spans="1:21" ht="16.5" customHeight="1" x14ac:dyDescent="0.2">
      <c r="A112" s="7"/>
      <c r="B112" s="7" t="s">
        <v>298</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
      <c r="A113" s="7"/>
      <c r="B113" s="7"/>
      <c r="C113" s="7" t="s">
        <v>190</v>
      </c>
      <c r="D113" s="7"/>
      <c r="E113" s="7"/>
      <c r="F113" s="7"/>
      <c r="G113" s="7"/>
      <c r="H113" s="7"/>
      <c r="I113" s="7"/>
      <c r="J113" s="7"/>
      <c r="K113" s="7"/>
      <c r="L113" s="9" t="s">
        <v>286</v>
      </c>
      <c r="M113" s="32">
        <v>4867</v>
      </c>
      <c r="N113" s="32">
        <v>3511</v>
      </c>
      <c r="O113" s="32">
        <v>3108.2</v>
      </c>
      <c r="P113" s="32">
        <v>1786.2</v>
      </c>
      <c r="Q113" s="32">
        <v>1065.4000000000001</v>
      </c>
      <c r="R113" s="33">
        <v>323</v>
      </c>
      <c r="S113" s="33">
        <v>310.2</v>
      </c>
      <c r="T113" s="33">
        <v>127.7</v>
      </c>
      <c r="U113" s="31">
        <v>15099</v>
      </c>
    </row>
    <row r="114" spans="1:21" ht="16.5" customHeight="1" x14ac:dyDescent="0.2">
      <c r="A114" s="7"/>
      <c r="B114" s="7"/>
      <c r="C114" s="7" t="s">
        <v>191</v>
      </c>
      <c r="D114" s="7"/>
      <c r="E114" s="7"/>
      <c r="F114" s="7"/>
      <c r="G114" s="7"/>
      <c r="H114" s="7"/>
      <c r="I114" s="7"/>
      <c r="J114" s="7"/>
      <c r="K114" s="7"/>
      <c r="L114" s="9" t="s">
        <v>286</v>
      </c>
      <c r="M114" s="32">
        <v>1196</v>
      </c>
      <c r="N114" s="33">
        <v>835.1</v>
      </c>
      <c r="O114" s="33">
        <v>662</v>
      </c>
      <c r="P114" s="33">
        <v>367.1</v>
      </c>
      <c r="Q114" s="33">
        <v>253.8</v>
      </c>
      <c r="R114" s="30">
        <v>66.400000000000006</v>
      </c>
      <c r="S114" s="30">
        <v>78.2</v>
      </c>
      <c r="T114" s="30">
        <v>11.8</v>
      </c>
      <c r="U114" s="32">
        <v>3470.3</v>
      </c>
    </row>
    <row r="115" spans="1:21" ht="16.5" customHeight="1" x14ac:dyDescent="0.2">
      <c r="A115" s="7"/>
      <c r="B115" s="7"/>
      <c r="C115" s="7" t="s">
        <v>105</v>
      </c>
      <c r="D115" s="7"/>
      <c r="E115" s="7"/>
      <c r="F115" s="7"/>
      <c r="G115" s="7"/>
      <c r="H115" s="7"/>
      <c r="I115" s="7"/>
      <c r="J115" s="7"/>
      <c r="K115" s="7"/>
      <c r="L115" s="9" t="s">
        <v>286</v>
      </c>
      <c r="M115" s="32">
        <v>6063</v>
      </c>
      <c r="N115" s="32">
        <v>4346.1000000000004</v>
      </c>
      <c r="O115" s="32">
        <v>3770.2</v>
      </c>
      <c r="P115" s="32">
        <v>2153.3000000000002</v>
      </c>
      <c r="Q115" s="32">
        <v>1319.2</v>
      </c>
      <c r="R115" s="33">
        <v>389.4</v>
      </c>
      <c r="S115" s="33">
        <v>388.5</v>
      </c>
      <c r="T115" s="33">
        <v>139.5</v>
      </c>
      <c r="U115" s="31">
        <v>18569.3</v>
      </c>
    </row>
    <row r="116" spans="1:21" ht="16.5" customHeight="1" x14ac:dyDescent="0.2">
      <c r="A116" s="7"/>
      <c r="B116" s="7" t="s">
        <v>299</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t="s">
        <v>190</v>
      </c>
      <c r="D117" s="7"/>
      <c r="E117" s="7"/>
      <c r="F117" s="7"/>
      <c r="G117" s="7"/>
      <c r="H117" s="7"/>
      <c r="I117" s="7"/>
      <c r="J117" s="7"/>
      <c r="K117" s="7"/>
      <c r="L117" s="9" t="s">
        <v>286</v>
      </c>
      <c r="M117" s="31">
        <v>47644.3</v>
      </c>
      <c r="N117" s="31">
        <v>36189.9</v>
      </c>
      <c r="O117" s="31">
        <v>28126.2</v>
      </c>
      <c r="P117" s="31">
        <v>12116.9</v>
      </c>
      <c r="Q117" s="31">
        <v>12146.6</v>
      </c>
      <c r="R117" s="32">
        <v>4108.8999999999996</v>
      </c>
      <c r="S117" s="32">
        <v>1433.3</v>
      </c>
      <c r="T117" s="33">
        <v>494.1</v>
      </c>
      <c r="U117" s="44">
        <v>142260.20000000001</v>
      </c>
    </row>
    <row r="118" spans="1:21" ht="16.5" customHeight="1" x14ac:dyDescent="0.2">
      <c r="A118" s="7"/>
      <c r="B118" s="7"/>
      <c r="C118" s="7" t="s">
        <v>193</v>
      </c>
      <c r="D118" s="7"/>
      <c r="E118" s="7"/>
      <c r="F118" s="7"/>
      <c r="G118" s="7"/>
      <c r="H118" s="7"/>
      <c r="I118" s="7"/>
      <c r="J118" s="7"/>
      <c r="K118" s="7"/>
      <c r="L118" s="9" t="s">
        <v>286</v>
      </c>
      <c r="M118" s="31">
        <v>15074.2</v>
      </c>
      <c r="N118" s="31">
        <v>10947</v>
      </c>
      <c r="O118" s="32">
        <v>8530.7000000000007</v>
      </c>
      <c r="P118" s="32">
        <v>3294.4</v>
      </c>
      <c r="Q118" s="32">
        <v>3705.1</v>
      </c>
      <c r="R118" s="32">
        <v>1255.5999999999999</v>
      </c>
      <c r="S118" s="33">
        <v>362.7</v>
      </c>
      <c r="T118" s="30">
        <v>65.8</v>
      </c>
      <c r="U118" s="31">
        <v>43235.4</v>
      </c>
    </row>
    <row r="119" spans="1:21" ht="16.5" customHeight="1" x14ac:dyDescent="0.2">
      <c r="A119" s="7"/>
      <c r="B119" s="7"/>
      <c r="C119" s="7" t="s">
        <v>105</v>
      </c>
      <c r="D119" s="7"/>
      <c r="E119" s="7"/>
      <c r="F119" s="7"/>
      <c r="G119" s="7"/>
      <c r="H119" s="7"/>
      <c r="I119" s="7"/>
      <c r="J119" s="7"/>
      <c r="K119" s="7"/>
      <c r="L119" s="9" t="s">
        <v>286</v>
      </c>
      <c r="M119" s="31">
        <v>62718.5</v>
      </c>
      <c r="N119" s="31">
        <v>47136.9</v>
      </c>
      <c r="O119" s="31">
        <v>36656.9</v>
      </c>
      <c r="P119" s="31">
        <v>15411.3</v>
      </c>
      <c r="Q119" s="31">
        <v>15851.7</v>
      </c>
      <c r="R119" s="32">
        <v>5364.5</v>
      </c>
      <c r="S119" s="32">
        <v>1796</v>
      </c>
      <c r="T119" s="33">
        <v>559.79999999999995</v>
      </c>
      <c r="U119" s="44">
        <v>185495.6</v>
      </c>
    </row>
    <row r="120" spans="1:21" ht="16.5" customHeight="1" x14ac:dyDescent="0.2">
      <c r="A120" s="7"/>
      <c r="B120" s="7" t="s">
        <v>167</v>
      </c>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t="s">
        <v>300</v>
      </c>
      <c r="D121" s="7"/>
      <c r="E121" s="7"/>
      <c r="F121" s="7"/>
      <c r="G121" s="7"/>
      <c r="H121" s="7"/>
      <c r="I121" s="7"/>
      <c r="J121" s="7"/>
      <c r="K121" s="7"/>
      <c r="L121" s="9" t="s">
        <v>286</v>
      </c>
      <c r="M121" s="33">
        <v>119.7</v>
      </c>
      <c r="N121" s="30">
        <v>97.5</v>
      </c>
      <c r="O121" s="30">
        <v>78.3</v>
      </c>
      <c r="P121" s="30">
        <v>30</v>
      </c>
      <c r="Q121" s="30">
        <v>27.5</v>
      </c>
      <c r="R121" s="36">
        <v>7.9</v>
      </c>
      <c r="S121" s="36">
        <v>3.8</v>
      </c>
      <c r="T121" s="36">
        <v>1.8</v>
      </c>
      <c r="U121" s="33">
        <v>366.5</v>
      </c>
    </row>
    <row r="122" spans="1:21" ht="16.5" customHeight="1" x14ac:dyDescent="0.2">
      <c r="A122" s="7"/>
      <c r="B122" s="7"/>
      <c r="C122" s="7" t="s">
        <v>301</v>
      </c>
      <c r="D122" s="7"/>
      <c r="E122" s="7"/>
      <c r="F122" s="7"/>
      <c r="G122" s="7"/>
      <c r="H122" s="7"/>
      <c r="I122" s="7"/>
      <c r="J122" s="7"/>
      <c r="K122" s="7"/>
      <c r="L122" s="9" t="s">
        <v>286</v>
      </c>
      <c r="M122" s="31">
        <v>68901.100000000006</v>
      </c>
      <c r="N122" s="31">
        <v>51580.5</v>
      </c>
      <c r="O122" s="31">
        <v>40505.4</v>
      </c>
      <c r="P122" s="31">
        <v>17594.7</v>
      </c>
      <c r="Q122" s="31">
        <v>17198.400000000001</v>
      </c>
      <c r="R122" s="32">
        <v>5761.8</v>
      </c>
      <c r="S122" s="32">
        <v>2188.3000000000002</v>
      </c>
      <c r="T122" s="33">
        <v>701.2</v>
      </c>
      <c r="U122" s="44">
        <v>204431.4</v>
      </c>
    </row>
    <row r="123" spans="1:21" ht="16.5" customHeight="1" x14ac:dyDescent="0.2">
      <c r="A123" s="7"/>
      <c r="B123" s="7" t="s">
        <v>287</v>
      </c>
      <c r="C123" s="7"/>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c r="C124" s="7" t="s">
        <v>105</v>
      </c>
      <c r="D124" s="7"/>
      <c r="E124" s="7"/>
      <c r="F124" s="7"/>
      <c r="G124" s="7"/>
      <c r="H124" s="7"/>
      <c r="I124" s="7"/>
      <c r="J124" s="7"/>
      <c r="K124" s="7"/>
      <c r="L124" s="9" t="s">
        <v>286</v>
      </c>
      <c r="M124" s="32">
        <v>3661.5</v>
      </c>
      <c r="N124" s="32">
        <v>2333.8000000000002</v>
      </c>
      <c r="O124" s="32">
        <v>2836.3</v>
      </c>
      <c r="P124" s="33">
        <v>925.6</v>
      </c>
      <c r="Q124" s="33">
        <v>833.6</v>
      </c>
      <c r="R124" s="33">
        <v>339.9</v>
      </c>
      <c r="S124" s="33">
        <v>181.6</v>
      </c>
      <c r="T124" s="30">
        <v>26.7</v>
      </c>
      <c r="U124" s="31">
        <v>11138.9</v>
      </c>
    </row>
    <row r="125" spans="1:21" ht="16.5" customHeight="1" x14ac:dyDescent="0.2">
      <c r="A125" s="7"/>
      <c r="B125" s="7" t="s">
        <v>171</v>
      </c>
      <c r="C125" s="7"/>
      <c r="D125" s="7"/>
      <c r="E125" s="7"/>
      <c r="F125" s="7"/>
      <c r="G125" s="7"/>
      <c r="H125" s="7"/>
      <c r="I125" s="7"/>
      <c r="J125" s="7"/>
      <c r="K125" s="7"/>
      <c r="L125" s="9"/>
      <c r="M125" s="10"/>
      <c r="N125" s="10"/>
      <c r="O125" s="10"/>
      <c r="P125" s="10"/>
      <c r="Q125" s="10"/>
      <c r="R125" s="10"/>
      <c r="S125" s="10"/>
      <c r="T125" s="10"/>
      <c r="U125" s="10"/>
    </row>
    <row r="126" spans="1:21" ht="16.5" customHeight="1" x14ac:dyDescent="0.2">
      <c r="A126" s="7"/>
      <c r="B126" s="7"/>
      <c r="C126" s="7" t="s">
        <v>105</v>
      </c>
      <c r="D126" s="7"/>
      <c r="E126" s="7"/>
      <c r="F126" s="7"/>
      <c r="G126" s="7"/>
      <c r="H126" s="7"/>
      <c r="I126" s="7"/>
      <c r="J126" s="7"/>
      <c r="K126" s="7"/>
      <c r="L126" s="9" t="s">
        <v>286</v>
      </c>
      <c r="M126" s="31">
        <v>72562.600000000006</v>
      </c>
      <c r="N126" s="31">
        <v>53914.3</v>
      </c>
      <c r="O126" s="31">
        <v>43341.7</v>
      </c>
      <c r="P126" s="31">
        <v>18520.2</v>
      </c>
      <c r="Q126" s="31">
        <v>18032</v>
      </c>
      <c r="R126" s="32">
        <v>6101.7</v>
      </c>
      <c r="S126" s="32">
        <v>2369.9</v>
      </c>
      <c r="T126" s="33">
        <v>727.9</v>
      </c>
      <c r="U126" s="44">
        <v>215570.3</v>
      </c>
    </row>
    <row r="127" spans="1:21" ht="29.45" customHeight="1" x14ac:dyDescent="0.2">
      <c r="A127" s="7"/>
      <c r="B127" s="84" t="s">
        <v>288</v>
      </c>
      <c r="C127" s="84"/>
      <c r="D127" s="84"/>
      <c r="E127" s="84"/>
      <c r="F127" s="84"/>
      <c r="G127" s="84"/>
      <c r="H127" s="84"/>
      <c r="I127" s="84"/>
      <c r="J127" s="84"/>
      <c r="K127" s="84"/>
      <c r="L127" s="9" t="s">
        <v>240</v>
      </c>
      <c r="M127" s="36">
        <v>9.1</v>
      </c>
      <c r="N127" s="36">
        <v>8.6</v>
      </c>
      <c r="O127" s="36">
        <v>8.5</v>
      </c>
      <c r="P127" s="36">
        <v>6.9</v>
      </c>
      <c r="Q127" s="30">
        <v>10.1</v>
      </c>
      <c r="R127" s="30">
        <v>11.2</v>
      </c>
      <c r="S127" s="36">
        <v>5.6</v>
      </c>
      <c r="T127" s="36">
        <v>2.9</v>
      </c>
      <c r="U127" s="36">
        <v>8.6</v>
      </c>
    </row>
    <row r="128" spans="1:21" ht="38.25" customHeight="1" x14ac:dyDescent="0.2">
      <c r="A128" s="11"/>
      <c r="B128" s="87" t="s">
        <v>289</v>
      </c>
      <c r="C128" s="87"/>
      <c r="D128" s="87"/>
      <c r="E128" s="87"/>
      <c r="F128" s="87"/>
      <c r="G128" s="87"/>
      <c r="H128" s="87"/>
      <c r="I128" s="87"/>
      <c r="J128" s="87"/>
      <c r="K128" s="87"/>
      <c r="L128" s="12" t="s">
        <v>174</v>
      </c>
      <c r="M128" s="37">
        <v>91</v>
      </c>
      <c r="N128" s="37">
        <v>91.4</v>
      </c>
      <c r="O128" s="37">
        <v>90.5</v>
      </c>
      <c r="P128" s="37">
        <v>87.6</v>
      </c>
      <c r="Q128" s="37">
        <v>92.2</v>
      </c>
      <c r="R128" s="37">
        <v>93.1</v>
      </c>
      <c r="S128" s="37">
        <v>82.1</v>
      </c>
      <c r="T128" s="37">
        <v>79.8</v>
      </c>
      <c r="U128" s="37">
        <v>90.7</v>
      </c>
    </row>
    <row r="129" spans="1:21" ht="4.5" customHeight="1" x14ac:dyDescent="0.2">
      <c r="A129" s="25"/>
      <c r="B129" s="25"/>
      <c r="C129" s="2"/>
      <c r="D129" s="2"/>
      <c r="E129" s="2"/>
      <c r="F129" s="2"/>
      <c r="G129" s="2"/>
      <c r="H129" s="2"/>
      <c r="I129" s="2"/>
      <c r="J129" s="2"/>
      <c r="K129" s="2"/>
      <c r="L129" s="2"/>
      <c r="M129" s="2"/>
      <c r="N129" s="2"/>
      <c r="O129" s="2"/>
      <c r="P129" s="2"/>
      <c r="Q129" s="2"/>
      <c r="R129" s="2"/>
      <c r="S129" s="2"/>
      <c r="T129" s="2"/>
      <c r="U129" s="2"/>
    </row>
    <row r="130" spans="1:21" ht="29.45" customHeight="1" x14ac:dyDescent="0.2">
      <c r="A130" s="25" t="s">
        <v>115</v>
      </c>
      <c r="B130" s="25"/>
      <c r="C130" s="79" t="s">
        <v>290</v>
      </c>
      <c r="D130" s="79"/>
      <c r="E130" s="79"/>
      <c r="F130" s="79"/>
      <c r="G130" s="79"/>
      <c r="H130" s="79"/>
      <c r="I130" s="79"/>
      <c r="J130" s="79"/>
      <c r="K130" s="79"/>
      <c r="L130" s="79"/>
      <c r="M130" s="79"/>
      <c r="N130" s="79"/>
      <c r="O130" s="79"/>
      <c r="P130" s="79"/>
      <c r="Q130" s="79"/>
      <c r="R130" s="79"/>
      <c r="S130" s="79"/>
      <c r="T130" s="79"/>
      <c r="U130" s="79"/>
    </row>
    <row r="131" spans="1:21" ht="42.4" customHeight="1" x14ac:dyDescent="0.2">
      <c r="A131" s="25" t="s">
        <v>117</v>
      </c>
      <c r="B131" s="25"/>
      <c r="C131" s="79" t="s">
        <v>291</v>
      </c>
      <c r="D131" s="79"/>
      <c r="E131" s="79"/>
      <c r="F131" s="79"/>
      <c r="G131" s="79"/>
      <c r="H131" s="79"/>
      <c r="I131" s="79"/>
      <c r="J131" s="79"/>
      <c r="K131" s="79"/>
      <c r="L131" s="79"/>
      <c r="M131" s="79"/>
      <c r="N131" s="79"/>
      <c r="O131" s="79"/>
      <c r="P131" s="79"/>
      <c r="Q131" s="79"/>
      <c r="R131" s="79"/>
      <c r="S131" s="79"/>
      <c r="T131" s="79"/>
      <c r="U131" s="79"/>
    </row>
    <row r="132" spans="1:21" ht="16.5" customHeight="1" x14ac:dyDescent="0.2">
      <c r="A132" s="25" t="s">
        <v>119</v>
      </c>
      <c r="B132" s="25"/>
      <c r="C132" s="79" t="s">
        <v>292</v>
      </c>
      <c r="D132" s="79"/>
      <c r="E132" s="79"/>
      <c r="F132" s="79"/>
      <c r="G132" s="79"/>
      <c r="H132" s="79"/>
      <c r="I132" s="79"/>
      <c r="J132" s="79"/>
      <c r="K132" s="79"/>
      <c r="L132" s="79"/>
      <c r="M132" s="79"/>
      <c r="N132" s="79"/>
      <c r="O132" s="79"/>
      <c r="P132" s="79"/>
      <c r="Q132" s="79"/>
      <c r="R132" s="79"/>
      <c r="S132" s="79"/>
      <c r="T132" s="79"/>
      <c r="U132" s="79"/>
    </row>
    <row r="133" spans="1:21" ht="16.5" customHeight="1" x14ac:dyDescent="0.2">
      <c r="A133" s="25" t="s">
        <v>121</v>
      </c>
      <c r="B133" s="25"/>
      <c r="C133" s="79" t="s">
        <v>293</v>
      </c>
      <c r="D133" s="79"/>
      <c r="E133" s="79"/>
      <c r="F133" s="79"/>
      <c r="G133" s="79"/>
      <c r="H133" s="79"/>
      <c r="I133" s="79"/>
      <c r="J133" s="79"/>
      <c r="K133" s="79"/>
      <c r="L133" s="79"/>
      <c r="M133" s="79"/>
      <c r="N133" s="79"/>
      <c r="O133" s="79"/>
      <c r="P133" s="79"/>
      <c r="Q133" s="79"/>
      <c r="R133" s="79"/>
      <c r="S133" s="79"/>
      <c r="T133" s="79"/>
      <c r="U133" s="79"/>
    </row>
    <row r="134" spans="1:21" ht="16.5" customHeight="1" x14ac:dyDescent="0.2">
      <c r="A134" s="25" t="s">
        <v>123</v>
      </c>
      <c r="B134" s="25"/>
      <c r="C134" s="79" t="s">
        <v>183</v>
      </c>
      <c r="D134" s="79"/>
      <c r="E134" s="79"/>
      <c r="F134" s="79"/>
      <c r="G134" s="79"/>
      <c r="H134" s="79"/>
      <c r="I134" s="79"/>
      <c r="J134" s="79"/>
      <c r="K134" s="79"/>
      <c r="L134" s="79"/>
      <c r="M134" s="79"/>
      <c r="N134" s="79"/>
      <c r="O134" s="79"/>
      <c r="P134" s="79"/>
      <c r="Q134" s="79"/>
      <c r="R134" s="79"/>
      <c r="S134" s="79"/>
      <c r="T134" s="79"/>
      <c r="U134" s="79"/>
    </row>
    <row r="135" spans="1:21" ht="16.5" customHeight="1" x14ac:dyDescent="0.2">
      <c r="A135" s="25" t="s">
        <v>161</v>
      </c>
      <c r="B135" s="25"/>
      <c r="C135" s="79" t="s">
        <v>294</v>
      </c>
      <c r="D135" s="79"/>
      <c r="E135" s="79"/>
      <c r="F135" s="79"/>
      <c r="G135" s="79"/>
      <c r="H135" s="79"/>
      <c r="I135" s="79"/>
      <c r="J135" s="79"/>
      <c r="K135" s="79"/>
      <c r="L135" s="79"/>
      <c r="M135" s="79"/>
      <c r="N135" s="79"/>
      <c r="O135" s="79"/>
      <c r="P135" s="79"/>
      <c r="Q135" s="79"/>
      <c r="R135" s="79"/>
      <c r="S135" s="79"/>
      <c r="T135" s="79"/>
      <c r="U135" s="79"/>
    </row>
    <row r="136" spans="1:21" ht="16.5" customHeight="1" x14ac:dyDescent="0.2">
      <c r="A136" s="25" t="s">
        <v>180</v>
      </c>
      <c r="B136" s="25"/>
      <c r="C136" s="79" t="s">
        <v>181</v>
      </c>
      <c r="D136" s="79"/>
      <c r="E136" s="79"/>
      <c r="F136" s="79"/>
      <c r="G136" s="79"/>
      <c r="H136" s="79"/>
      <c r="I136" s="79"/>
      <c r="J136" s="79"/>
      <c r="K136" s="79"/>
      <c r="L136" s="79"/>
      <c r="M136" s="79"/>
      <c r="N136" s="79"/>
      <c r="O136" s="79"/>
      <c r="P136" s="79"/>
      <c r="Q136" s="79"/>
      <c r="R136" s="79"/>
      <c r="S136" s="79"/>
      <c r="T136" s="79"/>
      <c r="U136" s="79"/>
    </row>
    <row r="137" spans="1:21" ht="4.5" customHeight="1" x14ac:dyDescent="0.2"/>
    <row r="138" spans="1:21" ht="16.5" customHeight="1" x14ac:dyDescent="0.2">
      <c r="A138" s="26" t="s">
        <v>125</v>
      </c>
      <c r="B138" s="25"/>
      <c r="C138" s="25"/>
      <c r="D138" s="25"/>
      <c r="E138" s="79" t="s">
        <v>295</v>
      </c>
      <c r="F138" s="79"/>
      <c r="G138" s="79"/>
      <c r="H138" s="79"/>
      <c r="I138" s="79"/>
      <c r="J138" s="79"/>
      <c r="K138" s="79"/>
      <c r="L138" s="79"/>
      <c r="M138" s="79"/>
      <c r="N138" s="79"/>
      <c r="O138" s="79"/>
      <c r="P138" s="79"/>
      <c r="Q138" s="79"/>
      <c r="R138" s="79"/>
      <c r="S138" s="79"/>
      <c r="T138" s="79"/>
      <c r="U138" s="79"/>
    </row>
  </sheetData>
  <mergeCells count="23">
    <mergeCell ref="B109:K109"/>
    <mergeCell ref="B110:K110"/>
    <mergeCell ref="B127:K127"/>
    <mergeCell ref="B128:K128"/>
    <mergeCell ref="K1:U1"/>
    <mergeCell ref="B56:K56"/>
    <mergeCell ref="B73:K73"/>
    <mergeCell ref="B74:K74"/>
    <mergeCell ref="B91:K91"/>
    <mergeCell ref="B92:K92"/>
    <mergeCell ref="B19:K19"/>
    <mergeCell ref="B20:K20"/>
    <mergeCell ref="B37:K37"/>
    <mergeCell ref="B38:K38"/>
    <mergeCell ref="B55:K55"/>
    <mergeCell ref="C135:U135"/>
    <mergeCell ref="C136:U136"/>
    <mergeCell ref="E138:U138"/>
    <mergeCell ref="C130:U130"/>
    <mergeCell ref="C131:U131"/>
    <mergeCell ref="C132:U132"/>
    <mergeCell ref="C133:U133"/>
    <mergeCell ref="C134:U134"/>
  </mergeCells>
  <pageMargins left="0.7" right="0.7" top="0.75" bottom="0.75" header="0.3" footer="0.3"/>
  <pageSetup paperSize="9" fitToHeight="0" orientation="landscape" horizontalDpi="300" verticalDpi="300"/>
  <headerFooter scaleWithDoc="0" alignWithMargins="0">
    <oddHeader>&amp;C&amp;"Arial"&amp;8TABLE 10A.12</oddHeader>
    <oddFooter>&amp;L&amp;"Arial"&amp;8REPORT ON
GOVERNMENT
SERVICES 2022&amp;R&amp;"Arial"&amp;8PRIMARY AND
COMMUNITY HEALTH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20019-FCD0-4C68-A013-7FFCF98E8C6D}">
  <sheetPr>
    <pageSetUpPr fitToPage="1"/>
  </sheetPr>
  <dimension ref="A1:U23"/>
  <sheetViews>
    <sheetView showGridLines="0" workbookViewId="0"/>
  </sheetViews>
  <sheetFormatPr defaultColWidth="10.85546875" defaultRowHeight="12.75" x14ac:dyDescent="0.2"/>
  <cols>
    <col min="1" max="10" width="1.85546875" customWidth="1"/>
    <col min="11" max="11" width="4" customWidth="1"/>
    <col min="12" max="12" width="5.42578125" customWidth="1"/>
    <col min="13" max="20" width="8" customWidth="1"/>
    <col min="21" max="21" width="8.5703125" customWidth="1"/>
  </cols>
  <sheetData>
    <row r="1" spans="1:21" ht="17.45" customHeight="1" x14ac:dyDescent="0.2">
      <c r="A1" s="72" t="s">
        <v>302</v>
      </c>
      <c r="B1" s="72"/>
      <c r="C1" s="72"/>
      <c r="D1" s="72"/>
      <c r="E1" s="72"/>
      <c r="F1" s="72"/>
      <c r="G1" s="72"/>
      <c r="H1" s="72"/>
      <c r="I1" s="72"/>
      <c r="J1" s="72"/>
      <c r="K1" s="88" t="s">
        <v>303</v>
      </c>
      <c r="L1" s="89"/>
      <c r="M1" s="89"/>
      <c r="N1" s="89"/>
      <c r="O1" s="89"/>
      <c r="P1" s="89"/>
      <c r="Q1" s="89"/>
      <c r="R1" s="89"/>
      <c r="S1" s="89"/>
      <c r="T1" s="89"/>
      <c r="U1" s="89"/>
    </row>
    <row r="2" spans="1:21" ht="16.5" customHeight="1" x14ac:dyDescent="0.2">
      <c r="A2" s="73"/>
      <c r="B2" s="73"/>
      <c r="C2" s="73"/>
      <c r="D2" s="73"/>
      <c r="E2" s="73"/>
      <c r="F2" s="73"/>
      <c r="G2" s="73"/>
      <c r="H2" s="73"/>
      <c r="I2" s="73"/>
      <c r="J2" s="73"/>
      <c r="K2" s="73"/>
      <c r="L2" s="74" t="s">
        <v>87</v>
      </c>
      <c r="M2" s="75" t="s">
        <v>129</v>
      </c>
      <c r="N2" s="75" t="s">
        <v>130</v>
      </c>
      <c r="O2" s="75" t="s">
        <v>131</v>
      </c>
      <c r="P2" s="75" t="s">
        <v>304</v>
      </c>
      <c r="Q2" s="75" t="s">
        <v>133</v>
      </c>
      <c r="R2" s="75" t="s">
        <v>134</v>
      </c>
      <c r="S2" s="75" t="s">
        <v>135</v>
      </c>
      <c r="T2" s="75" t="s">
        <v>136</v>
      </c>
      <c r="U2" s="75"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305</v>
      </c>
      <c r="C4" s="7"/>
      <c r="D4" s="7"/>
      <c r="E4" s="7"/>
      <c r="F4" s="7"/>
      <c r="G4" s="7"/>
      <c r="H4" s="7"/>
      <c r="I4" s="7"/>
      <c r="J4" s="7"/>
      <c r="K4" s="7"/>
      <c r="L4" s="9"/>
      <c r="M4" s="10"/>
      <c r="N4" s="10"/>
      <c r="O4" s="10"/>
      <c r="P4" s="10"/>
      <c r="Q4" s="10"/>
      <c r="R4" s="10"/>
      <c r="S4" s="10"/>
      <c r="T4" s="10"/>
      <c r="U4" s="10"/>
    </row>
    <row r="5" spans="1:21" ht="16.5" customHeight="1" x14ac:dyDescent="0.2">
      <c r="A5" s="7"/>
      <c r="B5" s="7"/>
      <c r="C5" s="7" t="s">
        <v>97</v>
      </c>
      <c r="D5" s="7"/>
      <c r="E5" s="7"/>
      <c r="F5" s="7"/>
      <c r="G5" s="7"/>
      <c r="H5" s="7"/>
      <c r="I5" s="7"/>
      <c r="J5" s="7"/>
      <c r="K5" s="7"/>
      <c r="L5" s="9" t="s">
        <v>240</v>
      </c>
      <c r="M5" s="15">
        <v>295</v>
      </c>
      <c r="N5" s="13">
        <v>3</v>
      </c>
      <c r="O5" s="16">
        <v>62</v>
      </c>
      <c r="P5" s="16">
        <v>10</v>
      </c>
      <c r="Q5" s="16">
        <v>30</v>
      </c>
      <c r="R5" s="13">
        <v>8</v>
      </c>
      <c r="S5" s="13">
        <v>2</v>
      </c>
      <c r="T5" s="13">
        <v>5</v>
      </c>
      <c r="U5" s="15">
        <v>415</v>
      </c>
    </row>
    <row r="6" spans="1:21" ht="16.5" customHeight="1" x14ac:dyDescent="0.2">
      <c r="A6" s="7"/>
      <c r="B6" s="7"/>
      <c r="C6" s="7" t="s">
        <v>306</v>
      </c>
      <c r="D6" s="7"/>
      <c r="E6" s="7"/>
      <c r="F6" s="7"/>
      <c r="G6" s="7"/>
      <c r="H6" s="7"/>
      <c r="I6" s="7"/>
      <c r="J6" s="7"/>
      <c r="K6" s="7"/>
      <c r="L6" s="9" t="s">
        <v>240</v>
      </c>
      <c r="M6" s="15">
        <v>178</v>
      </c>
      <c r="N6" s="15">
        <v>335</v>
      </c>
      <c r="O6" s="15">
        <v>132</v>
      </c>
      <c r="P6" s="16">
        <v>94</v>
      </c>
      <c r="Q6" s="16">
        <v>55</v>
      </c>
      <c r="R6" s="16">
        <v>15</v>
      </c>
      <c r="S6" s="16">
        <v>14</v>
      </c>
      <c r="T6" s="16">
        <v>20</v>
      </c>
      <c r="U6" s="15">
        <v>843</v>
      </c>
    </row>
    <row r="7" spans="1:21" ht="16.5" customHeight="1" x14ac:dyDescent="0.2">
      <c r="A7" s="7"/>
      <c r="B7" s="7"/>
      <c r="C7" s="7" t="s">
        <v>105</v>
      </c>
      <c r="D7" s="7"/>
      <c r="E7" s="7"/>
      <c r="F7" s="7"/>
      <c r="G7" s="7"/>
      <c r="H7" s="7"/>
      <c r="I7" s="7"/>
      <c r="J7" s="7"/>
      <c r="K7" s="7"/>
      <c r="L7" s="9" t="s">
        <v>240</v>
      </c>
      <c r="M7" s="15">
        <v>473</v>
      </c>
      <c r="N7" s="15">
        <v>338</v>
      </c>
      <c r="O7" s="15">
        <v>194</v>
      </c>
      <c r="P7" s="15">
        <v>104</v>
      </c>
      <c r="Q7" s="16">
        <v>85</v>
      </c>
      <c r="R7" s="16">
        <v>23</v>
      </c>
      <c r="S7" s="16">
        <v>16</v>
      </c>
      <c r="T7" s="16">
        <v>25</v>
      </c>
      <c r="U7" s="17">
        <v>1258</v>
      </c>
    </row>
    <row r="8" spans="1:21" ht="16.5" customHeight="1" x14ac:dyDescent="0.2">
      <c r="A8" s="7"/>
      <c r="B8" s="7" t="s">
        <v>307</v>
      </c>
      <c r="C8" s="7"/>
      <c r="D8" s="7"/>
      <c r="E8" s="7"/>
      <c r="F8" s="7"/>
      <c r="G8" s="7"/>
      <c r="H8" s="7"/>
      <c r="I8" s="7"/>
      <c r="J8" s="7"/>
      <c r="K8" s="7"/>
      <c r="L8" s="9"/>
      <c r="M8" s="10"/>
      <c r="N8" s="10"/>
      <c r="O8" s="10"/>
      <c r="P8" s="10"/>
      <c r="Q8" s="10"/>
      <c r="R8" s="10"/>
      <c r="S8" s="10"/>
      <c r="T8" s="10"/>
      <c r="U8" s="10"/>
    </row>
    <row r="9" spans="1:21" ht="16.5" customHeight="1" x14ac:dyDescent="0.2">
      <c r="A9" s="7"/>
      <c r="B9" s="7"/>
      <c r="C9" s="7" t="s">
        <v>97</v>
      </c>
      <c r="D9" s="7"/>
      <c r="E9" s="7"/>
      <c r="F9" s="7"/>
      <c r="G9" s="7"/>
      <c r="H9" s="7"/>
      <c r="I9" s="7"/>
      <c r="J9" s="7"/>
      <c r="K9" s="7"/>
      <c r="L9" s="9" t="s">
        <v>240</v>
      </c>
      <c r="M9" s="19">
        <v>30549</v>
      </c>
      <c r="N9" s="15">
        <v>159</v>
      </c>
      <c r="O9" s="19">
        <v>20463</v>
      </c>
      <c r="P9" s="17">
        <v>2253</v>
      </c>
      <c r="Q9" s="17">
        <v>3858</v>
      </c>
      <c r="R9" s="17">
        <v>1741</v>
      </c>
      <c r="S9" s="17">
        <v>2556</v>
      </c>
      <c r="T9" s="17">
        <v>1661</v>
      </c>
      <c r="U9" s="19">
        <v>63240</v>
      </c>
    </row>
    <row r="10" spans="1:21" ht="16.5" customHeight="1" x14ac:dyDescent="0.2">
      <c r="A10" s="7"/>
      <c r="B10" s="7"/>
      <c r="C10" s="7" t="s">
        <v>306</v>
      </c>
      <c r="D10" s="7"/>
      <c r="E10" s="7"/>
      <c r="F10" s="7"/>
      <c r="G10" s="7"/>
      <c r="H10" s="7"/>
      <c r="I10" s="7"/>
      <c r="J10" s="7"/>
      <c r="K10" s="7"/>
      <c r="L10" s="9" t="s">
        <v>240</v>
      </c>
      <c r="M10" s="19">
        <v>20902</v>
      </c>
      <c r="N10" s="19">
        <v>85983</v>
      </c>
      <c r="O10" s="19">
        <v>25991</v>
      </c>
      <c r="P10" s="19">
        <v>22837</v>
      </c>
      <c r="Q10" s="17">
        <v>5832</v>
      </c>
      <c r="R10" s="17">
        <v>1974</v>
      </c>
      <c r="S10" s="17">
        <v>3882</v>
      </c>
      <c r="T10" s="17">
        <v>6904</v>
      </c>
      <c r="U10" s="45">
        <v>174305</v>
      </c>
    </row>
    <row r="11" spans="1:21" ht="16.5" customHeight="1" x14ac:dyDescent="0.2">
      <c r="A11" s="7"/>
      <c r="B11" s="7"/>
      <c r="C11" s="7" t="s">
        <v>105</v>
      </c>
      <c r="D11" s="7"/>
      <c r="E11" s="7"/>
      <c r="F11" s="7"/>
      <c r="G11" s="7"/>
      <c r="H11" s="7"/>
      <c r="I11" s="7"/>
      <c r="J11" s="7"/>
      <c r="K11" s="7"/>
      <c r="L11" s="9" t="s">
        <v>240</v>
      </c>
      <c r="M11" s="19">
        <v>51451</v>
      </c>
      <c r="N11" s="19">
        <v>86142</v>
      </c>
      <c r="O11" s="19">
        <v>46454</v>
      </c>
      <c r="P11" s="19">
        <v>25090</v>
      </c>
      <c r="Q11" s="17">
        <v>9690</v>
      </c>
      <c r="R11" s="17">
        <v>3715</v>
      </c>
      <c r="S11" s="17">
        <v>6438</v>
      </c>
      <c r="T11" s="17">
        <v>8565</v>
      </c>
      <c r="U11" s="45">
        <v>237545</v>
      </c>
    </row>
    <row r="12" spans="1:21" ht="16.5" customHeight="1" x14ac:dyDescent="0.2">
      <c r="A12" s="7"/>
      <c r="B12" s="7" t="s">
        <v>308</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309</v>
      </c>
      <c r="D13" s="7"/>
      <c r="E13" s="7"/>
      <c r="F13" s="7"/>
      <c r="G13" s="7"/>
      <c r="H13" s="7"/>
      <c r="I13" s="7"/>
      <c r="J13" s="7"/>
      <c r="K13" s="7"/>
      <c r="L13" s="9" t="s">
        <v>240</v>
      </c>
      <c r="M13" s="19">
        <v>32896</v>
      </c>
      <c r="N13" s="19">
        <v>50674</v>
      </c>
      <c r="O13" s="19">
        <v>28830</v>
      </c>
      <c r="P13" s="19">
        <v>15522</v>
      </c>
      <c r="Q13" s="17">
        <v>6177</v>
      </c>
      <c r="R13" s="17">
        <v>2357</v>
      </c>
      <c r="S13" s="17">
        <v>3933</v>
      </c>
      <c r="T13" s="17">
        <v>5944</v>
      </c>
      <c r="U13" s="45">
        <v>146333</v>
      </c>
    </row>
    <row r="14" spans="1:21" ht="16.5" customHeight="1" x14ac:dyDescent="0.2">
      <c r="A14" s="7"/>
      <c r="B14" s="7"/>
      <c r="C14" s="7" t="s">
        <v>310</v>
      </c>
      <c r="D14" s="7"/>
      <c r="E14" s="7"/>
      <c r="F14" s="7"/>
      <c r="G14" s="7"/>
      <c r="H14" s="7"/>
      <c r="I14" s="7"/>
      <c r="J14" s="7"/>
      <c r="K14" s="7"/>
      <c r="L14" s="9" t="s">
        <v>240</v>
      </c>
      <c r="M14" s="19">
        <v>18476</v>
      </c>
      <c r="N14" s="19">
        <v>33034</v>
      </c>
      <c r="O14" s="19">
        <v>17548</v>
      </c>
      <c r="P14" s="17">
        <v>9558</v>
      </c>
      <c r="Q14" s="17">
        <v>3505</v>
      </c>
      <c r="R14" s="17">
        <v>1356</v>
      </c>
      <c r="S14" s="17">
        <v>2503</v>
      </c>
      <c r="T14" s="17">
        <v>2620</v>
      </c>
      <c r="U14" s="19">
        <v>88600</v>
      </c>
    </row>
    <row r="15" spans="1:21" ht="16.5" customHeight="1" x14ac:dyDescent="0.2">
      <c r="A15" s="71"/>
      <c r="B15" s="71"/>
      <c r="C15" s="71" t="s">
        <v>311</v>
      </c>
      <c r="D15" s="71"/>
      <c r="E15" s="71"/>
      <c r="F15" s="71"/>
      <c r="G15" s="71"/>
      <c r="H15" s="71"/>
      <c r="I15" s="71"/>
      <c r="J15" s="71"/>
      <c r="K15" s="71"/>
      <c r="L15" s="12" t="s">
        <v>240</v>
      </c>
      <c r="M15" s="20">
        <v>51451</v>
      </c>
      <c r="N15" s="20">
        <v>86142</v>
      </c>
      <c r="O15" s="20">
        <v>46454</v>
      </c>
      <c r="P15" s="20">
        <v>25090</v>
      </c>
      <c r="Q15" s="18">
        <v>9690</v>
      </c>
      <c r="R15" s="18">
        <v>3715</v>
      </c>
      <c r="S15" s="18">
        <v>6438</v>
      </c>
      <c r="T15" s="18">
        <v>8565</v>
      </c>
      <c r="U15" s="46">
        <v>237545</v>
      </c>
    </row>
    <row r="16" spans="1:21" ht="4.5" customHeight="1" x14ac:dyDescent="0.2">
      <c r="A16" s="25"/>
      <c r="B16" s="25"/>
      <c r="C16" s="70"/>
      <c r="D16" s="70"/>
      <c r="E16" s="70"/>
      <c r="F16" s="70"/>
      <c r="G16" s="70"/>
      <c r="H16" s="70"/>
      <c r="I16" s="70"/>
      <c r="J16" s="70"/>
      <c r="K16" s="70"/>
      <c r="L16" s="70"/>
      <c r="M16" s="70"/>
      <c r="N16" s="70"/>
      <c r="O16" s="70"/>
      <c r="P16" s="70"/>
      <c r="Q16" s="70"/>
      <c r="R16" s="70"/>
      <c r="S16" s="70"/>
      <c r="T16" s="70"/>
      <c r="U16" s="70"/>
    </row>
    <row r="17" spans="1:21" ht="93.95" customHeight="1" x14ac:dyDescent="0.2">
      <c r="A17" s="25" t="s">
        <v>115</v>
      </c>
      <c r="B17" s="25"/>
      <c r="C17" s="79" t="s">
        <v>312</v>
      </c>
      <c r="D17" s="79"/>
      <c r="E17" s="79"/>
      <c r="F17" s="79"/>
      <c r="G17" s="79"/>
      <c r="H17" s="79"/>
      <c r="I17" s="79"/>
      <c r="J17" s="79"/>
      <c r="K17" s="79"/>
      <c r="L17" s="79"/>
      <c r="M17" s="79"/>
      <c r="N17" s="79"/>
      <c r="O17" s="79"/>
      <c r="P17" s="79"/>
      <c r="Q17" s="79"/>
      <c r="R17" s="79"/>
      <c r="S17" s="79"/>
      <c r="T17" s="79"/>
      <c r="U17" s="79"/>
    </row>
    <row r="18" spans="1:21" ht="16.5" customHeight="1" x14ac:dyDescent="0.2">
      <c r="A18" s="25" t="s">
        <v>117</v>
      </c>
      <c r="B18" s="25"/>
      <c r="C18" s="79" t="s">
        <v>313</v>
      </c>
      <c r="D18" s="79"/>
      <c r="E18" s="79"/>
      <c r="F18" s="79"/>
      <c r="G18" s="79"/>
      <c r="H18" s="79"/>
      <c r="I18" s="79"/>
      <c r="J18" s="79"/>
      <c r="K18" s="79"/>
      <c r="L18" s="79"/>
      <c r="M18" s="79"/>
      <c r="N18" s="79"/>
      <c r="O18" s="79"/>
      <c r="P18" s="79"/>
      <c r="Q18" s="79"/>
      <c r="R18" s="79"/>
      <c r="S18" s="79"/>
      <c r="T18" s="79"/>
      <c r="U18" s="79"/>
    </row>
    <row r="19" spans="1:21" ht="16.5" customHeight="1" x14ac:dyDescent="0.2">
      <c r="A19" s="25" t="s">
        <v>119</v>
      </c>
      <c r="B19" s="25"/>
      <c r="C19" s="79" t="s">
        <v>314</v>
      </c>
      <c r="D19" s="79"/>
      <c r="E19" s="79"/>
      <c r="F19" s="79"/>
      <c r="G19" s="79"/>
      <c r="H19" s="79"/>
      <c r="I19" s="79"/>
      <c r="J19" s="79"/>
      <c r="K19" s="79"/>
      <c r="L19" s="79"/>
      <c r="M19" s="79"/>
      <c r="N19" s="79"/>
      <c r="O19" s="79"/>
      <c r="P19" s="79"/>
      <c r="Q19" s="79"/>
      <c r="R19" s="79"/>
      <c r="S19" s="79"/>
      <c r="T19" s="79"/>
      <c r="U19" s="79"/>
    </row>
    <row r="20" spans="1:21" ht="29.45" customHeight="1" x14ac:dyDescent="0.2">
      <c r="A20" s="25" t="s">
        <v>121</v>
      </c>
      <c r="B20" s="25"/>
      <c r="C20" s="79" t="s">
        <v>315</v>
      </c>
      <c r="D20" s="79"/>
      <c r="E20" s="79"/>
      <c r="F20" s="79"/>
      <c r="G20" s="79"/>
      <c r="H20" s="79"/>
      <c r="I20" s="79"/>
      <c r="J20" s="79"/>
      <c r="K20" s="79"/>
      <c r="L20" s="79"/>
      <c r="M20" s="79"/>
      <c r="N20" s="79"/>
      <c r="O20" s="79"/>
      <c r="P20" s="79"/>
      <c r="Q20" s="79"/>
      <c r="R20" s="79"/>
      <c r="S20" s="79"/>
      <c r="T20" s="79"/>
      <c r="U20" s="79"/>
    </row>
    <row r="21" spans="1:21" ht="16.5" customHeight="1" x14ac:dyDescent="0.2">
      <c r="A21" s="25" t="s">
        <v>123</v>
      </c>
      <c r="B21" s="25"/>
      <c r="C21" s="79" t="s">
        <v>316</v>
      </c>
      <c r="D21" s="79"/>
      <c r="E21" s="79"/>
      <c r="F21" s="79"/>
      <c r="G21" s="79"/>
      <c r="H21" s="79"/>
      <c r="I21" s="79"/>
      <c r="J21" s="79"/>
      <c r="K21" s="79"/>
      <c r="L21" s="79"/>
      <c r="M21" s="79"/>
      <c r="N21" s="79"/>
      <c r="O21" s="79"/>
      <c r="P21" s="79"/>
      <c r="Q21" s="79"/>
      <c r="R21" s="79"/>
      <c r="S21" s="79"/>
      <c r="T21" s="79"/>
      <c r="U21" s="79"/>
    </row>
    <row r="22" spans="1:21" ht="4.5" customHeight="1" x14ac:dyDescent="0.2"/>
    <row r="23" spans="1:21" ht="16.5" customHeight="1" x14ac:dyDescent="0.2">
      <c r="A23" s="76" t="s">
        <v>125</v>
      </c>
      <c r="B23" s="25"/>
      <c r="C23" s="25"/>
      <c r="D23" s="25"/>
      <c r="E23" s="79" t="s">
        <v>317</v>
      </c>
      <c r="F23" s="79"/>
      <c r="G23" s="79"/>
      <c r="H23" s="79"/>
      <c r="I23" s="79"/>
      <c r="J23" s="79"/>
      <c r="K23" s="79"/>
      <c r="L23" s="79"/>
      <c r="M23" s="79"/>
      <c r="N23" s="79"/>
      <c r="O23" s="79"/>
      <c r="P23" s="79"/>
      <c r="Q23" s="79"/>
      <c r="R23" s="79"/>
      <c r="S23" s="79"/>
      <c r="T23" s="79"/>
      <c r="U23" s="79"/>
    </row>
  </sheetData>
  <mergeCells count="7">
    <mergeCell ref="E23:U23"/>
    <mergeCell ref="K1:U1"/>
    <mergeCell ref="C17:U17"/>
    <mergeCell ref="C18:U18"/>
    <mergeCell ref="C19:U19"/>
    <mergeCell ref="C20:U20"/>
    <mergeCell ref="C21:U21"/>
  </mergeCells>
  <pageMargins left="0.7" right="0.7" top="0.75" bottom="0.75" header="0.3" footer="0.3"/>
  <pageSetup paperSize="9" fitToHeight="0" orientation="landscape" horizontalDpi="300" verticalDpi="300"/>
  <headerFooter scaleWithDoc="0" alignWithMargins="0">
    <oddHeader>&amp;C&amp;"Arial"&amp;8TABLE 10A.13
UNDER EMBARGO</oddHeader>
    <oddFooter>&amp;L&amp;"Arial"&amp;8REPORT ON
GOVERNMENT
SERVICES 2022&amp;R&amp;"Arial"&amp;8PRIMARY AND
COMMUNITY HEALTH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36"/>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33.950000000000003" customHeight="1" x14ac:dyDescent="0.2">
      <c r="A1" s="8" t="s">
        <v>318</v>
      </c>
      <c r="B1" s="8"/>
      <c r="C1" s="8"/>
      <c r="D1" s="8"/>
      <c r="E1" s="8"/>
      <c r="F1" s="8"/>
      <c r="G1" s="8"/>
      <c r="H1" s="8"/>
      <c r="I1" s="8"/>
      <c r="J1" s="8"/>
      <c r="K1" s="85" t="s">
        <v>319</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320</v>
      </c>
      <c r="B3" s="7"/>
      <c r="C3" s="7"/>
      <c r="D3" s="7"/>
      <c r="E3" s="7"/>
      <c r="F3" s="7"/>
      <c r="G3" s="7"/>
      <c r="H3" s="7"/>
      <c r="I3" s="7"/>
      <c r="J3" s="7"/>
      <c r="K3" s="7"/>
      <c r="L3" s="9"/>
      <c r="M3" s="10"/>
      <c r="N3" s="10"/>
      <c r="O3" s="10"/>
      <c r="P3" s="10"/>
      <c r="Q3" s="10"/>
      <c r="R3" s="10"/>
      <c r="S3" s="10"/>
      <c r="T3" s="10"/>
      <c r="U3" s="10"/>
    </row>
    <row r="4" spans="1:21" ht="16.5" customHeight="1" x14ac:dyDescent="0.2">
      <c r="A4" s="7"/>
      <c r="B4" s="7" t="s">
        <v>105</v>
      </c>
      <c r="C4" s="7"/>
      <c r="D4" s="7"/>
      <c r="E4" s="7"/>
      <c r="F4" s="7"/>
      <c r="G4" s="7"/>
      <c r="H4" s="7"/>
      <c r="I4" s="7"/>
      <c r="J4" s="7"/>
      <c r="K4" s="7"/>
      <c r="L4" s="9"/>
      <c r="M4" s="10"/>
      <c r="N4" s="10"/>
      <c r="O4" s="10"/>
      <c r="P4" s="10"/>
      <c r="Q4" s="10"/>
      <c r="R4" s="10"/>
      <c r="S4" s="10"/>
      <c r="T4" s="10"/>
      <c r="U4" s="10"/>
    </row>
    <row r="5" spans="1:21" ht="16.5" customHeight="1" x14ac:dyDescent="0.2">
      <c r="A5" s="7"/>
      <c r="B5" s="7"/>
      <c r="C5" s="7" t="s">
        <v>96</v>
      </c>
      <c r="D5" s="7"/>
      <c r="E5" s="7"/>
      <c r="F5" s="7"/>
      <c r="G5" s="7"/>
      <c r="H5" s="7"/>
      <c r="I5" s="7"/>
      <c r="J5" s="7"/>
      <c r="K5" s="7"/>
      <c r="L5" s="9" t="s">
        <v>240</v>
      </c>
      <c r="M5" s="16">
        <v>36</v>
      </c>
      <c r="N5" s="16">
        <v>18</v>
      </c>
      <c r="O5" s="16">
        <v>29</v>
      </c>
      <c r="P5" s="16">
        <v>25</v>
      </c>
      <c r="Q5" s="16">
        <v>13</v>
      </c>
      <c r="R5" s="13">
        <v>6</v>
      </c>
      <c r="S5" s="13">
        <v>1</v>
      </c>
      <c r="T5" s="16">
        <v>68</v>
      </c>
      <c r="U5" s="15">
        <v>196</v>
      </c>
    </row>
    <row r="6" spans="1:21" ht="16.5" customHeight="1" x14ac:dyDescent="0.2">
      <c r="A6" s="7"/>
      <c r="B6" s="7"/>
      <c r="C6" s="7" t="s">
        <v>141</v>
      </c>
      <c r="D6" s="7"/>
      <c r="E6" s="7"/>
      <c r="F6" s="7"/>
      <c r="G6" s="7"/>
      <c r="H6" s="7"/>
      <c r="I6" s="7"/>
      <c r="J6" s="7"/>
      <c r="K6" s="7"/>
      <c r="L6" s="9" t="s">
        <v>240</v>
      </c>
      <c r="M6" s="16">
        <v>36</v>
      </c>
      <c r="N6" s="16">
        <v>24</v>
      </c>
      <c r="O6" s="16">
        <v>32</v>
      </c>
      <c r="P6" s="16">
        <v>25</v>
      </c>
      <c r="Q6" s="16">
        <v>14</v>
      </c>
      <c r="R6" s="13">
        <v>7</v>
      </c>
      <c r="S6" s="13">
        <v>1</v>
      </c>
      <c r="T6" s="16">
        <v>70</v>
      </c>
      <c r="U6" s="15">
        <v>209</v>
      </c>
    </row>
    <row r="7" spans="1:21" ht="16.5" customHeight="1" x14ac:dyDescent="0.2">
      <c r="A7" s="7"/>
      <c r="B7" s="7"/>
      <c r="C7" s="7" t="s">
        <v>142</v>
      </c>
      <c r="D7" s="7"/>
      <c r="E7" s="7"/>
      <c r="F7" s="7"/>
      <c r="G7" s="7"/>
      <c r="H7" s="7"/>
      <c r="I7" s="7"/>
      <c r="J7" s="7"/>
      <c r="K7" s="7"/>
      <c r="L7" s="9" t="s">
        <v>240</v>
      </c>
      <c r="M7" s="16">
        <v>41</v>
      </c>
      <c r="N7" s="16">
        <v>24</v>
      </c>
      <c r="O7" s="16">
        <v>29</v>
      </c>
      <c r="P7" s="16">
        <v>26</v>
      </c>
      <c r="Q7" s="16">
        <v>14</v>
      </c>
      <c r="R7" s="13">
        <v>7</v>
      </c>
      <c r="S7" s="13">
        <v>1</v>
      </c>
      <c r="T7" s="16">
        <v>56</v>
      </c>
      <c r="U7" s="15">
        <v>198</v>
      </c>
    </row>
    <row r="8" spans="1:21" ht="16.5" customHeight="1" x14ac:dyDescent="0.2">
      <c r="A8" s="7"/>
      <c r="B8" s="7"/>
      <c r="C8" s="7" t="s">
        <v>143</v>
      </c>
      <c r="D8" s="7"/>
      <c r="E8" s="7"/>
      <c r="F8" s="7"/>
      <c r="G8" s="7"/>
      <c r="H8" s="7"/>
      <c r="I8" s="7"/>
      <c r="J8" s="7"/>
      <c r="K8" s="7"/>
      <c r="L8" s="9" t="s">
        <v>240</v>
      </c>
      <c r="M8" s="16">
        <v>42</v>
      </c>
      <c r="N8" s="16">
        <v>24</v>
      </c>
      <c r="O8" s="16">
        <v>27</v>
      </c>
      <c r="P8" s="16">
        <v>26</v>
      </c>
      <c r="Q8" s="16">
        <v>13</v>
      </c>
      <c r="R8" s="13">
        <v>7</v>
      </c>
      <c r="S8" s="13">
        <v>1</v>
      </c>
      <c r="T8" s="16">
        <v>56</v>
      </c>
      <c r="U8" s="15">
        <v>196</v>
      </c>
    </row>
    <row r="9" spans="1:21" ht="16.5" customHeight="1" x14ac:dyDescent="0.2">
      <c r="A9" s="7"/>
      <c r="B9" s="7"/>
      <c r="C9" s="7" t="s">
        <v>144</v>
      </c>
      <c r="D9" s="7"/>
      <c r="E9" s="7"/>
      <c r="F9" s="7"/>
      <c r="G9" s="7"/>
      <c r="H9" s="7"/>
      <c r="I9" s="7"/>
      <c r="J9" s="7"/>
      <c r="K9" s="7"/>
      <c r="L9" s="9" t="s">
        <v>240</v>
      </c>
      <c r="M9" s="16">
        <v>43</v>
      </c>
      <c r="N9" s="16">
        <v>24</v>
      </c>
      <c r="O9" s="16">
        <v>32</v>
      </c>
      <c r="P9" s="16">
        <v>27</v>
      </c>
      <c r="Q9" s="16">
        <v>13</v>
      </c>
      <c r="R9" s="13">
        <v>8</v>
      </c>
      <c r="S9" s="13">
        <v>1</v>
      </c>
      <c r="T9" s="16">
        <v>56</v>
      </c>
      <c r="U9" s="15">
        <v>204</v>
      </c>
    </row>
    <row r="10" spans="1:21" ht="16.5" customHeight="1" x14ac:dyDescent="0.2">
      <c r="A10" s="7"/>
      <c r="B10" s="7"/>
      <c r="C10" s="7" t="s">
        <v>145</v>
      </c>
      <c r="D10" s="7"/>
      <c r="E10" s="7"/>
      <c r="F10" s="7"/>
      <c r="G10" s="7"/>
      <c r="H10" s="7"/>
      <c r="I10" s="7"/>
      <c r="J10" s="7"/>
      <c r="K10" s="7"/>
      <c r="L10" s="9" t="s">
        <v>240</v>
      </c>
      <c r="M10" s="16">
        <v>43</v>
      </c>
      <c r="N10" s="16">
        <v>23</v>
      </c>
      <c r="O10" s="16">
        <v>29</v>
      </c>
      <c r="P10" s="16">
        <v>30</v>
      </c>
      <c r="Q10" s="16">
        <v>14</v>
      </c>
      <c r="R10" s="13">
        <v>7</v>
      </c>
      <c r="S10" s="13">
        <v>1</v>
      </c>
      <c r="T10" s="16">
        <v>56</v>
      </c>
      <c r="U10" s="15">
        <v>203</v>
      </c>
    </row>
    <row r="11" spans="1:21" ht="16.5" customHeight="1" x14ac:dyDescent="0.2">
      <c r="A11" s="7"/>
      <c r="B11" s="7"/>
      <c r="C11" s="7" t="s">
        <v>146</v>
      </c>
      <c r="D11" s="7"/>
      <c r="E11" s="7"/>
      <c r="F11" s="7"/>
      <c r="G11" s="7"/>
      <c r="H11" s="7"/>
      <c r="I11" s="7"/>
      <c r="J11" s="7"/>
      <c r="K11" s="7"/>
      <c r="L11" s="9" t="s">
        <v>240</v>
      </c>
      <c r="M11" s="16">
        <v>45</v>
      </c>
      <c r="N11" s="16">
        <v>23</v>
      </c>
      <c r="O11" s="16">
        <v>28</v>
      </c>
      <c r="P11" s="16">
        <v>28</v>
      </c>
      <c r="Q11" s="16">
        <v>13</v>
      </c>
      <c r="R11" s="13">
        <v>7</v>
      </c>
      <c r="S11" s="13">
        <v>1</v>
      </c>
      <c r="T11" s="16">
        <v>58</v>
      </c>
      <c r="U11" s="15">
        <v>203</v>
      </c>
    </row>
    <row r="12" spans="1:21" ht="16.5" customHeight="1" x14ac:dyDescent="0.2">
      <c r="A12" s="7"/>
      <c r="B12" s="7"/>
      <c r="C12" s="7" t="s">
        <v>147</v>
      </c>
      <c r="D12" s="7"/>
      <c r="E12" s="7"/>
      <c r="F12" s="7"/>
      <c r="G12" s="7"/>
      <c r="H12" s="7"/>
      <c r="I12" s="7"/>
      <c r="J12" s="7"/>
      <c r="K12" s="7"/>
      <c r="L12" s="9" t="s">
        <v>240</v>
      </c>
      <c r="M12" s="16">
        <v>45</v>
      </c>
      <c r="N12" s="16">
        <v>24</v>
      </c>
      <c r="O12" s="16">
        <v>28</v>
      </c>
      <c r="P12" s="16">
        <v>31</v>
      </c>
      <c r="Q12" s="16">
        <v>14</v>
      </c>
      <c r="R12" s="13">
        <v>7</v>
      </c>
      <c r="S12" s="13">
        <v>1</v>
      </c>
      <c r="T12" s="16">
        <v>55</v>
      </c>
      <c r="U12" s="15">
        <v>205</v>
      </c>
    </row>
    <row r="13" spans="1:21" ht="16.5" customHeight="1" x14ac:dyDescent="0.2">
      <c r="A13" s="7"/>
      <c r="B13" s="7"/>
      <c r="C13" s="7" t="s">
        <v>148</v>
      </c>
      <c r="D13" s="7"/>
      <c r="E13" s="7"/>
      <c r="F13" s="7"/>
      <c r="G13" s="7"/>
      <c r="H13" s="7"/>
      <c r="I13" s="7"/>
      <c r="J13" s="7"/>
      <c r="K13" s="7"/>
      <c r="L13" s="9" t="s">
        <v>240</v>
      </c>
      <c r="M13" s="16">
        <v>52</v>
      </c>
      <c r="N13" s="16">
        <v>25</v>
      </c>
      <c r="O13" s="16">
        <v>37</v>
      </c>
      <c r="P13" s="16">
        <v>35</v>
      </c>
      <c r="Q13" s="16">
        <v>13</v>
      </c>
      <c r="R13" s="13">
        <v>9</v>
      </c>
      <c r="S13" s="13">
        <v>1</v>
      </c>
      <c r="T13" s="16">
        <v>52</v>
      </c>
      <c r="U13" s="15">
        <v>224</v>
      </c>
    </row>
    <row r="14" spans="1:21" ht="16.5" customHeight="1" x14ac:dyDescent="0.2">
      <c r="A14" s="7"/>
      <c r="B14" s="7"/>
      <c r="C14" s="7" t="s">
        <v>149</v>
      </c>
      <c r="D14" s="7"/>
      <c r="E14" s="7"/>
      <c r="F14" s="7"/>
      <c r="G14" s="7"/>
      <c r="H14" s="7"/>
      <c r="I14" s="7"/>
      <c r="J14" s="7"/>
      <c r="K14" s="7"/>
      <c r="L14" s="9" t="s">
        <v>240</v>
      </c>
      <c r="M14" s="16">
        <v>56</v>
      </c>
      <c r="N14" s="16">
        <v>25</v>
      </c>
      <c r="O14" s="16">
        <v>37</v>
      </c>
      <c r="P14" s="16">
        <v>35</v>
      </c>
      <c r="Q14" s="16">
        <v>15</v>
      </c>
      <c r="R14" s="16">
        <v>11</v>
      </c>
      <c r="S14" s="13">
        <v>1</v>
      </c>
      <c r="T14" s="16">
        <v>55</v>
      </c>
      <c r="U14" s="15">
        <v>235</v>
      </c>
    </row>
    <row r="15" spans="1:21" ht="16.5" customHeight="1" x14ac:dyDescent="0.2">
      <c r="A15" s="7"/>
      <c r="B15" s="7"/>
      <c r="C15" s="7" t="s">
        <v>169</v>
      </c>
      <c r="D15" s="7"/>
      <c r="E15" s="7"/>
      <c r="F15" s="7"/>
      <c r="G15" s="7"/>
      <c r="H15" s="7"/>
      <c r="I15" s="7"/>
      <c r="J15" s="7"/>
      <c r="K15" s="7"/>
      <c r="L15" s="9" t="s">
        <v>240</v>
      </c>
      <c r="M15" s="16">
        <v>50</v>
      </c>
      <c r="N15" s="16">
        <v>26</v>
      </c>
      <c r="O15" s="16">
        <v>33</v>
      </c>
      <c r="P15" s="16">
        <v>37</v>
      </c>
      <c r="Q15" s="16">
        <v>13</v>
      </c>
      <c r="R15" s="16">
        <v>10</v>
      </c>
      <c r="S15" s="13">
        <v>1</v>
      </c>
      <c r="T15" s="16">
        <v>53</v>
      </c>
      <c r="U15" s="15">
        <v>223</v>
      </c>
    </row>
    <row r="16" spans="1:21" ht="16.5" customHeight="1" x14ac:dyDescent="0.2">
      <c r="A16" s="7"/>
      <c r="B16" s="7"/>
      <c r="C16" s="7" t="s">
        <v>321</v>
      </c>
      <c r="D16" s="7"/>
      <c r="E16" s="7"/>
      <c r="F16" s="7"/>
      <c r="G16" s="7"/>
      <c r="H16" s="7"/>
      <c r="I16" s="7"/>
      <c r="J16" s="7"/>
      <c r="K16" s="7"/>
      <c r="L16" s="9" t="s">
        <v>240</v>
      </c>
      <c r="M16" s="16">
        <v>39</v>
      </c>
      <c r="N16" s="16">
        <v>24</v>
      </c>
      <c r="O16" s="16">
        <v>31</v>
      </c>
      <c r="P16" s="16">
        <v>28</v>
      </c>
      <c r="Q16" s="16">
        <v>14</v>
      </c>
      <c r="R16" s="16">
        <v>10</v>
      </c>
      <c r="S16" s="13">
        <v>2</v>
      </c>
      <c r="T16" s="16">
        <v>57</v>
      </c>
      <c r="U16" s="15">
        <v>205</v>
      </c>
    </row>
    <row r="17" spans="1:21" ht="16.5" customHeight="1" x14ac:dyDescent="0.2">
      <c r="A17" s="7"/>
      <c r="B17" s="7" t="s">
        <v>322</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96</v>
      </c>
      <c r="D18" s="7"/>
      <c r="E18" s="7"/>
      <c r="F18" s="7"/>
      <c r="G18" s="7"/>
      <c r="H18" s="7"/>
      <c r="I18" s="7"/>
      <c r="J18" s="7"/>
      <c r="K18" s="7"/>
      <c r="L18" s="9" t="s">
        <v>286</v>
      </c>
      <c r="M18" s="15">
        <v>760</v>
      </c>
      <c r="N18" s="15">
        <v>218</v>
      </c>
      <c r="O18" s="15">
        <v>881</v>
      </c>
      <c r="P18" s="15">
        <v>505</v>
      </c>
      <c r="Q18" s="15">
        <v>227</v>
      </c>
      <c r="R18" s="16">
        <v>72</v>
      </c>
      <c r="S18" s="16">
        <v>43</v>
      </c>
      <c r="T18" s="15">
        <v>804</v>
      </c>
      <c r="U18" s="17">
        <v>3509</v>
      </c>
    </row>
    <row r="19" spans="1:21" ht="16.5" customHeight="1" x14ac:dyDescent="0.2">
      <c r="A19" s="7"/>
      <c r="B19" s="7"/>
      <c r="C19" s="7" t="s">
        <v>141</v>
      </c>
      <c r="D19" s="7"/>
      <c r="E19" s="7"/>
      <c r="F19" s="7"/>
      <c r="G19" s="7"/>
      <c r="H19" s="7"/>
      <c r="I19" s="7"/>
      <c r="J19" s="7"/>
      <c r="K19" s="7"/>
      <c r="L19" s="9" t="s">
        <v>286</v>
      </c>
      <c r="M19" s="15">
        <v>715</v>
      </c>
      <c r="N19" s="15">
        <v>267</v>
      </c>
      <c r="O19" s="17">
        <v>1098</v>
      </c>
      <c r="P19" s="15">
        <v>506</v>
      </c>
      <c r="Q19" s="15">
        <v>220</v>
      </c>
      <c r="R19" s="16">
        <v>67</v>
      </c>
      <c r="S19" s="16">
        <v>40</v>
      </c>
      <c r="T19" s="15">
        <v>824</v>
      </c>
      <c r="U19" s="17">
        <v>3738</v>
      </c>
    </row>
    <row r="20" spans="1:21" ht="16.5" customHeight="1" x14ac:dyDescent="0.2">
      <c r="A20" s="7"/>
      <c r="B20" s="7"/>
      <c r="C20" s="7" t="s">
        <v>142</v>
      </c>
      <c r="D20" s="7"/>
      <c r="E20" s="7"/>
      <c r="F20" s="7"/>
      <c r="G20" s="7"/>
      <c r="H20" s="7"/>
      <c r="I20" s="7"/>
      <c r="J20" s="7"/>
      <c r="K20" s="7"/>
      <c r="L20" s="9" t="s">
        <v>286</v>
      </c>
      <c r="M20" s="15">
        <v>768</v>
      </c>
      <c r="N20" s="15">
        <v>226</v>
      </c>
      <c r="O20" s="17">
        <v>1016</v>
      </c>
      <c r="P20" s="15">
        <v>467</v>
      </c>
      <c r="Q20" s="15">
        <v>202</v>
      </c>
      <c r="R20" s="16">
        <v>70</v>
      </c>
      <c r="S20" s="16">
        <v>40</v>
      </c>
      <c r="T20" s="15">
        <v>815</v>
      </c>
      <c r="U20" s="17">
        <v>3603</v>
      </c>
    </row>
    <row r="21" spans="1:21" ht="16.5" customHeight="1" x14ac:dyDescent="0.2">
      <c r="A21" s="7"/>
      <c r="B21" s="7"/>
      <c r="C21" s="7" t="s">
        <v>323</v>
      </c>
      <c r="D21" s="7"/>
      <c r="E21" s="7"/>
      <c r="F21" s="7"/>
      <c r="G21" s="7"/>
      <c r="H21" s="7"/>
      <c r="I21" s="7"/>
      <c r="J21" s="7"/>
      <c r="K21" s="7"/>
      <c r="L21" s="9" t="s">
        <v>286</v>
      </c>
      <c r="M21" s="15">
        <v>648</v>
      </c>
      <c r="N21" s="15">
        <v>215</v>
      </c>
      <c r="O21" s="15">
        <v>838</v>
      </c>
      <c r="P21" s="15">
        <v>443</v>
      </c>
      <c r="Q21" s="15">
        <v>194</v>
      </c>
      <c r="R21" s="16">
        <v>50</v>
      </c>
      <c r="S21" s="16">
        <v>36</v>
      </c>
      <c r="T21" s="15">
        <v>794</v>
      </c>
      <c r="U21" s="17">
        <v>3219</v>
      </c>
    </row>
    <row r="22" spans="1:21" ht="16.5" customHeight="1" x14ac:dyDescent="0.2">
      <c r="A22" s="7"/>
      <c r="B22" s="7"/>
      <c r="C22" s="7" t="s">
        <v>144</v>
      </c>
      <c r="D22" s="7"/>
      <c r="E22" s="7"/>
      <c r="F22" s="7"/>
      <c r="G22" s="7"/>
      <c r="H22" s="7"/>
      <c r="I22" s="7"/>
      <c r="J22" s="7"/>
      <c r="K22" s="7"/>
      <c r="L22" s="9" t="s">
        <v>286</v>
      </c>
      <c r="M22" s="15">
        <v>810</v>
      </c>
      <c r="N22" s="15">
        <v>258</v>
      </c>
      <c r="O22" s="15">
        <v>929</v>
      </c>
      <c r="P22" s="15">
        <v>653</v>
      </c>
      <c r="Q22" s="15">
        <v>254</v>
      </c>
      <c r="R22" s="16">
        <v>54</v>
      </c>
      <c r="S22" s="16">
        <v>44</v>
      </c>
      <c r="T22" s="15">
        <v>865</v>
      </c>
      <c r="U22" s="17">
        <v>3867</v>
      </c>
    </row>
    <row r="23" spans="1:21" ht="16.5" customHeight="1" x14ac:dyDescent="0.2">
      <c r="A23" s="7"/>
      <c r="B23" s="7"/>
      <c r="C23" s="7" t="s">
        <v>145</v>
      </c>
      <c r="D23" s="7"/>
      <c r="E23" s="7"/>
      <c r="F23" s="7"/>
      <c r="G23" s="7"/>
      <c r="H23" s="7"/>
      <c r="I23" s="7"/>
      <c r="J23" s="7"/>
      <c r="K23" s="7"/>
      <c r="L23" s="9" t="s">
        <v>286</v>
      </c>
      <c r="M23" s="15">
        <v>738</v>
      </c>
      <c r="N23" s="15">
        <v>263</v>
      </c>
      <c r="O23" s="15">
        <v>757</v>
      </c>
      <c r="P23" s="15">
        <v>638</v>
      </c>
      <c r="Q23" s="15">
        <v>251</v>
      </c>
      <c r="R23" s="16">
        <v>51</v>
      </c>
      <c r="S23" s="16">
        <v>45</v>
      </c>
      <c r="T23" s="15">
        <v>800</v>
      </c>
      <c r="U23" s="17">
        <v>3543</v>
      </c>
    </row>
    <row r="24" spans="1:21" ht="16.5" customHeight="1" x14ac:dyDescent="0.2">
      <c r="A24" s="7"/>
      <c r="B24" s="7"/>
      <c r="C24" s="7" t="s">
        <v>146</v>
      </c>
      <c r="D24" s="7"/>
      <c r="E24" s="7"/>
      <c r="F24" s="7"/>
      <c r="G24" s="7"/>
      <c r="H24" s="7"/>
      <c r="I24" s="7"/>
      <c r="J24" s="7"/>
      <c r="K24" s="7"/>
      <c r="L24" s="9" t="s">
        <v>286</v>
      </c>
      <c r="M24" s="15">
        <v>646</v>
      </c>
      <c r="N24" s="15">
        <v>216</v>
      </c>
      <c r="O24" s="15">
        <v>690</v>
      </c>
      <c r="P24" s="15">
        <v>543</v>
      </c>
      <c r="Q24" s="15">
        <v>177</v>
      </c>
      <c r="R24" s="16">
        <v>59</v>
      </c>
      <c r="S24" s="16">
        <v>42</v>
      </c>
      <c r="T24" s="15">
        <v>897</v>
      </c>
      <c r="U24" s="17">
        <v>3269</v>
      </c>
    </row>
    <row r="25" spans="1:21" ht="16.5" customHeight="1" x14ac:dyDescent="0.2">
      <c r="A25" s="7"/>
      <c r="B25" s="7"/>
      <c r="C25" s="7" t="s">
        <v>147</v>
      </c>
      <c r="D25" s="7"/>
      <c r="E25" s="7"/>
      <c r="F25" s="7"/>
      <c r="G25" s="7"/>
      <c r="H25" s="7"/>
      <c r="I25" s="7"/>
      <c r="J25" s="7"/>
      <c r="K25" s="7"/>
      <c r="L25" s="9" t="s">
        <v>286</v>
      </c>
      <c r="M25" s="15">
        <v>622</v>
      </c>
      <c r="N25" s="15">
        <v>238</v>
      </c>
      <c r="O25" s="15">
        <v>575</v>
      </c>
      <c r="P25" s="15">
        <v>583</v>
      </c>
      <c r="Q25" s="15">
        <v>217</v>
      </c>
      <c r="R25" s="16">
        <v>53</v>
      </c>
      <c r="S25" s="16">
        <v>38</v>
      </c>
      <c r="T25" s="15">
        <v>743</v>
      </c>
      <c r="U25" s="17">
        <v>3068</v>
      </c>
    </row>
    <row r="26" spans="1:21" ht="16.5" customHeight="1" x14ac:dyDescent="0.2">
      <c r="A26" s="7"/>
      <c r="B26" s="7"/>
      <c r="C26" s="7" t="s">
        <v>148</v>
      </c>
      <c r="D26" s="7"/>
      <c r="E26" s="7"/>
      <c r="F26" s="7"/>
      <c r="G26" s="7"/>
      <c r="H26" s="7"/>
      <c r="I26" s="7"/>
      <c r="J26" s="7"/>
      <c r="K26" s="7"/>
      <c r="L26" s="9" t="s">
        <v>286</v>
      </c>
      <c r="M26" s="15">
        <v>516</v>
      </c>
      <c r="N26" s="15">
        <v>234</v>
      </c>
      <c r="O26" s="15">
        <v>475</v>
      </c>
      <c r="P26" s="15">
        <v>462</v>
      </c>
      <c r="Q26" s="15">
        <v>216</v>
      </c>
      <c r="R26" s="16">
        <v>44</v>
      </c>
      <c r="S26" s="16">
        <v>34</v>
      </c>
      <c r="T26" s="15">
        <v>641</v>
      </c>
      <c r="U26" s="17">
        <v>2621</v>
      </c>
    </row>
    <row r="27" spans="1:21" ht="16.5" customHeight="1" x14ac:dyDescent="0.2">
      <c r="A27" s="7"/>
      <c r="B27" s="7"/>
      <c r="C27" s="7" t="s">
        <v>149</v>
      </c>
      <c r="D27" s="7"/>
      <c r="E27" s="7"/>
      <c r="F27" s="7"/>
      <c r="G27" s="7"/>
      <c r="H27" s="7"/>
      <c r="I27" s="7"/>
      <c r="J27" s="7"/>
      <c r="K27" s="7"/>
      <c r="L27" s="9" t="s">
        <v>286</v>
      </c>
      <c r="M27" s="15">
        <v>522</v>
      </c>
      <c r="N27" s="15">
        <v>201</v>
      </c>
      <c r="O27" s="15">
        <v>310</v>
      </c>
      <c r="P27" s="15">
        <v>473</v>
      </c>
      <c r="Q27" s="15">
        <v>222</v>
      </c>
      <c r="R27" s="16">
        <v>38</v>
      </c>
      <c r="S27" s="16">
        <v>30</v>
      </c>
      <c r="T27" s="15">
        <v>704</v>
      </c>
      <c r="U27" s="17">
        <v>2498</v>
      </c>
    </row>
    <row r="28" spans="1:21" ht="16.5" customHeight="1" x14ac:dyDescent="0.2">
      <c r="A28" s="7"/>
      <c r="B28" s="7"/>
      <c r="C28" s="7" t="s">
        <v>169</v>
      </c>
      <c r="D28" s="7"/>
      <c r="E28" s="7"/>
      <c r="F28" s="7"/>
      <c r="G28" s="7"/>
      <c r="H28" s="7"/>
      <c r="I28" s="7"/>
      <c r="J28" s="7"/>
      <c r="K28" s="7"/>
      <c r="L28" s="9" t="s">
        <v>286</v>
      </c>
      <c r="M28" s="15">
        <v>542</v>
      </c>
      <c r="N28" s="15">
        <v>185</v>
      </c>
      <c r="O28" s="15">
        <v>379</v>
      </c>
      <c r="P28" s="15">
        <v>409</v>
      </c>
      <c r="Q28" s="15">
        <v>192</v>
      </c>
      <c r="R28" s="16">
        <v>36</v>
      </c>
      <c r="S28" s="16">
        <v>26</v>
      </c>
      <c r="T28" s="15">
        <v>622</v>
      </c>
      <c r="U28" s="17">
        <v>2391</v>
      </c>
    </row>
    <row r="29" spans="1:21" ht="16.5" customHeight="1" x14ac:dyDescent="0.2">
      <c r="A29" s="11"/>
      <c r="B29" s="11"/>
      <c r="C29" s="11" t="s">
        <v>321</v>
      </c>
      <c r="D29" s="11"/>
      <c r="E29" s="11"/>
      <c r="F29" s="11"/>
      <c r="G29" s="11"/>
      <c r="H29" s="11"/>
      <c r="I29" s="11"/>
      <c r="J29" s="11"/>
      <c r="K29" s="11"/>
      <c r="L29" s="12" t="s">
        <v>286</v>
      </c>
      <c r="M29" s="41">
        <v>452</v>
      </c>
      <c r="N29" s="41">
        <v>160</v>
      </c>
      <c r="O29" s="41">
        <v>336</v>
      </c>
      <c r="P29" s="41">
        <v>306</v>
      </c>
      <c r="Q29" s="41">
        <v>191</v>
      </c>
      <c r="R29" s="47">
        <v>35</v>
      </c>
      <c r="S29" s="47">
        <v>23</v>
      </c>
      <c r="T29" s="41">
        <v>586</v>
      </c>
      <c r="U29" s="18">
        <v>2089</v>
      </c>
    </row>
    <row r="30" spans="1:21" ht="4.5" customHeight="1" x14ac:dyDescent="0.2">
      <c r="A30" s="25"/>
      <c r="B30" s="25"/>
      <c r="C30" s="2"/>
      <c r="D30" s="2"/>
      <c r="E30" s="2"/>
      <c r="F30" s="2"/>
      <c r="G30" s="2"/>
      <c r="H30" s="2"/>
      <c r="I30" s="2"/>
      <c r="J30" s="2"/>
      <c r="K30" s="2"/>
      <c r="L30" s="2"/>
      <c r="M30" s="2"/>
      <c r="N30" s="2"/>
      <c r="O30" s="2"/>
      <c r="P30" s="2"/>
      <c r="Q30" s="2"/>
      <c r="R30" s="2"/>
      <c r="S30" s="2"/>
      <c r="T30" s="2"/>
      <c r="U30" s="2"/>
    </row>
    <row r="31" spans="1:21" ht="68.099999999999994" customHeight="1" x14ac:dyDescent="0.2">
      <c r="A31" s="25" t="s">
        <v>115</v>
      </c>
      <c r="B31" s="25"/>
      <c r="C31" s="79" t="s">
        <v>324</v>
      </c>
      <c r="D31" s="79"/>
      <c r="E31" s="79"/>
      <c r="F31" s="79"/>
      <c r="G31" s="79"/>
      <c r="H31" s="79"/>
      <c r="I31" s="79"/>
      <c r="J31" s="79"/>
      <c r="K31" s="79"/>
      <c r="L31" s="79"/>
      <c r="M31" s="79"/>
      <c r="N31" s="79"/>
      <c r="O31" s="79"/>
      <c r="P31" s="79"/>
      <c r="Q31" s="79"/>
      <c r="R31" s="79"/>
      <c r="S31" s="79"/>
      <c r="T31" s="79"/>
      <c r="U31" s="79"/>
    </row>
    <row r="32" spans="1:21" ht="106.9" customHeight="1" x14ac:dyDescent="0.2">
      <c r="A32" s="25" t="s">
        <v>117</v>
      </c>
      <c r="B32" s="25"/>
      <c r="C32" s="79" t="s">
        <v>325</v>
      </c>
      <c r="D32" s="79"/>
      <c r="E32" s="79"/>
      <c r="F32" s="79"/>
      <c r="G32" s="79"/>
      <c r="H32" s="79"/>
      <c r="I32" s="79"/>
      <c r="J32" s="79"/>
      <c r="K32" s="79"/>
      <c r="L32" s="79"/>
      <c r="M32" s="79"/>
      <c r="N32" s="79"/>
      <c r="O32" s="79"/>
      <c r="P32" s="79"/>
      <c r="Q32" s="79"/>
      <c r="R32" s="79"/>
      <c r="S32" s="79"/>
      <c r="T32" s="79"/>
      <c r="U32" s="79"/>
    </row>
    <row r="33" spans="1:21" ht="55.15" customHeight="1" x14ac:dyDescent="0.2">
      <c r="A33" s="25" t="s">
        <v>119</v>
      </c>
      <c r="B33" s="25"/>
      <c r="C33" s="79" t="s">
        <v>326</v>
      </c>
      <c r="D33" s="79"/>
      <c r="E33" s="79"/>
      <c r="F33" s="79"/>
      <c r="G33" s="79"/>
      <c r="H33" s="79"/>
      <c r="I33" s="79"/>
      <c r="J33" s="79"/>
      <c r="K33" s="79"/>
      <c r="L33" s="79"/>
      <c r="M33" s="79"/>
      <c r="N33" s="79"/>
      <c r="O33" s="79"/>
      <c r="P33" s="79"/>
      <c r="Q33" s="79"/>
      <c r="R33" s="79"/>
      <c r="S33" s="79"/>
      <c r="T33" s="79"/>
      <c r="U33" s="79"/>
    </row>
    <row r="34" spans="1:21" ht="93.95" customHeight="1" x14ac:dyDescent="0.2">
      <c r="A34" s="25" t="s">
        <v>121</v>
      </c>
      <c r="B34" s="25"/>
      <c r="C34" s="79" t="s">
        <v>327</v>
      </c>
      <c r="D34" s="79"/>
      <c r="E34" s="79"/>
      <c r="F34" s="79"/>
      <c r="G34" s="79"/>
      <c r="H34" s="79"/>
      <c r="I34" s="79"/>
      <c r="J34" s="79"/>
      <c r="K34" s="79"/>
      <c r="L34" s="79"/>
      <c r="M34" s="79"/>
      <c r="N34" s="79"/>
      <c r="O34" s="79"/>
      <c r="P34" s="79"/>
      <c r="Q34" s="79"/>
      <c r="R34" s="79"/>
      <c r="S34" s="79"/>
      <c r="T34" s="79"/>
      <c r="U34" s="79"/>
    </row>
    <row r="35" spans="1:21" ht="4.5" customHeight="1" x14ac:dyDescent="0.2"/>
    <row r="36" spans="1:21" ht="29.45" customHeight="1" x14ac:dyDescent="0.2">
      <c r="A36" s="26" t="s">
        <v>125</v>
      </c>
      <c r="B36" s="25"/>
      <c r="C36" s="25"/>
      <c r="D36" s="25"/>
      <c r="E36" s="79" t="s">
        <v>328</v>
      </c>
      <c r="F36" s="79"/>
      <c r="G36" s="79"/>
      <c r="H36" s="79"/>
      <c r="I36" s="79"/>
      <c r="J36" s="79"/>
      <c r="K36" s="79"/>
      <c r="L36" s="79"/>
      <c r="M36" s="79"/>
      <c r="N36" s="79"/>
      <c r="O36" s="79"/>
      <c r="P36" s="79"/>
      <c r="Q36" s="79"/>
      <c r="R36" s="79"/>
      <c r="S36" s="79"/>
      <c r="T36" s="79"/>
      <c r="U36" s="79"/>
    </row>
  </sheetData>
  <mergeCells count="6">
    <mergeCell ref="E36:U36"/>
    <mergeCell ref="K1:U1"/>
    <mergeCell ref="C31:U31"/>
    <mergeCell ref="C32:U32"/>
    <mergeCell ref="C33:U33"/>
    <mergeCell ref="C34:U34"/>
  </mergeCells>
  <pageMargins left="0.7" right="0.7" top="0.75" bottom="0.75" header="0.3" footer="0.3"/>
  <pageSetup paperSize="9" fitToHeight="0" orientation="landscape" horizontalDpi="300" verticalDpi="300"/>
  <headerFooter scaleWithDoc="0" alignWithMargins="0">
    <oddHeader>&amp;C&amp;"Arial"&amp;8TABLE 10A.14</oddHeader>
    <oddFooter>&amp;L&amp;"Arial"&amp;8REPORT ON
GOVERNMENT
SERVICES 2022&amp;R&amp;"Arial"&amp;8PRIMARY AND
COMMUNITY HEALTH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37"/>
  <sheetViews>
    <sheetView showGridLines="0" workbookViewId="0"/>
  </sheetViews>
  <sheetFormatPr defaultColWidth="10.85546875" defaultRowHeight="12.75" x14ac:dyDescent="0.2"/>
  <cols>
    <col min="1" max="11" width="1.7109375" customWidth="1"/>
    <col min="12" max="12" width="5.42578125" customWidth="1"/>
    <col min="13" max="18" width="13.7109375" customWidth="1"/>
  </cols>
  <sheetData>
    <row r="1" spans="1:18" ht="33.950000000000003" customHeight="1" x14ac:dyDescent="0.2">
      <c r="A1" s="8" t="s">
        <v>329</v>
      </c>
      <c r="B1" s="8"/>
      <c r="C1" s="8"/>
      <c r="D1" s="8"/>
      <c r="E1" s="8"/>
      <c r="F1" s="8"/>
      <c r="G1" s="8"/>
      <c r="H1" s="8"/>
      <c r="I1" s="8"/>
      <c r="J1" s="8"/>
      <c r="K1" s="85" t="s">
        <v>330</v>
      </c>
      <c r="L1" s="86"/>
      <c r="M1" s="86"/>
      <c r="N1" s="86"/>
      <c r="O1" s="86"/>
      <c r="P1" s="86"/>
      <c r="Q1" s="86"/>
      <c r="R1" s="86"/>
    </row>
    <row r="2" spans="1:18" ht="16.5" customHeight="1" x14ac:dyDescent="0.2">
      <c r="A2" s="27"/>
      <c r="B2" s="27"/>
      <c r="C2" s="27"/>
      <c r="D2" s="27"/>
      <c r="E2" s="27"/>
      <c r="F2" s="27"/>
      <c r="G2" s="27"/>
      <c r="H2" s="27"/>
      <c r="I2" s="27"/>
      <c r="J2" s="27"/>
      <c r="K2" s="27"/>
      <c r="L2" s="28" t="s">
        <v>87</v>
      </c>
      <c r="M2" s="29" t="s">
        <v>331</v>
      </c>
      <c r="N2" s="29" t="s">
        <v>332</v>
      </c>
      <c r="O2" s="29" t="s">
        <v>333</v>
      </c>
      <c r="P2" s="29" t="s">
        <v>334</v>
      </c>
      <c r="Q2" s="29" t="s">
        <v>335</v>
      </c>
      <c r="R2" s="29" t="s">
        <v>336</v>
      </c>
    </row>
    <row r="3" spans="1:18" ht="16.5" customHeight="1" x14ac:dyDescent="0.2">
      <c r="A3" s="7" t="s">
        <v>320</v>
      </c>
      <c r="B3" s="7"/>
      <c r="C3" s="7"/>
      <c r="D3" s="7"/>
      <c r="E3" s="7"/>
      <c r="F3" s="7"/>
      <c r="G3" s="7"/>
      <c r="H3" s="7"/>
      <c r="I3" s="7"/>
      <c r="J3" s="7"/>
      <c r="K3" s="7"/>
      <c r="L3" s="9"/>
      <c r="M3" s="10"/>
      <c r="N3" s="10"/>
      <c r="O3" s="10"/>
      <c r="P3" s="10"/>
      <c r="Q3" s="10"/>
      <c r="R3" s="10"/>
    </row>
    <row r="4" spans="1:18" ht="16.5" customHeight="1" x14ac:dyDescent="0.2">
      <c r="A4" s="7"/>
      <c r="B4" s="7" t="s">
        <v>105</v>
      </c>
      <c r="C4" s="7"/>
      <c r="D4" s="7"/>
      <c r="E4" s="7"/>
      <c r="F4" s="7"/>
      <c r="G4" s="7"/>
      <c r="H4" s="7"/>
      <c r="I4" s="7"/>
      <c r="J4" s="7"/>
      <c r="K4" s="7"/>
      <c r="L4" s="9"/>
      <c r="M4" s="10"/>
      <c r="N4" s="10"/>
      <c r="O4" s="10"/>
      <c r="P4" s="10"/>
      <c r="Q4" s="10"/>
      <c r="R4" s="10"/>
    </row>
    <row r="5" spans="1:18" ht="16.5" customHeight="1" x14ac:dyDescent="0.2">
      <c r="A5" s="7"/>
      <c r="B5" s="7"/>
      <c r="C5" s="7" t="s">
        <v>96</v>
      </c>
      <c r="D5" s="7"/>
      <c r="E5" s="7"/>
      <c r="F5" s="7"/>
      <c r="G5" s="7"/>
      <c r="H5" s="7"/>
      <c r="I5" s="7"/>
      <c r="J5" s="7"/>
      <c r="K5" s="7"/>
      <c r="L5" s="9" t="s">
        <v>240</v>
      </c>
      <c r="M5" s="16">
        <v>24</v>
      </c>
      <c r="N5" s="16">
        <v>39</v>
      </c>
      <c r="O5" s="16">
        <v>36</v>
      </c>
      <c r="P5" s="16">
        <v>25</v>
      </c>
      <c r="Q5" s="16">
        <v>72</v>
      </c>
      <c r="R5" s="15">
        <v>196</v>
      </c>
    </row>
    <row r="6" spans="1:18" ht="16.5" customHeight="1" x14ac:dyDescent="0.2">
      <c r="A6" s="7"/>
      <c r="B6" s="7"/>
      <c r="C6" s="7" t="s">
        <v>141</v>
      </c>
      <c r="D6" s="7"/>
      <c r="E6" s="7"/>
      <c r="F6" s="7"/>
      <c r="G6" s="7"/>
      <c r="H6" s="7"/>
      <c r="I6" s="7"/>
      <c r="J6" s="7"/>
      <c r="K6" s="7"/>
      <c r="L6" s="9" t="s">
        <v>240</v>
      </c>
      <c r="M6" s="16">
        <v>21</v>
      </c>
      <c r="N6" s="16">
        <v>41</v>
      </c>
      <c r="O6" s="16">
        <v>42</v>
      </c>
      <c r="P6" s="16">
        <v>29</v>
      </c>
      <c r="Q6" s="16">
        <v>76</v>
      </c>
      <c r="R6" s="15">
        <v>209</v>
      </c>
    </row>
    <row r="7" spans="1:18" ht="16.5" customHeight="1" x14ac:dyDescent="0.2">
      <c r="A7" s="7"/>
      <c r="B7" s="7"/>
      <c r="C7" s="7" t="s">
        <v>142</v>
      </c>
      <c r="D7" s="7"/>
      <c r="E7" s="7"/>
      <c r="F7" s="7"/>
      <c r="G7" s="7"/>
      <c r="H7" s="7"/>
      <c r="I7" s="7"/>
      <c r="J7" s="7"/>
      <c r="K7" s="7"/>
      <c r="L7" s="9" t="s">
        <v>240</v>
      </c>
      <c r="M7" s="16">
        <v>23</v>
      </c>
      <c r="N7" s="16">
        <v>40</v>
      </c>
      <c r="O7" s="16">
        <v>45</v>
      </c>
      <c r="P7" s="16">
        <v>26</v>
      </c>
      <c r="Q7" s="16">
        <v>64</v>
      </c>
      <c r="R7" s="15">
        <v>198</v>
      </c>
    </row>
    <row r="8" spans="1:18" ht="16.5" customHeight="1" x14ac:dyDescent="0.2">
      <c r="A8" s="7"/>
      <c r="B8" s="7"/>
      <c r="C8" s="7" t="s">
        <v>143</v>
      </c>
      <c r="D8" s="7"/>
      <c r="E8" s="7"/>
      <c r="F8" s="7"/>
      <c r="G8" s="7"/>
      <c r="H8" s="7"/>
      <c r="I8" s="7"/>
      <c r="J8" s="7"/>
      <c r="K8" s="7"/>
      <c r="L8" s="9" t="s">
        <v>240</v>
      </c>
      <c r="M8" s="16">
        <v>21</v>
      </c>
      <c r="N8" s="16">
        <v>41</v>
      </c>
      <c r="O8" s="16">
        <v>43</v>
      </c>
      <c r="P8" s="16">
        <v>26</v>
      </c>
      <c r="Q8" s="16">
        <v>65</v>
      </c>
      <c r="R8" s="15">
        <v>196</v>
      </c>
    </row>
    <row r="9" spans="1:18" ht="16.5" customHeight="1" x14ac:dyDescent="0.2">
      <c r="A9" s="7"/>
      <c r="B9" s="7"/>
      <c r="C9" s="7" t="s">
        <v>144</v>
      </c>
      <c r="D9" s="7"/>
      <c r="E9" s="7"/>
      <c r="F9" s="7"/>
      <c r="G9" s="7"/>
      <c r="H9" s="7"/>
      <c r="I9" s="7"/>
      <c r="J9" s="7"/>
      <c r="K9" s="7"/>
      <c r="L9" s="9" t="s">
        <v>240</v>
      </c>
      <c r="M9" s="16">
        <v>21</v>
      </c>
      <c r="N9" s="16">
        <v>43</v>
      </c>
      <c r="O9" s="16">
        <v>46</v>
      </c>
      <c r="P9" s="16">
        <v>26</v>
      </c>
      <c r="Q9" s="16">
        <v>68</v>
      </c>
      <c r="R9" s="15">
        <v>204</v>
      </c>
    </row>
    <row r="10" spans="1:18" ht="16.5" customHeight="1" x14ac:dyDescent="0.2">
      <c r="A10" s="7"/>
      <c r="B10" s="7"/>
      <c r="C10" s="7" t="s">
        <v>145</v>
      </c>
      <c r="D10" s="7"/>
      <c r="E10" s="7"/>
      <c r="F10" s="7"/>
      <c r="G10" s="7"/>
      <c r="H10" s="7"/>
      <c r="I10" s="7"/>
      <c r="J10" s="7"/>
      <c r="K10" s="7"/>
      <c r="L10" s="9" t="s">
        <v>240</v>
      </c>
      <c r="M10" s="16">
        <v>20</v>
      </c>
      <c r="N10" s="16">
        <v>43</v>
      </c>
      <c r="O10" s="16">
        <v>47</v>
      </c>
      <c r="P10" s="16">
        <v>26</v>
      </c>
      <c r="Q10" s="16">
        <v>67</v>
      </c>
      <c r="R10" s="15">
        <v>203</v>
      </c>
    </row>
    <row r="11" spans="1:18" ht="16.5" customHeight="1" x14ac:dyDescent="0.2">
      <c r="A11" s="7"/>
      <c r="B11" s="7"/>
      <c r="C11" s="7" t="s">
        <v>146</v>
      </c>
      <c r="D11" s="7"/>
      <c r="E11" s="7"/>
      <c r="F11" s="7"/>
      <c r="G11" s="7"/>
      <c r="H11" s="7"/>
      <c r="I11" s="7"/>
      <c r="J11" s="7"/>
      <c r="K11" s="7"/>
      <c r="L11" s="9" t="s">
        <v>240</v>
      </c>
      <c r="M11" s="16">
        <v>21</v>
      </c>
      <c r="N11" s="16">
        <v>43</v>
      </c>
      <c r="O11" s="16">
        <v>45</v>
      </c>
      <c r="P11" s="16">
        <v>26</v>
      </c>
      <c r="Q11" s="16">
        <v>68</v>
      </c>
      <c r="R11" s="15">
        <v>203</v>
      </c>
    </row>
    <row r="12" spans="1:18" ht="16.5" customHeight="1" x14ac:dyDescent="0.2">
      <c r="A12" s="7"/>
      <c r="B12" s="7"/>
      <c r="C12" s="7" t="s">
        <v>147</v>
      </c>
      <c r="D12" s="7"/>
      <c r="E12" s="7"/>
      <c r="F12" s="7"/>
      <c r="G12" s="7"/>
      <c r="H12" s="7"/>
      <c r="I12" s="7"/>
      <c r="J12" s="7"/>
      <c r="K12" s="7"/>
      <c r="L12" s="9" t="s">
        <v>240</v>
      </c>
      <c r="M12" s="16">
        <v>22</v>
      </c>
      <c r="N12" s="16">
        <v>43</v>
      </c>
      <c r="O12" s="16">
        <v>47</v>
      </c>
      <c r="P12" s="16">
        <v>27</v>
      </c>
      <c r="Q12" s="16">
        <v>66</v>
      </c>
      <c r="R12" s="15">
        <v>205</v>
      </c>
    </row>
    <row r="13" spans="1:18" ht="16.5" customHeight="1" x14ac:dyDescent="0.2">
      <c r="A13" s="7"/>
      <c r="B13" s="7"/>
      <c r="C13" s="7" t="s">
        <v>148</v>
      </c>
      <c r="D13" s="7"/>
      <c r="E13" s="7"/>
      <c r="F13" s="7"/>
      <c r="G13" s="7"/>
      <c r="H13" s="7"/>
      <c r="I13" s="7"/>
      <c r="J13" s="7"/>
      <c r="K13" s="7"/>
      <c r="L13" s="9" t="s">
        <v>240</v>
      </c>
      <c r="M13" s="16">
        <v>32</v>
      </c>
      <c r="N13" s="16">
        <v>48</v>
      </c>
      <c r="O13" s="16">
        <v>53</v>
      </c>
      <c r="P13" s="16">
        <v>28</v>
      </c>
      <c r="Q13" s="16">
        <v>63</v>
      </c>
      <c r="R13" s="15">
        <v>224</v>
      </c>
    </row>
    <row r="14" spans="1:18" ht="16.5" customHeight="1" x14ac:dyDescent="0.2">
      <c r="A14" s="7"/>
      <c r="B14" s="7"/>
      <c r="C14" s="7" t="s">
        <v>149</v>
      </c>
      <c r="D14" s="7"/>
      <c r="E14" s="7"/>
      <c r="F14" s="7"/>
      <c r="G14" s="7"/>
      <c r="H14" s="7"/>
      <c r="I14" s="7"/>
      <c r="J14" s="7"/>
      <c r="K14" s="7"/>
      <c r="L14" s="9" t="s">
        <v>240</v>
      </c>
      <c r="M14" s="16">
        <v>33</v>
      </c>
      <c r="N14" s="16">
        <v>52</v>
      </c>
      <c r="O14" s="16">
        <v>59</v>
      </c>
      <c r="P14" s="16">
        <v>29</v>
      </c>
      <c r="Q14" s="16">
        <v>62</v>
      </c>
      <c r="R14" s="15">
        <v>235</v>
      </c>
    </row>
    <row r="15" spans="1:18" ht="16.5" customHeight="1" x14ac:dyDescent="0.2">
      <c r="A15" s="7"/>
      <c r="B15" s="7"/>
      <c r="C15" s="7" t="s">
        <v>169</v>
      </c>
      <c r="D15" s="7"/>
      <c r="E15" s="7"/>
      <c r="F15" s="7"/>
      <c r="G15" s="7"/>
      <c r="H15" s="7"/>
      <c r="I15" s="7"/>
      <c r="J15" s="7"/>
      <c r="K15" s="7"/>
      <c r="L15" s="9" t="s">
        <v>240</v>
      </c>
      <c r="M15" s="16">
        <v>29</v>
      </c>
      <c r="N15" s="16">
        <v>48</v>
      </c>
      <c r="O15" s="16">
        <v>55</v>
      </c>
      <c r="P15" s="16">
        <v>33</v>
      </c>
      <c r="Q15" s="16">
        <v>58</v>
      </c>
      <c r="R15" s="15">
        <v>223</v>
      </c>
    </row>
    <row r="16" spans="1:18" ht="16.5" customHeight="1" x14ac:dyDescent="0.2">
      <c r="A16" s="7"/>
      <c r="B16" s="7"/>
      <c r="C16" s="7" t="s">
        <v>321</v>
      </c>
      <c r="D16" s="7"/>
      <c r="E16" s="7"/>
      <c r="F16" s="7"/>
      <c r="G16" s="7"/>
      <c r="H16" s="7"/>
      <c r="I16" s="7"/>
      <c r="J16" s="7"/>
      <c r="K16" s="7"/>
      <c r="L16" s="9" t="s">
        <v>240</v>
      </c>
      <c r="M16" s="16">
        <v>26</v>
      </c>
      <c r="N16" s="16">
        <v>40</v>
      </c>
      <c r="O16" s="16">
        <v>50</v>
      </c>
      <c r="P16" s="16">
        <v>29</v>
      </c>
      <c r="Q16" s="16">
        <v>60</v>
      </c>
      <c r="R16" s="15">
        <v>205</v>
      </c>
    </row>
    <row r="17" spans="1:18" ht="16.5" customHeight="1" x14ac:dyDescent="0.2">
      <c r="A17" s="7"/>
      <c r="B17" s="7" t="s">
        <v>322</v>
      </c>
      <c r="C17" s="7"/>
      <c r="D17" s="7"/>
      <c r="E17" s="7"/>
      <c r="F17" s="7"/>
      <c r="G17" s="7"/>
      <c r="H17" s="7"/>
      <c r="I17" s="7"/>
      <c r="J17" s="7"/>
      <c r="K17" s="7"/>
      <c r="L17" s="9"/>
      <c r="M17" s="10"/>
      <c r="N17" s="10"/>
      <c r="O17" s="10"/>
      <c r="P17" s="10"/>
      <c r="Q17" s="10"/>
      <c r="R17" s="10"/>
    </row>
    <row r="18" spans="1:18" ht="16.5" customHeight="1" x14ac:dyDescent="0.2">
      <c r="A18" s="7"/>
      <c r="B18" s="7"/>
      <c r="C18" s="7" t="s">
        <v>96</v>
      </c>
      <c r="D18" s="7"/>
      <c r="E18" s="7"/>
      <c r="F18" s="7"/>
      <c r="G18" s="7"/>
      <c r="H18" s="7"/>
      <c r="I18" s="7"/>
      <c r="J18" s="7"/>
      <c r="K18" s="7"/>
      <c r="L18" s="9" t="s">
        <v>286</v>
      </c>
      <c r="M18" s="15">
        <v>759</v>
      </c>
      <c r="N18" s="15">
        <v>686</v>
      </c>
      <c r="O18" s="15">
        <v>722</v>
      </c>
      <c r="P18" s="15">
        <v>633</v>
      </c>
      <c r="Q18" s="15">
        <v>709</v>
      </c>
      <c r="R18" s="17">
        <v>3509</v>
      </c>
    </row>
    <row r="19" spans="1:18" ht="16.5" customHeight="1" x14ac:dyDescent="0.2">
      <c r="A19" s="7"/>
      <c r="B19" s="7"/>
      <c r="C19" s="7" t="s">
        <v>141</v>
      </c>
      <c r="D19" s="7"/>
      <c r="E19" s="7"/>
      <c r="F19" s="7"/>
      <c r="G19" s="7"/>
      <c r="H19" s="7"/>
      <c r="I19" s="7"/>
      <c r="J19" s="7"/>
      <c r="K19" s="7"/>
      <c r="L19" s="9" t="s">
        <v>286</v>
      </c>
      <c r="M19" s="15">
        <v>688</v>
      </c>
      <c r="N19" s="15">
        <v>672</v>
      </c>
      <c r="O19" s="15">
        <v>804</v>
      </c>
      <c r="P19" s="15">
        <v>707</v>
      </c>
      <c r="Q19" s="15">
        <v>867</v>
      </c>
      <c r="R19" s="17">
        <v>3738</v>
      </c>
    </row>
    <row r="20" spans="1:18" ht="16.5" customHeight="1" x14ac:dyDescent="0.2">
      <c r="A20" s="7"/>
      <c r="B20" s="7"/>
      <c r="C20" s="7" t="s">
        <v>142</v>
      </c>
      <c r="D20" s="7"/>
      <c r="E20" s="7"/>
      <c r="F20" s="7"/>
      <c r="G20" s="7"/>
      <c r="H20" s="7"/>
      <c r="I20" s="7"/>
      <c r="J20" s="7"/>
      <c r="K20" s="7"/>
      <c r="L20" s="9" t="s">
        <v>286</v>
      </c>
      <c r="M20" s="15">
        <v>673</v>
      </c>
      <c r="N20" s="15">
        <v>661</v>
      </c>
      <c r="O20" s="15">
        <v>818</v>
      </c>
      <c r="P20" s="15">
        <v>634</v>
      </c>
      <c r="Q20" s="15">
        <v>818</v>
      </c>
      <c r="R20" s="17">
        <v>3603</v>
      </c>
    </row>
    <row r="21" spans="1:18" ht="16.5" customHeight="1" x14ac:dyDescent="0.2">
      <c r="A21" s="7"/>
      <c r="B21" s="7"/>
      <c r="C21" s="7" t="s">
        <v>143</v>
      </c>
      <c r="D21" s="7"/>
      <c r="E21" s="7"/>
      <c r="F21" s="7"/>
      <c r="G21" s="7"/>
      <c r="H21" s="7"/>
      <c r="I21" s="7"/>
      <c r="J21" s="7"/>
      <c r="K21" s="7"/>
      <c r="L21" s="9" t="s">
        <v>286</v>
      </c>
      <c r="M21" s="15">
        <v>580</v>
      </c>
      <c r="N21" s="15">
        <v>571</v>
      </c>
      <c r="O21" s="15">
        <v>698</v>
      </c>
      <c r="P21" s="15">
        <v>553</v>
      </c>
      <c r="Q21" s="15">
        <v>817</v>
      </c>
      <c r="R21" s="17">
        <v>3219</v>
      </c>
    </row>
    <row r="22" spans="1:18" ht="16.5" customHeight="1" x14ac:dyDescent="0.2">
      <c r="A22" s="7"/>
      <c r="B22" s="7"/>
      <c r="C22" s="7" t="s">
        <v>144</v>
      </c>
      <c r="D22" s="7"/>
      <c r="E22" s="7"/>
      <c r="F22" s="7"/>
      <c r="G22" s="7"/>
      <c r="H22" s="7"/>
      <c r="I22" s="7"/>
      <c r="J22" s="7"/>
      <c r="K22" s="7"/>
      <c r="L22" s="9" t="s">
        <v>286</v>
      </c>
      <c r="M22" s="15">
        <v>609</v>
      </c>
      <c r="N22" s="15">
        <v>697</v>
      </c>
      <c r="O22" s="15">
        <v>852</v>
      </c>
      <c r="P22" s="15">
        <v>704</v>
      </c>
      <c r="Q22" s="17">
        <v>1005</v>
      </c>
      <c r="R22" s="17">
        <v>3867</v>
      </c>
    </row>
    <row r="23" spans="1:18" ht="16.5" customHeight="1" x14ac:dyDescent="0.2">
      <c r="A23" s="7"/>
      <c r="B23" s="7"/>
      <c r="C23" s="7" t="s">
        <v>145</v>
      </c>
      <c r="D23" s="7"/>
      <c r="E23" s="7"/>
      <c r="F23" s="7"/>
      <c r="G23" s="7"/>
      <c r="H23" s="7"/>
      <c r="I23" s="7"/>
      <c r="J23" s="7"/>
      <c r="K23" s="7"/>
      <c r="L23" s="9" t="s">
        <v>286</v>
      </c>
      <c r="M23" s="15">
        <v>557</v>
      </c>
      <c r="N23" s="15">
        <v>641</v>
      </c>
      <c r="O23" s="15">
        <v>731</v>
      </c>
      <c r="P23" s="15">
        <v>686</v>
      </c>
      <c r="Q23" s="15">
        <v>928</v>
      </c>
      <c r="R23" s="17">
        <v>3543</v>
      </c>
    </row>
    <row r="24" spans="1:18" ht="16.5" customHeight="1" x14ac:dyDescent="0.2">
      <c r="A24" s="7"/>
      <c r="B24" s="7"/>
      <c r="C24" s="7" t="s">
        <v>146</v>
      </c>
      <c r="D24" s="7"/>
      <c r="E24" s="7"/>
      <c r="F24" s="7"/>
      <c r="G24" s="7"/>
      <c r="H24" s="7"/>
      <c r="I24" s="7"/>
      <c r="J24" s="7"/>
      <c r="K24" s="7"/>
      <c r="L24" s="9" t="s">
        <v>286</v>
      </c>
      <c r="M24" s="15">
        <v>496</v>
      </c>
      <c r="N24" s="15">
        <v>569</v>
      </c>
      <c r="O24" s="15">
        <v>670</v>
      </c>
      <c r="P24" s="15">
        <v>622</v>
      </c>
      <c r="Q24" s="15">
        <v>911</v>
      </c>
      <c r="R24" s="17">
        <v>3269</v>
      </c>
    </row>
    <row r="25" spans="1:18" ht="16.5" customHeight="1" x14ac:dyDescent="0.2">
      <c r="A25" s="7"/>
      <c r="B25" s="7"/>
      <c r="C25" s="7" t="s">
        <v>147</v>
      </c>
      <c r="D25" s="7"/>
      <c r="E25" s="7"/>
      <c r="F25" s="7"/>
      <c r="G25" s="7"/>
      <c r="H25" s="7"/>
      <c r="I25" s="7"/>
      <c r="J25" s="7"/>
      <c r="K25" s="7"/>
      <c r="L25" s="9" t="s">
        <v>286</v>
      </c>
      <c r="M25" s="15">
        <v>552</v>
      </c>
      <c r="N25" s="15">
        <v>557</v>
      </c>
      <c r="O25" s="15">
        <v>563</v>
      </c>
      <c r="P25" s="15">
        <v>619</v>
      </c>
      <c r="Q25" s="15">
        <v>778</v>
      </c>
      <c r="R25" s="17">
        <v>3068</v>
      </c>
    </row>
    <row r="26" spans="1:18" ht="16.5" customHeight="1" x14ac:dyDescent="0.2">
      <c r="A26" s="7"/>
      <c r="B26" s="7"/>
      <c r="C26" s="7" t="s">
        <v>148</v>
      </c>
      <c r="D26" s="7"/>
      <c r="E26" s="7"/>
      <c r="F26" s="7"/>
      <c r="G26" s="7"/>
      <c r="H26" s="7"/>
      <c r="I26" s="7"/>
      <c r="J26" s="7"/>
      <c r="K26" s="7"/>
      <c r="L26" s="9" t="s">
        <v>286</v>
      </c>
      <c r="M26" s="15">
        <v>436</v>
      </c>
      <c r="N26" s="15">
        <v>460</v>
      </c>
      <c r="O26" s="15">
        <v>493</v>
      </c>
      <c r="P26" s="15">
        <v>531</v>
      </c>
      <c r="Q26" s="15">
        <v>701</v>
      </c>
      <c r="R26" s="17">
        <v>2621</v>
      </c>
    </row>
    <row r="27" spans="1:18" ht="16.5" customHeight="1" x14ac:dyDescent="0.2">
      <c r="A27" s="7"/>
      <c r="B27" s="7"/>
      <c r="C27" s="7" t="s">
        <v>149</v>
      </c>
      <c r="D27" s="7"/>
      <c r="E27" s="7"/>
      <c r="F27" s="7"/>
      <c r="G27" s="7"/>
      <c r="H27" s="7"/>
      <c r="I27" s="7"/>
      <c r="J27" s="7"/>
      <c r="K27" s="7"/>
      <c r="L27" s="9" t="s">
        <v>286</v>
      </c>
      <c r="M27" s="15">
        <v>396</v>
      </c>
      <c r="N27" s="15">
        <v>413</v>
      </c>
      <c r="O27" s="15">
        <v>496</v>
      </c>
      <c r="P27" s="15">
        <v>508</v>
      </c>
      <c r="Q27" s="15">
        <v>685</v>
      </c>
      <c r="R27" s="17">
        <v>2498</v>
      </c>
    </row>
    <row r="28" spans="1:18" ht="16.5" customHeight="1" x14ac:dyDescent="0.2">
      <c r="A28" s="7"/>
      <c r="B28" s="7"/>
      <c r="C28" s="7" t="s">
        <v>169</v>
      </c>
      <c r="D28" s="7"/>
      <c r="E28" s="7"/>
      <c r="F28" s="7"/>
      <c r="G28" s="7"/>
      <c r="H28" s="7"/>
      <c r="I28" s="7"/>
      <c r="J28" s="7"/>
      <c r="K28" s="7"/>
      <c r="L28" s="9" t="s">
        <v>286</v>
      </c>
      <c r="M28" s="15">
        <v>364</v>
      </c>
      <c r="N28" s="15">
        <v>395</v>
      </c>
      <c r="O28" s="15">
        <v>583</v>
      </c>
      <c r="P28" s="15">
        <v>557</v>
      </c>
      <c r="Q28" s="15">
        <v>491</v>
      </c>
      <c r="R28" s="17">
        <v>2391</v>
      </c>
    </row>
    <row r="29" spans="1:18" ht="16.5" customHeight="1" x14ac:dyDescent="0.2">
      <c r="A29" s="11"/>
      <c r="B29" s="11"/>
      <c r="C29" s="11" t="s">
        <v>321</v>
      </c>
      <c r="D29" s="11"/>
      <c r="E29" s="11"/>
      <c r="F29" s="11"/>
      <c r="G29" s="11"/>
      <c r="H29" s="11"/>
      <c r="I29" s="11"/>
      <c r="J29" s="11"/>
      <c r="K29" s="11"/>
      <c r="L29" s="12" t="s">
        <v>286</v>
      </c>
      <c r="M29" s="41">
        <v>290</v>
      </c>
      <c r="N29" s="41">
        <v>313</v>
      </c>
      <c r="O29" s="41">
        <v>539</v>
      </c>
      <c r="P29" s="41">
        <v>503</v>
      </c>
      <c r="Q29" s="41">
        <v>444</v>
      </c>
      <c r="R29" s="18">
        <v>2089</v>
      </c>
    </row>
    <row r="30" spans="1:18" ht="4.5" customHeight="1" x14ac:dyDescent="0.2">
      <c r="A30" s="25"/>
      <c r="B30" s="25"/>
      <c r="C30" s="2"/>
      <c r="D30" s="2"/>
      <c r="E30" s="2"/>
      <c r="F30" s="2"/>
      <c r="G30" s="2"/>
      <c r="H30" s="2"/>
      <c r="I30" s="2"/>
      <c r="J30" s="2"/>
      <c r="K30" s="2"/>
      <c r="L30" s="2"/>
      <c r="M30" s="2"/>
      <c r="N30" s="2"/>
      <c r="O30" s="2"/>
      <c r="P30" s="2"/>
      <c r="Q30" s="2"/>
      <c r="R30" s="2"/>
    </row>
    <row r="31" spans="1:18" ht="42.4" customHeight="1" x14ac:dyDescent="0.2">
      <c r="A31" s="25" t="s">
        <v>115</v>
      </c>
      <c r="B31" s="25"/>
      <c r="C31" s="79" t="s">
        <v>337</v>
      </c>
      <c r="D31" s="79"/>
      <c r="E31" s="79"/>
      <c r="F31" s="79"/>
      <c r="G31" s="79"/>
      <c r="H31" s="79"/>
      <c r="I31" s="79"/>
      <c r="J31" s="79"/>
      <c r="K31" s="79"/>
      <c r="L31" s="79"/>
      <c r="M31" s="79"/>
      <c r="N31" s="79"/>
      <c r="O31" s="79"/>
      <c r="P31" s="79"/>
      <c r="Q31" s="79"/>
      <c r="R31" s="79"/>
    </row>
    <row r="32" spans="1:18" ht="55.15" customHeight="1" x14ac:dyDescent="0.2">
      <c r="A32" s="25" t="s">
        <v>117</v>
      </c>
      <c r="B32" s="25"/>
      <c r="C32" s="79" t="s">
        <v>324</v>
      </c>
      <c r="D32" s="79"/>
      <c r="E32" s="79"/>
      <c r="F32" s="79"/>
      <c r="G32" s="79"/>
      <c r="H32" s="79"/>
      <c r="I32" s="79"/>
      <c r="J32" s="79"/>
      <c r="K32" s="79"/>
      <c r="L32" s="79"/>
      <c r="M32" s="79"/>
      <c r="N32" s="79"/>
      <c r="O32" s="79"/>
      <c r="P32" s="79"/>
      <c r="Q32" s="79"/>
      <c r="R32" s="79"/>
    </row>
    <row r="33" spans="1:18" ht="81" customHeight="1" x14ac:dyDescent="0.2">
      <c r="A33" s="25" t="s">
        <v>119</v>
      </c>
      <c r="B33" s="25"/>
      <c r="C33" s="79" t="s">
        <v>325</v>
      </c>
      <c r="D33" s="79"/>
      <c r="E33" s="79"/>
      <c r="F33" s="79"/>
      <c r="G33" s="79"/>
      <c r="H33" s="79"/>
      <c r="I33" s="79"/>
      <c r="J33" s="79"/>
      <c r="K33" s="79"/>
      <c r="L33" s="79"/>
      <c r="M33" s="79"/>
      <c r="N33" s="79"/>
      <c r="O33" s="79"/>
      <c r="P33" s="79"/>
      <c r="Q33" s="79"/>
      <c r="R33" s="79"/>
    </row>
    <row r="34" spans="1:18" ht="55.15" customHeight="1" x14ac:dyDescent="0.2">
      <c r="A34" s="25" t="s">
        <v>121</v>
      </c>
      <c r="B34" s="25"/>
      <c r="C34" s="79" t="s">
        <v>326</v>
      </c>
      <c r="D34" s="79"/>
      <c r="E34" s="79"/>
      <c r="F34" s="79"/>
      <c r="G34" s="79"/>
      <c r="H34" s="79"/>
      <c r="I34" s="79"/>
      <c r="J34" s="79"/>
      <c r="K34" s="79"/>
      <c r="L34" s="79"/>
      <c r="M34" s="79"/>
      <c r="N34" s="79"/>
      <c r="O34" s="79"/>
      <c r="P34" s="79"/>
      <c r="Q34" s="79"/>
      <c r="R34" s="79"/>
    </row>
    <row r="35" spans="1:18" ht="81" customHeight="1" x14ac:dyDescent="0.2">
      <c r="A35" s="25" t="s">
        <v>123</v>
      </c>
      <c r="B35" s="25"/>
      <c r="C35" s="79" t="s">
        <v>327</v>
      </c>
      <c r="D35" s="79"/>
      <c r="E35" s="79"/>
      <c r="F35" s="79"/>
      <c r="G35" s="79"/>
      <c r="H35" s="79"/>
      <c r="I35" s="79"/>
      <c r="J35" s="79"/>
      <c r="K35" s="79"/>
      <c r="L35" s="79"/>
      <c r="M35" s="79"/>
      <c r="N35" s="79"/>
      <c r="O35" s="79"/>
      <c r="P35" s="79"/>
      <c r="Q35" s="79"/>
      <c r="R35" s="79"/>
    </row>
    <row r="36" spans="1:18" ht="4.5" customHeight="1" x14ac:dyDescent="0.2"/>
    <row r="37" spans="1:18" ht="29.45" customHeight="1" x14ac:dyDescent="0.2">
      <c r="A37" s="26" t="s">
        <v>125</v>
      </c>
      <c r="B37" s="25"/>
      <c r="C37" s="25"/>
      <c r="D37" s="25"/>
      <c r="E37" s="79" t="s">
        <v>328</v>
      </c>
      <c r="F37" s="79"/>
      <c r="G37" s="79"/>
      <c r="H37" s="79"/>
      <c r="I37" s="79"/>
      <c r="J37" s="79"/>
      <c r="K37" s="79"/>
      <c r="L37" s="79"/>
      <c r="M37" s="79"/>
      <c r="N37" s="79"/>
      <c r="O37" s="79"/>
      <c r="P37" s="79"/>
      <c r="Q37" s="79"/>
      <c r="R37" s="79"/>
    </row>
  </sheetData>
  <mergeCells count="7">
    <mergeCell ref="C35:R35"/>
    <mergeCell ref="E37:R37"/>
    <mergeCell ref="K1:R1"/>
    <mergeCell ref="C31:R31"/>
    <mergeCell ref="C32:R32"/>
    <mergeCell ref="C33:R33"/>
    <mergeCell ref="C34:R34"/>
  </mergeCells>
  <pageMargins left="0.7" right="0.7" top="0.75" bottom="0.75" header="0.3" footer="0.3"/>
  <pageSetup paperSize="9" fitToHeight="0" orientation="landscape" horizontalDpi="300" verticalDpi="300"/>
  <headerFooter scaleWithDoc="0" alignWithMargins="0">
    <oddHeader>&amp;C&amp;"Arial"&amp;8TABLE 10A.15</oddHeader>
    <oddFooter>&amp;L&amp;"Arial"&amp;8REPORT ON
GOVERNMENT
SERVICES 2022&amp;R&amp;"Arial"&amp;8PRIMARY AND
COMMUNITY HEALTH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76"/>
  <sheetViews>
    <sheetView showGridLines="0" workbookViewId="0"/>
  </sheetViews>
  <sheetFormatPr defaultColWidth="10.85546875" defaultRowHeight="12.75" x14ac:dyDescent="0.2"/>
  <cols>
    <col min="1" max="10" width="1.7109375" customWidth="1"/>
    <col min="11" max="11" width="12.28515625" customWidth="1"/>
    <col min="12" max="12" width="5.42578125" customWidth="1"/>
    <col min="13" max="17" width="8.140625" customWidth="1"/>
  </cols>
  <sheetData>
    <row r="1" spans="1:17" ht="50.45" customHeight="1" x14ac:dyDescent="0.2">
      <c r="A1" s="8" t="s">
        <v>338</v>
      </c>
      <c r="B1" s="8"/>
      <c r="C1" s="8"/>
      <c r="D1" s="8"/>
      <c r="E1" s="8"/>
      <c r="F1" s="8"/>
      <c r="G1" s="8"/>
      <c r="H1" s="8"/>
      <c r="I1" s="8"/>
      <c r="J1" s="8"/>
      <c r="K1" s="85" t="s">
        <v>339</v>
      </c>
      <c r="L1" s="86"/>
      <c r="M1" s="86"/>
      <c r="N1" s="86"/>
      <c r="O1" s="86"/>
      <c r="P1" s="86"/>
      <c r="Q1" s="86"/>
    </row>
    <row r="2" spans="1:17" ht="16.5" customHeight="1" x14ac:dyDescent="0.2">
      <c r="A2" s="27"/>
      <c r="B2" s="27"/>
      <c r="C2" s="27"/>
      <c r="D2" s="27"/>
      <c r="E2" s="27"/>
      <c r="F2" s="27"/>
      <c r="G2" s="27"/>
      <c r="H2" s="27"/>
      <c r="I2" s="27"/>
      <c r="J2" s="27"/>
      <c r="K2" s="27"/>
      <c r="L2" s="28" t="s">
        <v>87</v>
      </c>
      <c r="M2" s="29" t="s">
        <v>340</v>
      </c>
      <c r="N2" s="29" t="s">
        <v>341</v>
      </c>
      <c r="O2" s="29" t="s">
        <v>342</v>
      </c>
      <c r="P2" s="29" t="s">
        <v>343</v>
      </c>
      <c r="Q2" s="29" t="s">
        <v>344</v>
      </c>
    </row>
    <row r="3" spans="1:17" ht="16.5" customHeight="1" x14ac:dyDescent="0.2">
      <c r="A3" s="7" t="s">
        <v>345</v>
      </c>
      <c r="B3" s="7"/>
      <c r="C3" s="7"/>
      <c r="D3" s="7"/>
      <c r="E3" s="7"/>
      <c r="F3" s="7"/>
      <c r="G3" s="7"/>
      <c r="H3" s="7"/>
      <c r="I3" s="7"/>
      <c r="J3" s="7"/>
      <c r="K3" s="7"/>
      <c r="L3" s="9"/>
      <c r="M3" s="10"/>
      <c r="N3" s="10"/>
      <c r="O3" s="10"/>
      <c r="P3" s="10"/>
      <c r="Q3" s="10"/>
    </row>
    <row r="4" spans="1:17" ht="16.5" customHeight="1" x14ac:dyDescent="0.2">
      <c r="A4" s="7"/>
      <c r="B4" s="7" t="s">
        <v>346</v>
      </c>
      <c r="C4" s="7"/>
      <c r="D4" s="7"/>
      <c r="E4" s="7"/>
      <c r="F4" s="7"/>
      <c r="G4" s="7"/>
      <c r="H4" s="7"/>
      <c r="I4" s="7"/>
      <c r="J4" s="7"/>
      <c r="K4" s="7"/>
      <c r="L4" s="9"/>
      <c r="M4" s="10"/>
      <c r="N4" s="10"/>
      <c r="O4" s="10"/>
      <c r="P4" s="10"/>
      <c r="Q4" s="10"/>
    </row>
    <row r="5" spans="1:17" ht="29.45" customHeight="1" x14ac:dyDescent="0.2">
      <c r="A5" s="7"/>
      <c r="B5" s="7"/>
      <c r="C5" s="84" t="s">
        <v>347</v>
      </c>
      <c r="D5" s="84"/>
      <c r="E5" s="84"/>
      <c r="F5" s="84"/>
      <c r="G5" s="84"/>
      <c r="H5" s="84"/>
      <c r="I5" s="84"/>
      <c r="J5" s="84"/>
      <c r="K5" s="84"/>
      <c r="L5" s="9" t="s">
        <v>240</v>
      </c>
      <c r="M5" s="33">
        <v>712.6</v>
      </c>
      <c r="N5" s="33">
        <v>644.79999999999995</v>
      </c>
      <c r="O5" s="33">
        <v>636.20000000000005</v>
      </c>
      <c r="P5" s="33">
        <v>599.9</v>
      </c>
      <c r="Q5" s="33">
        <v>510.3</v>
      </c>
    </row>
    <row r="6" spans="1:17" ht="29.45" customHeight="1" x14ac:dyDescent="0.2">
      <c r="A6" s="7"/>
      <c r="B6" s="7"/>
      <c r="C6" s="84" t="s">
        <v>348</v>
      </c>
      <c r="D6" s="84"/>
      <c r="E6" s="84"/>
      <c r="F6" s="84"/>
      <c r="G6" s="84"/>
      <c r="H6" s="84"/>
      <c r="I6" s="84"/>
      <c r="J6" s="84"/>
      <c r="K6" s="84"/>
      <c r="L6" s="9" t="s">
        <v>240</v>
      </c>
      <c r="M6" s="33">
        <v>279.10000000000002</v>
      </c>
      <c r="N6" s="33">
        <v>298.2</v>
      </c>
      <c r="O6" s="33">
        <v>328.6</v>
      </c>
      <c r="P6" s="33">
        <v>322.8</v>
      </c>
      <c r="Q6" s="33">
        <v>323.3</v>
      </c>
    </row>
    <row r="7" spans="1:17" ht="16.5" customHeight="1" x14ac:dyDescent="0.2">
      <c r="A7" s="7"/>
      <c r="B7" s="7"/>
      <c r="C7" s="7" t="s">
        <v>349</v>
      </c>
      <c r="D7" s="7"/>
      <c r="E7" s="7"/>
      <c r="F7" s="7"/>
      <c r="G7" s="7"/>
      <c r="H7" s="7"/>
      <c r="I7" s="7"/>
      <c r="J7" s="7"/>
      <c r="K7" s="7"/>
      <c r="L7" s="9" t="s">
        <v>240</v>
      </c>
      <c r="M7" s="30">
        <v>38.299999999999997</v>
      </c>
      <c r="N7" s="30">
        <v>38.200000000000003</v>
      </c>
      <c r="O7" s="30">
        <v>36.9</v>
      </c>
      <c r="P7" s="30">
        <v>48.9</v>
      </c>
      <c r="Q7" s="30">
        <v>39.4</v>
      </c>
    </row>
    <row r="8" spans="1:17" ht="16.5" customHeight="1" x14ac:dyDescent="0.2">
      <c r="A8" s="7"/>
      <c r="B8" s="7"/>
      <c r="C8" s="7" t="s">
        <v>350</v>
      </c>
      <c r="D8" s="7"/>
      <c r="E8" s="7"/>
      <c r="F8" s="7"/>
      <c r="G8" s="7"/>
      <c r="H8" s="7"/>
      <c r="I8" s="7"/>
      <c r="J8" s="7"/>
      <c r="K8" s="7"/>
      <c r="L8" s="9" t="s">
        <v>240</v>
      </c>
      <c r="M8" s="33">
        <v>140.6</v>
      </c>
      <c r="N8" s="33">
        <v>161.4</v>
      </c>
      <c r="O8" s="33">
        <v>194.4</v>
      </c>
      <c r="P8" s="33">
        <v>181</v>
      </c>
      <c r="Q8" s="33">
        <v>158</v>
      </c>
    </row>
    <row r="9" spans="1:17" ht="16.5" customHeight="1" x14ac:dyDescent="0.2">
      <c r="A9" s="7"/>
      <c r="B9" s="7"/>
      <c r="C9" s="7" t="s">
        <v>351</v>
      </c>
      <c r="D9" s="7"/>
      <c r="E9" s="7"/>
      <c r="F9" s="7"/>
      <c r="G9" s="7"/>
      <c r="H9" s="7"/>
      <c r="I9" s="7"/>
      <c r="J9" s="7"/>
      <c r="K9" s="7"/>
      <c r="L9" s="9" t="s">
        <v>240</v>
      </c>
      <c r="M9" s="36">
        <v>0.5</v>
      </c>
      <c r="N9" s="36" t="s">
        <v>104</v>
      </c>
      <c r="O9" s="36">
        <v>0.1</v>
      </c>
      <c r="P9" s="36">
        <v>0.4</v>
      </c>
      <c r="Q9" s="36">
        <v>1</v>
      </c>
    </row>
    <row r="10" spans="1:17" ht="16.5" customHeight="1" x14ac:dyDescent="0.2">
      <c r="A10" s="7"/>
      <c r="B10" s="7"/>
      <c r="C10" s="7" t="s">
        <v>352</v>
      </c>
      <c r="D10" s="7"/>
      <c r="E10" s="7"/>
      <c r="F10" s="7"/>
      <c r="G10" s="7"/>
      <c r="H10" s="7"/>
      <c r="I10" s="7"/>
      <c r="J10" s="7"/>
      <c r="K10" s="7"/>
      <c r="L10" s="9" t="s">
        <v>240</v>
      </c>
      <c r="M10" s="30">
        <v>51</v>
      </c>
      <c r="N10" s="30">
        <v>59</v>
      </c>
      <c r="O10" s="30">
        <v>90.3</v>
      </c>
      <c r="P10" s="30">
        <v>54.6</v>
      </c>
      <c r="Q10" s="30">
        <v>75.599999999999994</v>
      </c>
    </row>
    <row r="11" spans="1:17" ht="29.45" customHeight="1" x14ac:dyDescent="0.2">
      <c r="A11" s="7"/>
      <c r="B11" s="7"/>
      <c r="C11" s="84" t="s">
        <v>353</v>
      </c>
      <c r="D11" s="84"/>
      <c r="E11" s="84"/>
      <c r="F11" s="84"/>
      <c r="G11" s="84"/>
      <c r="H11" s="84"/>
      <c r="I11" s="84"/>
      <c r="J11" s="84"/>
      <c r="K11" s="84"/>
      <c r="L11" s="9" t="s">
        <v>240</v>
      </c>
      <c r="M11" s="33">
        <v>174.4</v>
      </c>
      <c r="N11" s="33">
        <v>215.9</v>
      </c>
      <c r="O11" s="33">
        <v>212.7</v>
      </c>
      <c r="P11" s="33">
        <v>161.5</v>
      </c>
      <c r="Q11" s="33">
        <v>159.1</v>
      </c>
    </row>
    <row r="12" spans="1:17" ht="16.5" customHeight="1" x14ac:dyDescent="0.2">
      <c r="A12" s="7"/>
      <c r="B12" s="7"/>
      <c r="C12" s="7" t="s">
        <v>354</v>
      </c>
      <c r="D12" s="7"/>
      <c r="E12" s="7"/>
      <c r="F12" s="7"/>
      <c r="G12" s="7"/>
      <c r="H12" s="7"/>
      <c r="I12" s="7"/>
      <c r="J12" s="7"/>
      <c r="K12" s="7"/>
      <c r="L12" s="9" t="s">
        <v>240</v>
      </c>
      <c r="M12" s="30">
        <v>21.3</v>
      </c>
      <c r="N12" s="36">
        <v>8.6999999999999993</v>
      </c>
      <c r="O12" s="30">
        <v>27</v>
      </c>
      <c r="P12" s="30">
        <v>20.8</v>
      </c>
      <c r="Q12" s="30">
        <v>22.8</v>
      </c>
    </row>
    <row r="13" spans="1:17" ht="16.5" customHeight="1" x14ac:dyDescent="0.2">
      <c r="A13" s="7"/>
      <c r="B13" s="7"/>
      <c r="C13" s="7" t="s">
        <v>355</v>
      </c>
      <c r="D13" s="7"/>
      <c r="E13" s="7"/>
      <c r="F13" s="7"/>
      <c r="G13" s="7"/>
      <c r="H13" s="7"/>
      <c r="I13" s="7"/>
      <c r="J13" s="7"/>
      <c r="K13" s="7"/>
      <c r="L13" s="9" t="s">
        <v>240</v>
      </c>
      <c r="M13" s="36">
        <v>7</v>
      </c>
      <c r="N13" s="36">
        <v>3</v>
      </c>
      <c r="O13" s="36">
        <v>7.1</v>
      </c>
      <c r="P13" s="36">
        <v>7.5</v>
      </c>
      <c r="Q13" s="36">
        <v>8.3000000000000007</v>
      </c>
    </row>
    <row r="14" spans="1:17" ht="16.5" customHeight="1" x14ac:dyDescent="0.2">
      <c r="A14" s="7"/>
      <c r="B14" s="7"/>
      <c r="C14" s="7" t="s">
        <v>356</v>
      </c>
      <c r="D14" s="7"/>
      <c r="E14" s="7"/>
      <c r="F14" s="7"/>
      <c r="G14" s="7"/>
      <c r="H14" s="7"/>
      <c r="I14" s="7"/>
      <c r="J14" s="7"/>
      <c r="K14" s="7"/>
      <c r="L14" s="9" t="s">
        <v>240</v>
      </c>
      <c r="M14" s="30">
        <v>49.6</v>
      </c>
      <c r="N14" s="30">
        <v>41.5</v>
      </c>
      <c r="O14" s="30">
        <v>50.5</v>
      </c>
      <c r="P14" s="30">
        <v>44.7</v>
      </c>
      <c r="Q14" s="30">
        <v>47</v>
      </c>
    </row>
    <row r="15" spans="1:17" ht="16.5" customHeight="1" x14ac:dyDescent="0.2">
      <c r="A15" s="7"/>
      <c r="B15" s="7"/>
      <c r="C15" s="7" t="s">
        <v>357</v>
      </c>
      <c r="D15" s="7"/>
      <c r="E15" s="7"/>
      <c r="F15" s="7"/>
      <c r="G15" s="7"/>
      <c r="H15" s="7"/>
      <c r="I15" s="7"/>
      <c r="J15" s="7"/>
      <c r="K15" s="7"/>
      <c r="L15" s="9" t="s">
        <v>240</v>
      </c>
      <c r="M15" s="36">
        <v>9.1999999999999993</v>
      </c>
      <c r="N15" s="36">
        <v>3.9</v>
      </c>
      <c r="O15" s="36">
        <v>1.6</v>
      </c>
      <c r="P15" s="36">
        <v>2.6</v>
      </c>
      <c r="Q15" s="30">
        <v>12.6</v>
      </c>
    </row>
    <row r="16" spans="1:17" ht="16.5" customHeight="1" x14ac:dyDescent="0.2">
      <c r="A16" s="7"/>
      <c r="B16" s="7"/>
      <c r="C16" s="7" t="s">
        <v>358</v>
      </c>
      <c r="D16" s="7"/>
      <c r="E16" s="7"/>
      <c r="F16" s="7"/>
      <c r="G16" s="7"/>
      <c r="H16" s="7"/>
      <c r="I16" s="7"/>
      <c r="J16" s="7"/>
      <c r="K16" s="7"/>
      <c r="L16" s="9" t="s">
        <v>240</v>
      </c>
      <c r="M16" s="30">
        <v>18.7</v>
      </c>
      <c r="N16" s="36">
        <v>9.9</v>
      </c>
      <c r="O16" s="30">
        <v>12</v>
      </c>
      <c r="P16" s="30">
        <v>14.6</v>
      </c>
      <c r="Q16" s="30">
        <v>18.7</v>
      </c>
    </row>
    <row r="17" spans="1:17" ht="16.5" customHeight="1" x14ac:dyDescent="0.2">
      <c r="A17" s="7"/>
      <c r="B17" s="7"/>
      <c r="C17" s="7" t="s">
        <v>359</v>
      </c>
      <c r="D17" s="7"/>
      <c r="E17" s="7"/>
      <c r="F17" s="7"/>
      <c r="G17" s="7"/>
      <c r="H17" s="7"/>
      <c r="I17" s="7"/>
      <c r="J17" s="7"/>
      <c r="K17" s="7"/>
      <c r="L17" s="9" t="s">
        <v>240</v>
      </c>
      <c r="M17" s="33">
        <v>109.3</v>
      </c>
      <c r="N17" s="30">
        <v>98.3</v>
      </c>
      <c r="O17" s="33">
        <v>120.6</v>
      </c>
      <c r="P17" s="33">
        <v>105.3</v>
      </c>
      <c r="Q17" s="33">
        <v>101</v>
      </c>
    </row>
    <row r="18" spans="1:17" ht="16.5" customHeight="1" x14ac:dyDescent="0.2">
      <c r="A18" s="7"/>
      <c r="B18" s="7"/>
      <c r="C18" s="7" t="s">
        <v>360</v>
      </c>
      <c r="D18" s="7"/>
      <c r="E18" s="7"/>
      <c r="F18" s="7"/>
      <c r="G18" s="7"/>
      <c r="H18" s="7"/>
      <c r="I18" s="7"/>
      <c r="J18" s="7"/>
      <c r="K18" s="7"/>
      <c r="L18" s="9" t="s">
        <v>240</v>
      </c>
      <c r="M18" s="30">
        <v>84.4</v>
      </c>
      <c r="N18" s="33">
        <v>115.5</v>
      </c>
      <c r="O18" s="33">
        <v>120.4</v>
      </c>
      <c r="P18" s="33">
        <v>122.3</v>
      </c>
      <c r="Q18" s="33">
        <v>116.9</v>
      </c>
    </row>
    <row r="19" spans="1:17" ht="29.45" customHeight="1" x14ac:dyDescent="0.2">
      <c r="A19" s="7"/>
      <c r="B19" s="7"/>
      <c r="C19" s="84" t="s">
        <v>361</v>
      </c>
      <c r="D19" s="84"/>
      <c r="E19" s="84"/>
      <c r="F19" s="84"/>
      <c r="G19" s="84"/>
      <c r="H19" s="84"/>
      <c r="I19" s="84"/>
      <c r="J19" s="84"/>
      <c r="K19" s="84"/>
      <c r="L19" s="9" t="s">
        <v>240</v>
      </c>
      <c r="M19" s="30">
        <v>91.6</v>
      </c>
      <c r="N19" s="30">
        <v>89.9</v>
      </c>
      <c r="O19" s="30">
        <v>86.7</v>
      </c>
      <c r="P19" s="30">
        <v>65.7</v>
      </c>
      <c r="Q19" s="30">
        <v>89.3</v>
      </c>
    </row>
    <row r="20" spans="1:17" ht="16.5" customHeight="1" x14ac:dyDescent="0.2">
      <c r="A20" s="7"/>
      <c r="B20" s="7"/>
      <c r="C20" s="7" t="s">
        <v>362</v>
      </c>
      <c r="D20" s="7"/>
      <c r="E20" s="7"/>
      <c r="F20" s="7"/>
      <c r="G20" s="7"/>
      <c r="H20" s="7"/>
      <c r="I20" s="7"/>
      <c r="J20" s="7"/>
      <c r="K20" s="7"/>
      <c r="L20" s="9" t="s">
        <v>240</v>
      </c>
      <c r="M20" s="30">
        <v>19.2</v>
      </c>
      <c r="N20" s="30">
        <v>25.8</v>
      </c>
      <c r="O20" s="30">
        <v>36.1</v>
      </c>
      <c r="P20" s="30">
        <v>28.9</v>
      </c>
      <c r="Q20" s="30">
        <v>25.2</v>
      </c>
    </row>
    <row r="21" spans="1:17" ht="16.5" customHeight="1" x14ac:dyDescent="0.2">
      <c r="A21" s="7"/>
      <c r="B21" s="7"/>
      <c r="C21" s="7" t="s">
        <v>363</v>
      </c>
      <c r="D21" s="7"/>
      <c r="E21" s="7"/>
      <c r="F21" s="7"/>
      <c r="G21" s="7"/>
      <c r="H21" s="7"/>
      <c r="I21" s="7"/>
      <c r="J21" s="7"/>
      <c r="K21" s="7"/>
      <c r="L21" s="9" t="s">
        <v>240</v>
      </c>
      <c r="M21" s="33">
        <v>342.3</v>
      </c>
      <c r="N21" s="33">
        <v>339.7</v>
      </c>
      <c r="O21" s="33">
        <v>360.9</v>
      </c>
      <c r="P21" s="33">
        <v>337.6</v>
      </c>
      <c r="Q21" s="33">
        <v>323</v>
      </c>
    </row>
    <row r="22" spans="1:17" ht="16.5" customHeight="1" x14ac:dyDescent="0.2">
      <c r="A22" s="7"/>
      <c r="B22" s="7"/>
      <c r="C22" s="7" t="s">
        <v>364</v>
      </c>
      <c r="D22" s="7"/>
      <c r="E22" s="7"/>
      <c r="F22" s="7"/>
      <c r="G22" s="7"/>
      <c r="H22" s="7"/>
      <c r="I22" s="7"/>
      <c r="J22" s="7"/>
      <c r="K22" s="7"/>
      <c r="L22" s="9" t="s">
        <v>240</v>
      </c>
      <c r="M22" s="33">
        <v>405.6</v>
      </c>
      <c r="N22" s="33">
        <v>335.9</v>
      </c>
      <c r="O22" s="33">
        <v>354.2</v>
      </c>
      <c r="P22" s="33">
        <v>332.3</v>
      </c>
      <c r="Q22" s="33">
        <v>328.8</v>
      </c>
    </row>
    <row r="23" spans="1:17" ht="16.5" customHeight="1" x14ac:dyDescent="0.2">
      <c r="A23" s="7"/>
      <c r="B23" s="7"/>
      <c r="C23" s="7" t="s">
        <v>365</v>
      </c>
      <c r="D23" s="7"/>
      <c r="E23" s="7"/>
      <c r="F23" s="7"/>
      <c r="G23" s="7"/>
      <c r="H23" s="7"/>
      <c r="I23" s="7"/>
      <c r="J23" s="7"/>
      <c r="K23" s="7"/>
      <c r="L23" s="9" t="s">
        <v>240</v>
      </c>
      <c r="M23" s="32">
        <v>2554.8000000000002</v>
      </c>
      <c r="N23" s="32">
        <v>2489.4</v>
      </c>
      <c r="O23" s="32">
        <v>2676.1</v>
      </c>
      <c r="P23" s="32">
        <v>2451.1999999999998</v>
      </c>
      <c r="Q23" s="32">
        <v>2360.1999999999998</v>
      </c>
    </row>
    <row r="24" spans="1:17" ht="16.5" customHeight="1" x14ac:dyDescent="0.2">
      <c r="A24" s="7"/>
      <c r="B24" s="7" t="s">
        <v>366</v>
      </c>
      <c r="C24" s="7"/>
      <c r="D24" s="7"/>
      <c r="E24" s="7"/>
      <c r="F24" s="7"/>
      <c r="G24" s="7"/>
      <c r="H24" s="7"/>
      <c r="I24" s="7"/>
      <c r="J24" s="7"/>
      <c r="K24" s="7"/>
      <c r="L24" s="9"/>
      <c r="M24" s="10"/>
      <c r="N24" s="10"/>
      <c r="O24" s="10"/>
      <c r="P24" s="10"/>
      <c r="Q24" s="10"/>
    </row>
    <row r="25" spans="1:17" ht="29.45" customHeight="1" x14ac:dyDescent="0.2">
      <c r="A25" s="7"/>
      <c r="B25" s="7"/>
      <c r="C25" s="84" t="s">
        <v>347</v>
      </c>
      <c r="D25" s="84"/>
      <c r="E25" s="84"/>
      <c r="F25" s="84"/>
      <c r="G25" s="84"/>
      <c r="H25" s="84"/>
      <c r="I25" s="84"/>
      <c r="J25" s="84"/>
      <c r="K25" s="84"/>
      <c r="L25" s="9" t="s">
        <v>240</v>
      </c>
      <c r="M25" s="30">
        <v>14.8</v>
      </c>
      <c r="N25" s="30">
        <v>42</v>
      </c>
      <c r="O25" s="30">
        <v>42</v>
      </c>
      <c r="P25" s="30">
        <v>38.200000000000003</v>
      </c>
      <c r="Q25" s="36">
        <v>6</v>
      </c>
    </row>
    <row r="26" spans="1:17" ht="29.45" customHeight="1" x14ac:dyDescent="0.2">
      <c r="A26" s="7"/>
      <c r="B26" s="7"/>
      <c r="C26" s="84" t="s">
        <v>348</v>
      </c>
      <c r="D26" s="84"/>
      <c r="E26" s="84"/>
      <c r="F26" s="84"/>
      <c r="G26" s="84"/>
      <c r="H26" s="84"/>
      <c r="I26" s="84"/>
      <c r="J26" s="84"/>
      <c r="K26" s="84"/>
      <c r="L26" s="9" t="s">
        <v>240</v>
      </c>
      <c r="M26" s="36">
        <v>9.8000000000000007</v>
      </c>
      <c r="N26" s="36">
        <v>1.8</v>
      </c>
      <c r="O26" s="36">
        <v>7.6</v>
      </c>
      <c r="P26" s="36" t="s">
        <v>104</v>
      </c>
      <c r="Q26" s="36">
        <v>2</v>
      </c>
    </row>
    <row r="27" spans="1:17" ht="16.5" customHeight="1" x14ac:dyDescent="0.2">
      <c r="A27" s="7"/>
      <c r="B27" s="7"/>
      <c r="C27" s="7" t="s">
        <v>349</v>
      </c>
      <c r="D27" s="7"/>
      <c r="E27" s="7"/>
      <c r="F27" s="7"/>
      <c r="G27" s="7"/>
      <c r="H27" s="7"/>
      <c r="I27" s="7"/>
      <c r="J27" s="7"/>
      <c r="K27" s="7"/>
      <c r="L27" s="9" t="s">
        <v>240</v>
      </c>
      <c r="M27" s="33">
        <v>492.7</v>
      </c>
      <c r="N27" s="33">
        <v>498.6</v>
      </c>
      <c r="O27" s="33">
        <v>510.3</v>
      </c>
      <c r="P27" s="33">
        <v>518.79999999999995</v>
      </c>
      <c r="Q27" s="33">
        <v>556.70000000000005</v>
      </c>
    </row>
    <row r="28" spans="1:17" ht="16.5" customHeight="1" x14ac:dyDescent="0.2">
      <c r="A28" s="7"/>
      <c r="B28" s="7"/>
      <c r="C28" s="7" t="s">
        <v>350</v>
      </c>
      <c r="D28" s="7"/>
      <c r="E28" s="7"/>
      <c r="F28" s="7"/>
      <c r="G28" s="7"/>
      <c r="H28" s="7"/>
      <c r="I28" s="7"/>
      <c r="J28" s="7"/>
      <c r="K28" s="7"/>
      <c r="L28" s="9" t="s">
        <v>240</v>
      </c>
      <c r="M28" s="32">
        <v>1025.5999999999999</v>
      </c>
      <c r="N28" s="33">
        <v>962.5</v>
      </c>
      <c r="O28" s="33">
        <v>953.9</v>
      </c>
      <c r="P28" s="32">
        <v>1027</v>
      </c>
      <c r="Q28" s="33">
        <v>918.3</v>
      </c>
    </row>
    <row r="29" spans="1:17" ht="16.5" customHeight="1" x14ac:dyDescent="0.2">
      <c r="A29" s="7"/>
      <c r="B29" s="7"/>
      <c r="C29" s="7" t="s">
        <v>351</v>
      </c>
      <c r="D29" s="7"/>
      <c r="E29" s="7"/>
      <c r="F29" s="7"/>
      <c r="G29" s="7"/>
      <c r="H29" s="7"/>
      <c r="I29" s="7"/>
      <c r="J29" s="7"/>
      <c r="K29" s="7"/>
      <c r="L29" s="9" t="s">
        <v>240</v>
      </c>
      <c r="M29" s="30">
        <v>18.7</v>
      </c>
      <c r="N29" s="30">
        <v>30.2</v>
      </c>
      <c r="O29" s="30">
        <v>28.1</v>
      </c>
      <c r="P29" s="30">
        <v>20.5</v>
      </c>
      <c r="Q29" s="30">
        <v>19.100000000000001</v>
      </c>
    </row>
    <row r="30" spans="1:17" ht="16.5" customHeight="1" x14ac:dyDescent="0.2">
      <c r="A30" s="7"/>
      <c r="B30" s="7"/>
      <c r="C30" s="7" t="s">
        <v>352</v>
      </c>
      <c r="D30" s="7"/>
      <c r="E30" s="7"/>
      <c r="F30" s="7"/>
      <c r="G30" s="7"/>
      <c r="H30" s="7"/>
      <c r="I30" s="7"/>
      <c r="J30" s="7"/>
      <c r="K30" s="7"/>
      <c r="L30" s="9" t="s">
        <v>240</v>
      </c>
      <c r="M30" s="30">
        <v>80</v>
      </c>
      <c r="N30" s="30">
        <v>95.1</v>
      </c>
      <c r="O30" s="33">
        <v>105.5</v>
      </c>
      <c r="P30" s="30">
        <v>77.3</v>
      </c>
      <c r="Q30" s="33">
        <v>101.8</v>
      </c>
    </row>
    <row r="31" spans="1:17" ht="29.45" customHeight="1" x14ac:dyDescent="0.2">
      <c r="A31" s="7"/>
      <c r="B31" s="7"/>
      <c r="C31" s="84" t="s">
        <v>353</v>
      </c>
      <c r="D31" s="84"/>
      <c r="E31" s="84"/>
      <c r="F31" s="84"/>
      <c r="G31" s="84"/>
      <c r="H31" s="84"/>
      <c r="I31" s="84"/>
      <c r="J31" s="84"/>
      <c r="K31" s="84"/>
      <c r="L31" s="9" t="s">
        <v>240</v>
      </c>
      <c r="M31" s="30">
        <v>79.3</v>
      </c>
      <c r="N31" s="33">
        <v>112.1</v>
      </c>
      <c r="O31" s="33">
        <v>125.5</v>
      </c>
      <c r="P31" s="30">
        <v>90.6</v>
      </c>
      <c r="Q31" s="33">
        <v>105.1</v>
      </c>
    </row>
    <row r="32" spans="1:17" ht="16.5" customHeight="1" x14ac:dyDescent="0.2">
      <c r="A32" s="7"/>
      <c r="B32" s="7"/>
      <c r="C32" s="7" t="s">
        <v>354</v>
      </c>
      <c r="D32" s="7"/>
      <c r="E32" s="7"/>
      <c r="F32" s="7"/>
      <c r="G32" s="7"/>
      <c r="H32" s="7"/>
      <c r="I32" s="7"/>
      <c r="J32" s="7"/>
      <c r="K32" s="7"/>
      <c r="L32" s="9" t="s">
        <v>240</v>
      </c>
      <c r="M32" s="33">
        <v>174.1</v>
      </c>
      <c r="N32" s="33">
        <v>185</v>
      </c>
      <c r="O32" s="33">
        <v>207.2</v>
      </c>
      <c r="P32" s="33">
        <v>178.4</v>
      </c>
      <c r="Q32" s="33">
        <v>155.19999999999999</v>
      </c>
    </row>
    <row r="33" spans="1:17" ht="16.5" customHeight="1" x14ac:dyDescent="0.2">
      <c r="A33" s="7"/>
      <c r="B33" s="7"/>
      <c r="C33" s="7" t="s">
        <v>355</v>
      </c>
      <c r="D33" s="7"/>
      <c r="E33" s="7"/>
      <c r="F33" s="7"/>
      <c r="G33" s="7"/>
      <c r="H33" s="7"/>
      <c r="I33" s="7"/>
      <c r="J33" s="7"/>
      <c r="K33" s="7"/>
      <c r="L33" s="9" t="s">
        <v>240</v>
      </c>
      <c r="M33" s="30">
        <v>71.5</v>
      </c>
      <c r="N33" s="30">
        <v>78.8</v>
      </c>
      <c r="O33" s="30">
        <v>72.599999999999994</v>
      </c>
      <c r="P33" s="30">
        <v>63.6</v>
      </c>
      <c r="Q33" s="30">
        <v>60.1</v>
      </c>
    </row>
    <row r="34" spans="1:17" ht="16.5" customHeight="1" x14ac:dyDescent="0.2">
      <c r="A34" s="7"/>
      <c r="B34" s="7"/>
      <c r="C34" s="7" t="s">
        <v>356</v>
      </c>
      <c r="D34" s="7"/>
      <c r="E34" s="7"/>
      <c r="F34" s="7"/>
      <c r="G34" s="7"/>
      <c r="H34" s="7"/>
      <c r="I34" s="7"/>
      <c r="J34" s="7"/>
      <c r="K34" s="7"/>
      <c r="L34" s="9" t="s">
        <v>240</v>
      </c>
      <c r="M34" s="30">
        <v>52</v>
      </c>
      <c r="N34" s="30">
        <v>58.4</v>
      </c>
      <c r="O34" s="30">
        <v>60.7</v>
      </c>
      <c r="P34" s="30">
        <v>46.9</v>
      </c>
      <c r="Q34" s="30">
        <v>44.5</v>
      </c>
    </row>
    <row r="35" spans="1:17" ht="16.5" customHeight="1" x14ac:dyDescent="0.2">
      <c r="A35" s="7"/>
      <c r="B35" s="7"/>
      <c r="C35" s="7" t="s">
        <v>357</v>
      </c>
      <c r="D35" s="7"/>
      <c r="E35" s="7"/>
      <c r="F35" s="7"/>
      <c r="G35" s="7"/>
      <c r="H35" s="7"/>
      <c r="I35" s="7"/>
      <c r="J35" s="7"/>
      <c r="K35" s="7"/>
      <c r="L35" s="9" t="s">
        <v>240</v>
      </c>
      <c r="M35" s="36" t="s">
        <v>104</v>
      </c>
      <c r="N35" s="36" t="s">
        <v>104</v>
      </c>
      <c r="O35" s="36" t="s">
        <v>104</v>
      </c>
      <c r="P35" s="36" t="s">
        <v>104</v>
      </c>
      <c r="Q35" s="36" t="s">
        <v>104</v>
      </c>
    </row>
    <row r="36" spans="1:17" ht="16.5" customHeight="1" x14ac:dyDescent="0.2">
      <c r="A36" s="7"/>
      <c r="B36" s="7"/>
      <c r="C36" s="7" t="s">
        <v>358</v>
      </c>
      <c r="D36" s="7"/>
      <c r="E36" s="7"/>
      <c r="F36" s="7"/>
      <c r="G36" s="7"/>
      <c r="H36" s="7"/>
      <c r="I36" s="7"/>
      <c r="J36" s="7"/>
      <c r="K36" s="7"/>
      <c r="L36" s="9" t="s">
        <v>240</v>
      </c>
      <c r="M36" s="36">
        <v>6.3</v>
      </c>
      <c r="N36" s="36">
        <v>5.4</v>
      </c>
      <c r="O36" s="30">
        <v>10.199999999999999</v>
      </c>
      <c r="P36" s="30">
        <v>16.399999999999999</v>
      </c>
      <c r="Q36" s="30">
        <v>13.1</v>
      </c>
    </row>
    <row r="37" spans="1:17" ht="16.5" customHeight="1" x14ac:dyDescent="0.2">
      <c r="A37" s="7"/>
      <c r="B37" s="7"/>
      <c r="C37" s="7" t="s">
        <v>359</v>
      </c>
      <c r="D37" s="7"/>
      <c r="E37" s="7"/>
      <c r="F37" s="7"/>
      <c r="G37" s="7"/>
      <c r="H37" s="7"/>
      <c r="I37" s="7"/>
      <c r="J37" s="7"/>
      <c r="K37" s="7"/>
      <c r="L37" s="9" t="s">
        <v>240</v>
      </c>
      <c r="M37" s="30">
        <v>45.1</v>
      </c>
      <c r="N37" s="30">
        <v>31.8</v>
      </c>
      <c r="O37" s="30">
        <v>38.299999999999997</v>
      </c>
      <c r="P37" s="30">
        <v>51.2</v>
      </c>
      <c r="Q37" s="30">
        <v>44.3</v>
      </c>
    </row>
    <row r="38" spans="1:17" ht="16.5" customHeight="1" x14ac:dyDescent="0.2">
      <c r="A38" s="7"/>
      <c r="B38" s="7"/>
      <c r="C38" s="7" t="s">
        <v>360</v>
      </c>
      <c r="D38" s="7"/>
      <c r="E38" s="7"/>
      <c r="F38" s="7"/>
      <c r="G38" s="7"/>
      <c r="H38" s="7"/>
      <c r="I38" s="7"/>
      <c r="J38" s="7"/>
      <c r="K38" s="7"/>
      <c r="L38" s="9" t="s">
        <v>240</v>
      </c>
      <c r="M38" s="30">
        <v>29.2</v>
      </c>
      <c r="N38" s="30">
        <v>24.2</v>
      </c>
      <c r="O38" s="30">
        <v>33.5</v>
      </c>
      <c r="P38" s="30">
        <v>23.6</v>
      </c>
      <c r="Q38" s="30">
        <v>17.7</v>
      </c>
    </row>
    <row r="39" spans="1:17" ht="29.45" customHeight="1" x14ac:dyDescent="0.2">
      <c r="A39" s="7"/>
      <c r="B39" s="7"/>
      <c r="C39" s="84" t="s">
        <v>361</v>
      </c>
      <c r="D39" s="84"/>
      <c r="E39" s="84"/>
      <c r="F39" s="84"/>
      <c r="G39" s="84"/>
      <c r="H39" s="84"/>
      <c r="I39" s="84"/>
      <c r="J39" s="84"/>
      <c r="K39" s="84"/>
      <c r="L39" s="9" t="s">
        <v>240</v>
      </c>
      <c r="M39" s="30">
        <v>37.299999999999997</v>
      </c>
      <c r="N39" s="30">
        <v>40.5</v>
      </c>
      <c r="O39" s="30">
        <v>32.6</v>
      </c>
      <c r="P39" s="30">
        <v>31.6</v>
      </c>
      <c r="Q39" s="30">
        <v>32.700000000000003</v>
      </c>
    </row>
    <row r="40" spans="1:17" ht="16.5" customHeight="1" x14ac:dyDescent="0.2">
      <c r="A40" s="7"/>
      <c r="B40" s="7"/>
      <c r="C40" s="7" t="s">
        <v>362</v>
      </c>
      <c r="D40" s="7"/>
      <c r="E40" s="7"/>
      <c r="F40" s="7"/>
      <c r="G40" s="7"/>
      <c r="H40" s="7"/>
      <c r="I40" s="7"/>
      <c r="J40" s="7"/>
      <c r="K40" s="7"/>
      <c r="L40" s="9" t="s">
        <v>240</v>
      </c>
      <c r="M40" s="36">
        <v>6.3</v>
      </c>
      <c r="N40" s="36">
        <v>7.1</v>
      </c>
      <c r="O40" s="36">
        <v>6</v>
      </c>
      <c r="P40" s="36">
        <v>5.4</v>
      </c>
      <c r="Q40" s="36">
        <v>9.6</v>
      </c>
    </row>
    <row r="41" spans="1:17" ht="16.5" customHeight="1" x14ac:dyDescent="0.2">
      <c r="A41" s="7"/>
      <c r="B41" s="7"/>
      <c r="C41" s="7" t="s">
        <v>363</v>
      </c>
      <c r="D41" s="7"/>
      <c r="E41" s="7"/>
      <c r="F41" s="7"/>
      <c r="G41" s="7"/>
      <c r="H41" s="7"/>
      <c r="I41" s="7"/>
      <c r="J41" s="7"/>
      <c r="K41" s="7"/>
      <c r="L41" s="9" t="s">
        <v>240</v>
      </c>
      <c r="M41" s="30">
        <v>53.2</v>
      </c>
      <c r="N41" s="30">
        <v>63.2</v>
      </c>
      <c r="O41" s="30">
        <v>48.8</v>
      </c>
      <c r="P41" s="30">
        <v>73.2</v>
      </c>
      <c r="Q41" s="30">
        <v>67.2</v>
      </c>
    </row>
    <row r="42" spans="1:17" ht="16.5" customHeight="1" x14ac:dyDescent="0.2">
      <c r="A42" s="7"/>
      <c r="B42" s="7"/>
      <c r="C42" s="7" t="s">
        <v>364</v>
      </c>
      <c r="D42" s="7"/>
      <c r="E42" s="7"/>
      <c r="F42" s="7"/>
      <c r="G42" s="7"/>
      <c r="H42" s="7"/>
      <c r="I42" s="7"/>
      <c r="J42" s="7"/>
      <c r="K42" s="7"/>
      <c r="L42" s="9" t="s">
        <v>240</v>
      </c>
      <c r="M42" s="33">
        <v>102.1</v>
      </c>
      <c r="N42" s="33">
        <v>115.7</v>
      </c>
      <c r="O42" s="33">
        <v>145.5</v>
      </c>
      <c r="P42" s="33">
        <v>191.6</v>
      </c>
      <c r="Q42" s="33">
        <v>134.6</v>
      </c>
    </row>
    <row r="43" spans="1:17" ht="16.5" customHeight="1" x14ac:dyDescent="0.2">
      <c r="A43" s="7"/>
      <c r="B43" s="7"/>
      <c r="C43" s="7" t="s">
        <v>365</v>
      </c>
      <c r="D43" s="7"/>
      <c r="E43" s="7"/>
      <c r="F43" s="7"/>
      <c r="G43" s="7"/>
      <c r="H43" s="7"/>
      <c r="I43" s="7"/>
      <c r="J43" s="7"/>
      <c r="K43" s="7"/>
      <c r="L43" s="9" t="s">
        <v>240</v>
      </c>
      <c r="M43" s="32">
        <v>2297.9</v>
      </c>
      <c r="N43" s="32">
        <v>2352.4</v>
      </c>
      <c r="O43" s="32">
        <v>2428.1999999999998</v>
      </c>
      <c r="P43" s="32">
        <v>2454.4</v>
      </c>
      <c r="Q43" s="32">
        <v>2288</v>
      </c>
    </row>
    <row r="44" spans="1:17" ht="16.5" customHeight="1" x14ac:dyDescent="0.2">
      <c r="A44" s="7"/>
      <c r="B44" s="7" t="s">
        <v>367</v>
      </c>
      <c r="C44" s="7"/>
      <c r="D44" s="7"/>
      <c r="E44" s="7"/>
      <c r="F44" s="7"/>
      <c r="G44" s="7"/>
      <c r="H44" s="7"/>
      <c r="I44" s="7"/>
      <c r="J44" s="7"/>
      <c r="K44" s="7"/>
      <c r="L44" s="9"/>
      <c r="M44" s="10"/>
      <c r="N44" s="10"/>
      <c r="O44" s="10"/>
      <c r="P44" s="10"/>
      <c r="Q44" s="10"/>
    </row>
    <row r="45" spans="1:17" ht="29.45" customHeight="1" x14ac:dyDescent="0.2">
      <c r="A45" s="7"/>
      <c r="B45" s="7"/>
      <c r="C45" s="84" t="s">
        <v>347</v>
      </c>
      <c r="D45" s="84"/>
      <c r="E45" s="84"/>
      <c r="F45" s="84"/>
      <c r="G45" s="84"/>
      <c r="H45" s="84"/>
      <c r="I45" s="84"/>
      <c r="J45" s="84"/>
      <c r="K45" s="84"/>
      <c r="L45" s="9" t="s">
        <v>240</v>
      </c>
      <c r="M45" s="33">
        <v>727.4</v>
      </c>
      <c r="N45" s="33">
        <v>686.8</v>
      </c>
      <c r="O45" s="33">
        <v>678.1</v>
      </c>
      <c r="P45" s="33">
        <v>638.20000000000005</v>
      </c>
      <c r="Q45" s="33">
        <v>516.29999999999995</v>
      </c>
    </row>
    <row r="46" spans="1:17" ht="29.45" customHeight="1" x14ac:dyDescent="0.2">
      <c r="A46" s="7"/>
      <c r="B46" s="7"/>
      <c r="C46" s="84" t="s">
        <v>348</v>
      </c>
      <c r="D46" s="84"/>
      <c r="E46" s="84"/>
      <c r="F46" s="84"/>
      <c r="G46" s="84"/>
      <c r="H46" s="84"/>
      <c r="I46" s="84"/>
      <c r="J46" s="84"/>
      <c r="K46" s="84"/>
      <c r="L46" s="9" t="s">
        <v>240</v>
      </c>
      <c r="M46" s="33">
        <v>288.89999999999998</v>
      </c>
      <c r="N46" s="33">
        <v>300</v>
      </c>
      <c r="O46" s="33">
        <v>336.2</v>
      </c>
      <c r="P46" s="33">
        <v>322.8</v>
      </c>
      <c r="Q46" s="33">
        <v>325.3</v>
      </c>
    </row>
    <row r="47" spans="1:17" ht="16.5" customHeight="1" x14ac:dyDescent="0.2">
      <c r="A47" s="7"/>
      <c r="B47" s="7"/>
      <c r="C47" s="7" t="s">
        <v>349</v>
      </c>
      <c r="D47" s="7"/>
      <c r="E47" s="7"/>
      <c r="F47" s="7"/>
      <c r="G47" s="7"/>
      <c r="H47" s="7"/>
      <c r="I47" s="7"/>
      <c r="J47" s="7"/>
      <c r="K47" s="7"/>
      <c r="L47" s="9" t="s">
        <v>240</v>
      </c>
      <c r="M47" s="33">
        <v>530.9</v>
      </c>
      <c r="N47" s="33">
        <v>536.9</v>
      </c>
      <c r="O47" s="33">
        <v>547.20000000000005</v>
      </c>
      <c r="P47" s="33">
        <v>567.70000000000005</v>
      </c>
      <c r="Q47" s="33">
        <v>596.1</v>
      </c>
    </row>
    <row r="48" spans="1:17" ht="16.5" customHeight="1" x14ac:dyDescent="0.2">
      <c r="A48" s="7"/>
      <c r="B48" s="7"/>
      <c r="C48" s="7" t="s">
        <v>350</v>
      </c>
      <c r="D48" s="7"/>
      <c r="E48" s="7"/>
      <c r="F48" s="7"/>
      <c r="G48" s="7"/>
      <c r="H48" s="7"/>
      <c r="I48" s="7"/>
      <c r="J48" s="7"/>
      <c r="K48" s="7"/>
      <c r="L48" s="9" t="s">
        <v>240</v>
      </c>
      <c r="M48" s="32">
        <v>1166.2</v>
      </c>
      <c r="N48" s="32">
        <v>1123.8</v>
      </c>
      <c r="O48" s="32">
        <v>1148.2</v>
      </c>
      <c r="P48" s="32">
        <v>1208</v>
      </c>
      <c r="Q48" s="32">
        <v>1076.3</v>
      </c>
    </row>
    <row r="49" spans="1:17" ht="16.5" customHeight="1" x14ac:dyDescent="0.2">
      <c r="A49" s="7"/>
      <c r="B49" s="7"/>
      <c r="C49" s="7" t="s">
        <v>351</v>
      </c>
      <c r="D49" s="7"/>
      <c r="E49" s="7"/>
      <c r="F49" s="7"/>
      <c r="G49" s="7"/>
      <c r="H49" s="7"/>
      <c r="I49" s="7"/>
      <c r="J49" s="7"/>
      <c r="K49" s="7"/>
      <c r="L49" s="9" t="s">
        <v>240</v>
      </c>
      <c r="M49" s="30">
        <v>19.2</v>
      </c>
      <c r="N49" s="30">
        <v>30.2</v>
      </c>
      <c r="O49" s="30">
        <v>28.2</v>
      </c>
      <c r="P49" s="30">
        <v>20.8</v>
      </c>
      <c r="Q49" s="30">
        <v>20.100000000000001</v>
      </c>
    </row>
    <row r="50" spans="1:17" ht="16.5" customHeight="1" x14ac:dyDescent="0.2">
      <c r="A50" s="7"/>
      <c r="B50" s="7"/>
      <c r="C50" s="7" t="s">
        <v>352</v>
      </c>
      <c r="D50" s="7"/>
      <c r="E50" s="7"/>
      <c r="F50" s="7"/>
      <c r="G50" s="7"/>
      <c r="H50" s="7"/>
      <c r="I50" s="7"/>
      <c r="J50" s="7"/>
      <c r="K50" s="7"/>
      <c r="L50" s="9" t="s">
        <v>240</v>
      </c>
      <c r="M50" s="33">
        <v>131</v>
      </c>
      <c r="N50" s="33">
        <v>154.1</v>
      </c>
      <c r="O50" s="33">
        <v>195.8</v>
      </c>
      <c r="P50" s="33">
        <v>131.9</v>
      </c>
      <c r="Q50" s="33">
        <v>177.5</v>
      </c>
    </row>
    <row r="51" spans="1:17" ht="29.45" customHeight="1" x14ac:dyDescent="0.2">
      <c r="A51" s="7"/>
      <c r="B51" s="7"/>
      <c r="C51" s="84" t="s">
        <v>353</v>
      </c>
      <c r="D51" s="84"/>
      <c r="E51" s="84"/>
      <c r="F51" s="84"/>
      <c r="G51" s="84"/>
      <c r="H51" s="84"/>
      <c r="I51" s="84"/>
      <c r="J51" s="84"/>
      <c r="K51" s="84"/>
      <c r="L51" s="9" t="s">
        <v>240</v>
      </c>
      <c r="M51" s="33">
        <v>253.7</v>
      </c>
      <c r="N51" s="33">
        <v>328</v>
      </c>
      <c r="O51" s="33">
        <v>338.2</v>
      </c>
      <c r="P51" s="33">
        <v>252.1</v>
      </c>
      <c r="Q51" s="33">
        <v>264.2</v>
      </c>
    </row>
    <row r="52" spans="1:17" ht="16.5" customHeight="1" x14ac:dyDescent="0.2">
      <c r="A52" s="7"/>
      <c r="B52" s="7"/>
      <c r="C52" s="7" t="s">
        <v>354</v>
      </c>
      <c r="D52" s="7"/>
      <c r="E52" s="7"/>
      <c r="F52" s="7"/>
      <c r="G52" s="7"/>
      <c r="H52" s="7"/>
      <c r="I52" s="7"/>
      <c r="J52" s="7"/>
      <c r="K52" s="7"/>
      <c r="L52" s="9" t="s">
        <v>240</v>
      </c>
      <c r="M52" s="33">
        <v>195.4</v>
      </c>
      <c r="N52" s="33">
        <v>193.6</v>
      </c>
      <c r="O52" s="33">
        <v>234.2</v>
      </c>
      <c r="P52" s="33">
        <v>199.2</v>
      </c>
      <c r="Q52" s="33">
        <v>178</v>
      </c>
    </row>
    <row r="53" spans="1:17" ht="16.5" customHeight="1" x14ac:dyDescent="0.2">
      <c r="A53" s="7"/>
      <c r="B53" s="7"/>
      <c r="C53" s="7" t="s">
        <v>355</v>
      </c>
      <c r="D53" s="7"/>
      <c r="E53" s="7"/>
      <c r="F53" s="7"/>
      <c r="G53" s="7"/>
      <c r="H53" s="7"/>
      <c r="I53" s="7"/>
      <c r="J53" s="7"/>
      <c r="K53" s="7"/>
      <c r="L53" s="9" t="s">
        <v>240</v>
      </c>
      <c r="M53" s="30">
        <v>78.5</v>
      </c>
      <c r="N53" s="30">
        <v>81.8</v>
      </c>
      <c r="O53" s="30">
        <v>79.7</v>
      </c>
      <c r="P53" s="30">
        <v>71.099999999999994</v>
      </c>
      <c r="Q53" s="30">
        <v>68.400000000000006</v>
      </c>
    </row>
    <row r="54" spans="1:17" ht="16.5" customHeight="1" x14ac:dyDescent="0.2">
      <c r="A54" s="7"/>
      <c r="B54" s="7"/>
      <c r="C54" s="7" t="s">
        <v>356</v>
      </c>
      <c r="D54" s="7"/>
      <c r="E54" s="7"/>
      <c r="F54" s="7"/>
      <c r="G54" s="7"/>
      <c r="H54" s="7"/>
      <c r="I54" s="7"/>
      <c r="J54" s="7"/>
      <c r="K54" s="7"/>
      <c r="L54" s="9" t="s">
        <v>240</v>
      </c>
      <c r="M54" s="33">
        <v>101.7</v>
      </c>
      <c r="N54" s="30">
        <v>99.9</v>
      </c>
      <c r="O54" s="33">
        <v>111.2</v>
      </c>
      <c r="P54" s="30">
        <v>91.6</v>
      </c>
      <c r="Q54" s="30">
        <v>91.5</v>
      </c>
    </row>
    <row r="55" spans="1:17" ht="16.5" customHeight="1" x14ac:dyDescent="0.2">
      <c r="A55" s="7"/>
      <c r="B55" s="7"/>
      <c r="C55" s="7" t="s">
        <v>357</v>
      </c>
      <c r="D55" s="7"/>
      <c r="E55" s="7"/>
      <c r="F55" s="7"/>
      <c r="G55" s="7"/>
      <c r="H55" s="7"/>
      <c r="I55" s="7"/>
      <c r="J55" s="7"/>
      <c r="K55" s="7"/>
      <c r="L55" s="9" t="s">
        <v>240</v>
      </c>
      <c r="M55" s="36">
        <v>9.1999999999999993</v>
      </c>
      <c r="N55" s="36">
        <v>3.9</v>
      </c>
      <c r="O55" s="36">
        <v>1.6</v>
      </c>
      <c r="P55" s="36">
        <v>2.6</v>
      </c>
      <c r="Q55" s="30">
        <v>12.6</v>
      </c>
    </row>
    <row r="56" spans="1:17" ht="16.5" customHeight="1" x14ac:dyDescent="0.2">
      <c r="A56" s="7"/>
      <c r="B56" s="7"/>
      <c r="C56" s="7" t="s">
        <v>358</v>
      </c>
      <c r="D56" s="7"/>
      <c r="E56" s="7"/>
      <c r="F56" s="7"/>
      <c r="G56" s="7"/>
      <c r="H56" s="7"/>
      <c r="I56" s="7"/>
      <c r="J56" s="7"/>
      <c r="K56" s="7"/>
      <c r="L56" s="9" t="s">
        <v>240</v>
      </c>
      <c r="M56" s="30">
        <v>25</v>
      </c>
      <c r="N56" s="30">
        <v>15.3</v>
      </c>
      <c r="O56" s="30">
        <v>22.2</v>
      </c>
      <c r="P56" s="30">
        <v>30.9</v>
      </c>
      <c r="Q56" s="30">
        <v>31.8</v>
      </c>
    </row>
    <row r="57" spans="1:17" ht="16.5" customHeight="1" x14ac:dyDescent="0.2">
      <c r="A57" s="7"/>
      <c r="B57" s="7"/>
      <c r="C57" s="7" t="s">
        <v>359</v>
      </c>
      <c r="D57" s="7"/>
      <c r="E57" s="7"/>
      <c r="F57" s="7"/>
      <c r="G57" s="7"/>
      <c r="H57" s="7"/>
      <c r="I57" s="7"/>
      <c r="J57" s="7"/>
      <c r="K57" s="7"/>
      <c r="L57" s="9" t="s">
        <v>240</v>
      </c>
      <c r="M57" s="33">
        <v>154.4</v>
      </c>
      <c r="N57" s="33">
        <v>130.1</v>
      </c>
      <c r="O57" s="33">
        <v>158.9</v>
      </c>
      <c r="P57" s="33">
        <v>156.5</v>
      </c>
      <c r="Q57" s="33">
        <v>145.30000000000001</v>
      </c>
    </row>
    <row r="58" spans="1:17" ht="16.5" customHeight="1" x14ac:dyDescent="0.2">
      <c r="A58" s="7"/>
      <c r="B58" s="7"/>
      <c r="C58" s="7" t="s">
        <v>360</v>
      </c>
      <c r="D58" s="7"/>
      <c r="E58" s="7"/>
      <c r="F58" s="7"/>
      <c r="G58" s="7"/>
      <c r="H58" s="7"/>
      <c r="I58" s="7"/>
      <c r="J58" s="7"/>
      <c r="K58" s="7"/>
      <c r="L58" s="9" t="s">
        <v>240</v>
      </c>
      <c r="M58" s="33">
        <v>113.5</v>
      </c>
      <c r="N58" s="33">
        <v>139.69999999999999</v>
      </c>
      <c r="O58" s="33">
        <v>153.9</v>
      </c>
      <c r="P58" s="33">
        <v>145.9</v>
      </c>
      <c r="Q58" s="33">
        <v>134.6</v>
      </c>
    </row>
    <row r="59" spans="1:17" ht="29.45" customHeight="1" x14ac:dyDescent="0.2">
      <c r="A59" s="7"/>
      <c r="B59" s="7"/>
      <c r="C59" s="84" t="s">
        <v>361</v>
      </c>
      <c r="D59" s="84"/>
      <c r="E59" s="84"/>
      <c r="F59" s="84"/>
      <c r="G59" s="84"/>
      <c r="H59" s="84"/>
      <c r="I59" s="84"/>
      <c r="J59" s="84"/>
      <c r="K59" s="84"/>
      <c r="L59" s="9" t="s">
        <v>240</v>
      </c>
      <c r="M59" s="33">
        <v>129</v>
      </c>
      <c r="N59" s="33">
        <v>130.4</v>
      </c>
      <c r="O59" s="33">
        <v>119.3</v>
      </c>
      <c r="P59" s="30">
        <v>97.3</v>
      </c>
      <c r="Q59" s="33">
        <v>122</v>
      </c>
    </row>
    <row r="60" spans="1:17" ht="16.5" customHeight="1" x14ac:dyDescent="0.2">
      <c r="A60" s="7"/>
      <c r="B60" s="7"/>
      <c r="C60" s="7" t="s">
        <v>362</v>
      </c>
      <c r="D60" s="7"/>
      <c r="E60" s="7"/>
      <c r="F60" s="7"/>
      <c r="G60" s="7"/>
      <c r="H60" s="7"/>
      <c r="I60" s="7"/>
      <c r="J60" s="7"/>
      <c r="K60" s="7"/>
      <c r="L60" s="9" t="s">
        <v>240</v>
      </c>
      <c r="M60" s="30">
        <v>25.5</v>
      </c>
      <c r="N60" s="30">
        <v>32.9</v>
      </c>
      <c r="O60" s="30">
        <v>42.1</v>
      </c>
      <c r="P60" s="30">
        <v>34.299999999999997</v>
      </c>
      <c r="Q60" s="30">
        <v>34.9</v>
      </c>
    </row>
    <row r="61" spans="1:17" ht="16.5" customHeight="1" x14ac:dyDescent="0.2">
      <c r="A61" s="7"/>
      <c r="B61" s="7"/>
      <c r="C61" s="7" t="s">
        <v>363</v>
      </c>
      <c r="D61" s="7"/>
      <c r="E61" s="7"/>
      <c r="F61" s="7"/>
      <c r="G61" s="7"/>
      <c r="H61" s="7"/>
      <c r="I61" s="7"/>
      <c r="J61" s="7"/>
      <c r="K61" s="7"/>
      <c r="L61" s="9" t="s">
        <v>240</v>
      </c>
      <c r="M61" s="33">
        <v>395.5</v>
      </c>
      <c r="N61" s="33">
        <v>402.9</v>
      </c>
      <c r="O61" s="33">
        <v>409.7</v>
      </c>
      <c r="P61" s="33">
        <v>410.8</v>
      </c>
      <c r="Q61" s="33">
        <v>390.2</v>
      </c>
    </row>
    <row r="62" spans="1:17" ht="16.5" customHeight="1" x14ac:dyDescent="0.2">
      <c r="A62" s="7"/>
      <c r="B62" s="7"/>
      <c r="C62" s="7" t="s">
        <v>364</v>
      </c>
      <c r="D62" s="7"/>
      <c r="E62" s="7"/>
      <c r="F62" s="7"/>
      <c r="G62" s="7"/>
      <c r="H62" s="7"/>
      <c r="I62" s="7"/>
      <c r="J62" s="7"/>
      <c r="K62" s="7"/>
      <c r="L62" s="9" t="s">
        <v>240</v>
      </c>
      <c r="M62" s="33">
        <v>507.8</v>
      </c>
      <c r="N62" s="33">
        <v>451.6</v>
      </c>
      <c r="O62" s="33">
        <v>499.7</v>
      </c>
      <c r="P62" s="33">
        <v>523.9</v>
      </c>
      <c r="Q62" s="33">
        <v>463.4</v>
      </c>
    </row>
    <row r="63" spans="1:17" ht="16.5" customHeight="1" x14ac:dyDescent="0.2">
      <c r="A63" s="11"/>
      <c r="B63" s="11"/>
      <c r="C63" s="11" t="s">
        <v>365</v>
      </c>
      <c r="D63" s="11"/>
      <c r="E63" s="11"/>
      <c r="F63" s="11"/>
      <c r="G63" s="11"/>
      <c r="H63" s="11"/>
      <c r="I63" s="11"/>
      <c r="J63" s="11"/>
      <c r="K63" s="11"/>
      <c r="L63" s="12" t="s">
        <v>240</v>
      </c>
      <c r="M63" s="38">
        <v>4852.7</v>
      </c>
      <c r="N63" s="38">
        <v>4841.8</v>
      </c>
      <c r="O63" s="38">
        <v>5104.3</v>
      </c>
      <c r="P63" s="38">
        <v>4905.6000000000004</v>
      </c>
      <c r="Q63" s="38">
        <v>4648.1000000000004</v>
      </c>
    </row>
    <row r="64" spans="1:17" ht="4.5" customHeight="1" x14ac:dyDescent="0.2">
      <c r="A64" s="25"/>
      <c r="B64" s="25"/>
      <c r="C64" s="2"/>
      <c r="D64" s="2"/>
      <c r="E64" s="2"/>
      <c r="F64" s="2"/>
      <c r="G64" s="2"/>
      <c r="H64" s="2"/>
      <c r="I64" s="2"/>
      <c r="J64" s="2"/>
      <c r="K64" s="2"/>
      <c r="L64" s="2"/>
      <c r="M64" s="2"/>
      <c r="N64" s="2"/>
      <c r="O64" s="2"/>
      <c r="P64" s="2"/>
      <c r="Q64" s="2"/>
    </row>
    <row r="65" spans="1:17" ht="16.5" customHeight="1" x14ac:dyDescent="0.2">
      <c r="A65" s="25"/>
      <c r="B65" s="25"/>
      <c r="C65" s="79" t="s">
        <v>206</v>
      </c>
      <c r="D65" s="79"/>
      <c r="E65" s="79"/>
      <c r="F65" s="79"/>
      <c r="G65" s="79"/>
      <c r="H65" s="79"/>
      <c r="I65" s="79"/>
      <c r="J65" s="79"/>
      <c r="K65" s="79"/>
      <c r="L65" s="79"/>
      <c r="M65" s="79"/>
      <c r="N65" s="79"/>
      <c r="O65" s="79"/>
      <c r="P65" s="79"/>
      <c r="Q65" s="79"/>
    </row>
    <row r="66" spans="1:17" ht="4.5" customHeight="1" x14ac:dyDescent="0.2">
      <c r="A66" s="25"/>
      <c r="B66" s="25"/>
      <c r="C66" s="2"/>
      <c r="D66" s="2"/>
      <c r="E66" s="2"/>
      <c r="F66" s="2"/>
      <c r="G66" s="2"/>
      <c r="H66" s="2"/>
      <c r="I66" s="2"/>
      <c r="J66" s="2"/>
      <c r="K66" s="2"/>
      <c r="L66" s="2"/>
      <c r="M66" s="2"/>
      <c r="N66" s="2"/>
      <c r="O66" s="2"/>
      <c r="P66" s="2"/>
      <c r="Q66" s="2"/>
    </row>
    <row r="67" spans="1:17" ht="68.099999999999994" customHeight="1" x14ac:dyDescent="0.2">
      <c r="A67" s="25" t="s">
        <v>115</v>
      </c>
      <c r="B67" s="25"/>
      <c r="C67" s="79" t="s">
        <v>324</v>
      </c>
      <c r="D67" s="79"/>
      <c r="E67" s="79"/>
      <c r="F67" s="79"/>
      <c r="G67" s="79"/>
      <c r="H67" s="79"/>
      <c r="I67" s="79"/>
      <c r="J67" s="79"/>
      <c r="K67" s="79"/>
      <c r="L67" s="79"/>
      <c r="M67" s="79"/>
      <c r="N67" s="79"/>
      <c r="O67" s="79"/>
      <c r="P67" s="79"/>
      <c r="Q67" s="79"/>
    </row>
    <row r="68" spans="1:17" ht="29.45" customHeight="1" x14ac:dyDescent="0.2">
      <c r="A68" s="25" t="s">
        <v>117</v>
      </c>
      <c r="B68" s="25"/>
      <c r="C68" s="79" t="s">
        <v>368</v>
      </c>
      <c r="D68" s="79"/>
      <c r="E68" s="79"/>
      <c r="F68" s="79"/>
      <c r="G68" s="79"/>
      <c r="H68" s="79"/>
      <c r="I68" s="79"/>
      <c r="J68" s="79"/>
      <c r="K68" s="79"/>
      <c r="L68" s="79"/>
      <c r="M68" s="79"/>
      <c r="N68" s="79"/>
      <c r="O68" s="79"/>
      <c r="P68" s="79"/>
      <c r="Q68" s="79"/>
    </row>
    <row r="69" spans="1:17" ht="119.65" customHeight="1" x14ac:dyDescent="0.2">
      <c r="A69" s="25" t="s">
        <v>119</v>
      </c>
      <c r="B69" s="25"/>
      <c r="C69" s="79" t="s">
        <v>325</v>
      </c>
      <c r="D69" s="79"/>
      <c r="E69" s="79"/>
      <c r="F69" s="79"/>
      <c r="G69" s="79"/>
      <c r="H69" s="79"/>
      <c r="I69" s="79"/>
      <c r="J69" s="79"/>
      <c r="K69" s="79"/>
      <c r="L69" s="79"/>
      <c r="M69" s="79"/>
      <c r="N69" s="79"/>
      <c r="O69" s="79"/>
      <c r="P69" s="79"/>
      <c r="Q69" s="79"/>
    </row>
    <row r="70" spans="1:17" ht="42.4" customHeight="1" x14ac:dyDescent="0.2">
      <c r="A70" s="25" t="s">
        <v>121</v>
      </c>
      <c r="B70" s="25"/>
      <c r="C70" s="79" t="s">
        <v>369</v>
      </c>
      <c r="D70" s="79"/>
      <c r="E70" s="79"/>
      <c r="F70" s="79"/>
      <c r="G70" s="79"/>
      <c r="H70" s="79"/>
      <c r="I70" s="79"/>
      <c r="J70" s="79"/>
      <c r="K70" s="79"/>
      <c r="L70" s="79"/>
      <c r="M70" s="79"/>
      <c r="N70" s="79"/>
      <c r="O70" s="79"/>
      <c r="P70" s="79"/>
      <c r="Q70" s="79"/>
    </row>
    <row r="71" spans="1:17" ht="68.099999999999994" customHeight="1" x14ac:dyDescent="0.2">
      <c r="A71" s="25" t="s">
        <v>123</v>
      </c>
      <c r="B71" s="25"/>
      <c r="C71" s="79" t="s">
        <v>370</v>
      </c>
      <c r="D71" s="79"/>
      <c r="E71" s="79"/>
      <c r="F71" s="79"/>
      <c r="G71" s="79"/>
      <c r="H71" s="79"/>
      <c r="I71" s="79"/>
      <c r="J71" s="79"/>
      <c r="K71" s="79"/>
      <c r="L71" s="79"/>
      <c r="M71" s="79"/>
      <c r="N71" s="79"/>
      <c r="O71" s="79"/>
      <c r="P71" s="79"/>
      <c r="Q71" s="79"/>
    </row>
    <row r="72" spans="1:17" ht="29.45" customHeight="1" x14ac:dyDescent="0.2">
      <c r="A72" s="25" t="s">
        <v>161</v>
      </c>
      <c r="B72" s="25"/>
      <c r="C72" s="79" t="s">
        <v>371</v>
      </c>
      <c r="D72" s="79"/>
      <c r="E72" s="79"/>
      <c r="F72" s="79"/>
      <c r="G72" s="79"/>
      <c r="H72" s="79"/>
      <c r="I72" s="79"/>
      <c r="J72" s="79"/>
      <c r="K72" s="79"/>
      <c r="L72" s="79"/>
      <c r="M72" s="79"/>
      <c r="N72" s="79"/>
      <c r="O72" s="79"/>
      <c r="P72" s="79"/>
      <c r="Q72" s="79"/>
    </row>
    <row r="73" spans="1:17" ht="29.45" customHeight="1" x14ac:dyDescent="0.2">
      <c r="A73" s="25" t="s">
        <v>180</v>
      </c>
      <c r="B73" s="25"/>
      <c r="C73" s="79" t="s">
        <v>116</v>
      </c>
      <c r="D73" s="79"/>
      <c r="E73" s="79"/>
      <c r="F73" s="79"/>
      <c r="G73" s="79"/>
      <c r="H73" s="79"/>
      <c r="I73" s="79"/>
      <c r="J73" s="79"/>
      <c r="K73" s="79"/>
      <c r="L73" s="79"/>
      <c r="M73" s="79"/>
      <c r="N73" s="79"/>
      <c r="O73" s="79"/>
      <c r="P73" s="79"/>
      <c r="Q73" s="79"/>
    </row>
    <row r="74" spans="1:17" ht="16.5" customHeight="1" x14ac:dyDescent="0.2">
      <c r="A74" s="25" t="s">
        <v>182</v>
      </c>
      <c r="B74" s="25"/>
      <c r="C74" s="79" t="s">
        <v>372</v>
      </c>
      <c r="D74" s="79"/>
      <c r="E74" s="79"/>
      <c r="F74" s="79"/>
      <c r="G74" s="79"/>
      <c r="H74" s="79"/>
      <c r="I74" s="79"/>
      <c r="J74" s="79"/>
      <c r="K74" s="79"/>
      <c r="L74" s="79"/>
      <c r="M74" s="79"/>
      <c r="N74" s="79"/>
      <c r="O74" s="79"/>
      <c r="P74" s="79"/>
      <c r="Q74" s="79"/>
    </row>
    <row r="75" spans="1:17" ht="4.5" customHeight="1" x14ac:dyDescent="0.2"/>
    <row r="76" spans="1:17" ht="42.4" customHeight="1" x14ac:dyDescent="0.2">
      <c r="A76" s="26" t="s">
        <v>125</v>
      </c>
      <c r="B76" s="25"/>
      <c r="C76" s="25"/>
      <c r="D76" s="25"/>
      <c r="E76" s="79" t="s">
        <v>328</v>
      </c>
      <c r="F76" s="79"/>
      <c r="G76" s="79"/>
      <c r="H76" s="79"/>
      <c r="I76" s="79"/>
      <c r="J76" s="79"/>
      <c r="K76" s="79"/>
      <c r="L76" s="79"/>
      <c r="M76" s="79"/>
      <c r="N76" s="79"/>
      <c r="O76" s="79"/>
      <c r="P76" s="79"/>
      <c r="Q76" s="79"/>
    </row>
  </sheetData>
  <mergeCells count="23">
    <mergeCell ref="C51:K51"/>
    <mergeCell ref="C59:K59"/>
    <mergeCell ref="K1:Q1"/>
    <mergeCell ref="C65:Q65"/>
    <mergeCell ref="C67:Q67"/>
    <mergeCell ref="C26:K26"/>
    <mergeCell ref="C31:K31"/>
    <mergeCell ref="C39:K39"/>
    <mergeCell ref="C45:K45"/>
    <mergeCell ref="C46:K46"/>
    <mergeCell ref="C5:K5"/>
    <mergeCell ref="C6:K6"/>
    <mergeCell ref="C11:K11"/>
    <mergeCell ref="C19:K19"/>
    <mergeCell ref="C25:K25"/>
    <mergeCell ref="C73:Q73"/>
    <mergeCell ref="C74:Q74"/>
    <mergeCell ref="E76:Q76"/>
    <mergeCell ref="C68:Q68"/>
    <mergeCell ref="C69:Q69"/>
    <mergeCell ref="C70:Q70"/>
    <mergeCell ref="C71:Q71"/>
    <mergeCell ref="C72:Q72"/>
  </mergeCells>
  <pageMargins left="0.7" right="0.7" top="0.75" bottom="0.75" header="0.3" footer="0.3"/>
  <pageSetup paperSize="9" fitToHeight="0" orientation="landscape" horizontalDpi="300" verticalDpi="300"/>
  <headerFooter scaleWithDoc="0" alignWithMargins="0">
    <oddHeader>&amp;C&amp;"Arial"&amp;8TABLE 10A.16</oddHeader>
    <oddFooter>&amp;L&amp;"Arial"&amp;8REPORT ON
GOVERNMENT
SERVICES 2022&amp;R&amp;"Arial"&amp;8PRIMARY AND
COMMUNITY HEALTH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79"/>
  <sheetViews>
    <sheetView showGridLines="0" workbookViewId="0"/>
  </sheetViews>
  <sheetFormatPr defaultColWidth="10.85546875" defaultRowHeight="12.75" x14ac:dyDescent="0.2"/>
  <cols>
    <col min="1" max="10" width="1.7109375" customWidth="1"/>
    <col min="11" max="11" width="5.5703125" customWidth="1"/>
    <col min="12" max="12" width="5.42578125" customWidth="1"/>
    <col min="13" max="21" width="12.7109375" customWidth="1"/>
  </cols>
  <sheetData>
    <row r="1" spans="1:21" ht="17.45" customHeight="1" x14ac:dyDescent="0.2">
      <c r="A1" s="8" t="s">
        <v>373</v>
      </c>
      <c r="B1" s="8"/>
      <c r="C1" s="8"/>
      <c r="D1" s="8"/>
      <c r="E1" s="8"/>
      <c r="F1" s="8"/>
      <c r="G1" s="8"/>
      <c r="H1" s="8"/>
      <c r="I1" s="8"/>
      <c r="J1" s="8"/>
      <c r="K1" s="85" t="s">
        <v>374</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375</v>
      </c>
      <c r="N2" s="29" t="s">
        <v>376</v>
      </c>
      <c r="O2" s="29" t="s">
        <v>131</v>
      </c>
      <c r="P2" s="29" t="s">
        <v>377</v>
      </c>
      <c r="Q2" s="29" t="s">
        <v>133</v>
      </c>
      <c r="R2" s="29" t="s">
        <v>134</v>
      </c>
      <c r="S2" s="29" t="s">
        <v>135</v>
      </c>
      <c r="T2" s="29" t="s">
        <v>378</v>
      </c>
      <c r="U2" s="29" t="s">
        <v>212</v>
      </c>
    </row>
    <row r="3" spans="1:21" ht="16.5" customHeight="1" x14ac:dyDescent="0.2">
      <c r="A3" s="7" t="s">
        <v>379</v>
      </c>
      <c r="B3" s="7"/>
      <c r="C3" s="7"/>
      <c r="D3" s="7"/>
      <c r="E3" s="7"/>
      <c r="F3" s="7"/>
      <c r="G3" s="7"/>
      <c r="H3" s="7"/>
      <c r="I3" s="7"/>
      <c r="J3" s="7"/>
      <c r="K3" s="7"/>
      <c r="L3" s="9"/>
      <c r="M3" s="10"/>
      <c r="N3" s="10"/>
      <c r="O3" s="10"/>
      <c r="P3" s="10"/>
      <c r="Q3" s="10"/>
      <c r="R3" s="10"/>
      <c r="S3" s="10"/>
      <c r="T3" s="10"/>
      <c r="U3" s="10"/>
    </row>
    <row r="4" spans="1:21" ht="16.5" customHeight="1" x14ac:dyDescent="0.2">
      <c r="A4" s="7"/>
      <c r="B4" s="7" t="s">
        <v>380</v>
      </c>
      <c r="C4" s="7"/>
      <c r="D4" s="7"/>
      <c r="E4" s="7"/>
      <c r="F4" s="7"/>
      <c r="G4" s="7"/>
      <c r="H4" s="7"/>
      <c r="I4" s="7"/>
      <c r="J4" s="7"/>
      <c r="K4" s="7"/>
      <c r="L4" s="9"/>
      <c r="M4" s="10"/>
      <c r="N4" s="10"/>
      <c r="O4" s="10"/>
      <c r="P4" s="10"/>
      <c r="Q4" s="10"/>
      <c r="R4" s="10"/>
      <c r="S4" s="10"/>
      <c r="T4" s="10"/>
      <c r="U4" s="10"/>
    </row>
    <row r="5" spans="1:21" ht="16.5" customHeight="1" x14ac:dyDescent="0.2">
      <c r="A5" s="7"/>
      <c r="B5" s="7"/>
      <c r="C5" s="7" t="s">
        <v>381</v>
      </c>
      <c r="D5" s="7"/>
      <c r="E5" s="7"/>
      <c r="F5" s="7"/>
      <c r="G5" s="7"/>
      <c r="H5" s="7"/>
      <c r="I5" s="7"/>
      <c r="J5" s="7"/>
      <c r="K5" s="7"/>
      <c r="L5" s="9" t="s">
        <v>240</v>
      </c>
      <c r="M5" s="17">
        <v>3950</v>
      </c>
      <c r="N5" s="17">
        <v>4328</v>
      </c>
      <c r="O5" s="17">
        <v>4045</v>
      </c>
      <c r="P5" s="17">
        <v>4009</v>
      </c>
      <c r="Q5" s="17">
        <v>3818</v>
      </c>
      <c r="R5" s="17">
        <v>3490</v>
      </c>
      <c r="S5" s="17">
        <v>4959</v>
      </c>
      <c r="T5" s="17">
        <v>4611</v>
      </c>
      <c r="U5" s="17">
        <v>4068</v>
      </c>
    </row>
    <row r="6" spans="1:21" ht="16.5" customHeight="1" x14ac:dyDescent="0.2">
      <c r="A6" s="7"/>
      <c r="B6" s="7"/>
      <c r="C6" s="7" t="s">
        <v>382</v>
      </c>
      <c r="D6" s="7"/>
      <c r="E6" s="7"/>
      <c r="F6" s="7"/>
      <c r="G6" s="7"/>
      <c r="H6" s="7"/>
      <c r="I6" s="7"/>
      <c r="J6" s="7"/>
      <c r="K6" s="7"/>
      <c r="L6" s="9" t="s">
        <v>240</v>
      </c>
      <c r="M6" s="17">
        <v>4286</v>
      </c>
      <c r="N6" s="17">
        <v>3443</v>
      </c>
      <c r="O6" s="17">
        <v>4547</v>
      </c>
      <c r="P6" s="17">
        <v>4204</v>
      </c>
      <c r="Q6" s="17">
        <v>2951</v>
      </c>
      <c r="R6" s="17">
        <v>4323</v>
      </c>
      <c r="S6" s="14" t="s">
        <v>101</v>
      </c>
      <c r="T6" s="17">
        <v>3073</v>
      </c>
      <c r="U6" s="17">
        <v>3993</v>
      </c>
    </row>
    <row r="7" spans="1:21" ht="16.5" customHeight="1" x14ac:dyDescent="0.2">
      <c r="A7" s="7"/>
      <c r="B7" s="7"/>
      <c r="C7" s="7" t="s">
        <v>383</v>
      </c>
      <c r="D7" s="7"/>
      <c r="E7" s="7"/>
      <c r="F7" s="7"/>
      <c r="G7" s="7"/>
      <c r="H7" s="7"/>
      <c r="I7" s="7"/>
      <c r="J7" s="7"/>
      <c r="K7" s="7"/>
      <c r="L7" s="9" t="s">
        <v>240</v>
      </c>
      <c r="M7" s="17">
        <v>3453</v>
      </c>
      <c r="N7" s="17">
        <v>3673</v>
      </c>
      <c r="O7" s="17">
        <v>3385</v>
      </c>
      <c r="P7" s="17">
        <v>3547</v>
      </c>
      <c r="Q7" s="17">
        <v>3508</v>
      </c>
      <c r="R7" s="17">
        <v>2741</v>
      </c>
      <c r="S7" s="14" t="s">
        <v>101</v>
      </c>
      <c r="T7" s="17">
        <v>2457</v>
      </c>
      <c r="U7" s="17">
        <v>3421</v>
      </c>
    </row>
    <row r="8" spans="1:21" ht="16.5" customHeight="1" x14ac:dyDescent="0.2">
      <c r="A8" s="7"/>
      <c r="B8" s="7"/>
      <c r="C8" s="7" t="s">
        <v>384</v>
      </c>
      <c r="D8" s="7"/>
      <c r="E8" s="7"/>
      <c r="F8" s="7"/>
      <c r="G8" s="7"/>
      <c r="H8" s="7"/>
      <c r="I8" s="7"/>
      <c r="J8" s="7"/>
      <c r="K8" s="7"/>
      <c r="L8" s="9" t="s">
        <v>240</v>
      </c>
      <c r="M8" s="17">
        <v>3829</v>
      </c>
      <c r="N8" s="17">
        <v>3537</v>
      </c>
      <c r="O8" s="17">
        <v>4059</v>
      </c>
      <c r="P8" s="17">
        <v>2167</v>
      </c>
      <c r="Q8" s="17">
        <v>2716</v>
      </c>
      <c r="R8" s="17">
        <v>4127</v>
      </c>
      <c r="S8" s="14" t="s">
        <v>101</v>
      </c>
      <c r="T8" s="14" t="s">
        <v>101</v>
      </c>
      <c r="U8" s="17">
        <v>3433</v>
      </c>
    </row>
    <row r="9" spans="1:21" ht="16.5" customHeight="1" x14ac:dyDescent="0.2">
      <c r="A9" s="7"/>
      <c r="B9" s="7"/>
      <c r="C9" s="7" t="s">
        <v>385</v>
      </c>
      <c r="D9" s="7"/>
      <c r="E9" s="7"/>
      <c r="F9" s="7"/>
      <c r="G9" s="7"/>
      <c r="H9" s="7"/>
      <c r="I9" s="7"/>
      <c r="J9" s="7"/>
      <c r="K9" s="7"/>
      <c r="L9" s="9" t="s">
        <v>240</v>
      </c>
      <c r="M9" s="17">
        <v>2801</v>
      </c>
      <c r="N9" s="17">
        <v>2682</v>
      </c>
      <c r="O9" s="17">
        <v>3057</v>
      </c>
      <c r="P9" s="17">
        <v>2051</v>
      </c>
      <c r="Q9" s="17">
        <v>2361</v>
      </c>
      <c r="R9" s="17">
        <v>1727</v>
      </c>
      <c r="S9" s="14" t="s">
        <v>101</v>
      </c>
      <c r="T9" s="17">
        <v>1919</v>
      </c>
      <c r="U9" s="17">
        <v>2554</v>
      </c>
    </row>
    <row r="10" spans="1:21" ht="16.5" customHeight="1" x14ac:dyDescent="0.2">
      <c r="A10" s="7"/>
      <c r="B10" s="7"/>
      <c r="C10" s="7" t="s">
        <v>386</v>
      </c>
      <c r="D10" s="7"/>
      <c r="E10" s="7"/>
      <c r="F10" s="7"/>
      <c r="G10" s="7"/>
      <c r="H10" s="7"/>
      <c r="I10" s="7"/>
      <c r="J10" s="7"/>
      <c r="K10" s="7"/>
      <c r="L10" s="9" t="s">
        <v>240</v>
      </c>
      <c r="M10" s="17">
        <v>1483</v>
      </c>
      <c r="N10" s="15">
        <v>236</v>
      </c>
      <c r="O10" s="17">
        <v>1063</v>
      </c>
      <c r="P10" s="17">
        <v>2041</v>
      </c>
      <c r="Q10" s="17">
        <v>1428</v>
      </c>
      <c r="R10" s="15">
        <v>738</v>
      </c>
      <c r="S10" s="14" t="s">
        <v>101</v>
      </c>
      <c r="T10" s="15">
        <v>740</v>
      </c>
      <c r="U10" s="17">
        <v>1279</v>
      </c>
    </row>
    <row r="11" spans="1:21" ht="16.5" customHeight="1" x14ac:dyDescent="0.2">
      <c r="A11" s="7"/>
      <c r="B11" s="7"/>
      <c r="C11" s="7" t="s">
        <v>387</v>
      </c>
      <c r="D11" s="7"/>
      <c r="E11" s="7"/>
      <c r="F11" s="7"/>
      <c r="G11" s="7"/>
      <c r="H11" s="7"/>
      <c r="I11" s="7"/>
      <c r="J11" s="7"/>
      <c r="K11" s="7"/>
      <c r="L11" s="9" t="s">
        <v>240</v>
      </c>
      <c r="M11" s="17">
        <v>3551</v>
      </c>
      <c r="N11" s="17">
        <v>3485</v>
      </c>
      <c r="O11" s="17">
        <v>2869</v>
      </c>
      <c r="P11" s="17">
        <v>2398</v>
      </c>
      <c r="Q11" s="17">
        <v>2725</v>
      </c>
      <c r="R11" s="17">
        <v>2684</v>
      </c>
      <c r="S11" s="14" t="s">
        <v>101</v>
      </c>
      <c r="T11" s="17">
        <v>1180</v>
      </c>
      <c r="U11" s="17">
        <v>2924</v>
      </c>
    </row>
    <row r="12" spans="1:21" ht="16.5" customHeight="1" x14ac:dyDescent="0.2">
      <c r="A12" s="7"/>
      <c r="B12" s="7"/>
      <c r="C12" s="7" t="s">
        <v>388</v>
      </c>
      <c r="D12" s="7"/>
      <c r="E12" s="7"/>
      <c r="F12" s="7"/>
      <c r="G12" s="7"/>
      <c r="H12" s="7"/>
      <c r="I12" s="7"/>
      <c r="J12" s="7"/>
      <c r="K12" s="7"/>
      <c r="L12" s="9" t="s">
        <v>240</v>
      </c>
      <c r="M12" s="17">
        <v>3895</v>
      </c>
      <c r="N12" s="17">
        <v>4215</v>
      </c>
      <c r="O12" s="17">
        <v>3813</v>
      </c>
      <c r="P12" s="17">
        <v>3667</v>
      </c>
      <c r="Q12" s="17">
        <v>3584</v>
      </c>
      <c r="R12" s="17">
        <v>3201</v>
      </c>
      <c r="S12" s="17">
        <v>4959</v>
      </c>
      <c r="T12" s="17">
        <v>1949</v>
      </c>
      <c r="U12" s="17">
        <v>3864</v>
      </c>
    </row>
    <row r="13" spans="1:21" ht="16.5" customHeight="1" x14ac:dyDescent="0.2">
      <c r="A13" s="7"/>
      <c r="B13" s="7" t="s">
        <v>389</v>
      </c>
      <c r="C13" s="7"/>
      <c r="D13" s="7"/>
      <c r="E13" s="7"/>
      <c r="F13" s="7"/>
      <c r="G13" s="7"/>
      <c r="H13" s="7"/>
      <c r="I13" s="7"/>
      <c r="J13" s="7"/>
      <c r="K13" s="7"/>
      <c r="L13" s="9"/>
      <c r="M13" s="10"/>
      <c r="N13" s="10"/>
      <c r="O13" s="10"/>
      <c r="P13" s="10"/>
      <c r="Q13" s="10"/>
      <c r="R13" s="10"/>
      <c r="S13" s="10"/>
      <c r="T13" s="10"/>
      <c r="U13" s="10"/>
    </row>
    <row r="14" spans="1:21" ht="16.5" customHeight="1" x14ac:dyDescent="0.2">
      <c r="A14" s="7"/>
      <c r="B14" s="7"/>
      <c r="C14" s="7" t="s">
        <v>390</v>
      </c>
      <c r="D14" s="7"/>
      <c r="E14" s="7"/>
      <c r="F14" s="7"/>
      <c r="G14" s="7"/>
      <c r="H14" s="7"/>
      <c r="I14" s="7"/>
      <c r="J14" s="7"/>
      <c r="K14" s="7"/>
      <c r="L14" s="9" t="s">
        <v>240</v>
      </c>
      <c r="M14" s="17">
        <v>3950</v>
      </c>
      <c r="N14" s="17">
        <v>4328</v>
      </c>
      <c r="O14" s="17">
        <v>4045</v>
      </c>
      <c r="P14" s="17">
        <v>4016</v>
      </c>
      <c r="Q14" s="17">
        <v>3818</v>
      </c>
      <c r="R14" s="17">
        <v>3490</v>
      </c>
      <c r="S14" s="17">
        <v>4959</v>
      </c>
      <c r="T14" s="17">
        <v>4611</v>
      </c>
      <c r="U14" s="17">
        <v>4069</v>
      </c>
    </row>
    <row r="15" spans="1:21" ht="16.5" customHeight="1" x14ac:dyDescent="0.2">
      <c r="A15" s="7"/>
      <c r="B15" s="7"/>
      <c r="C15" s="7" t="s">
        <v>382</v>
      </c>
      <c r="D15" s="7"/>
      <c r="E15" s="7"/>
      <c r="F15" s="7"/>
      <c r="G15" s="7"/>
      <c r="H15" s="7"/>
      <c r="I15" s="7"/>
      <c r="J15" s="7"/>
      <c r="K15" s="7"/>
      <c r="L15" s="9" t="s">
        <v>240</v>
      </c>
      <c r="M15" s="17">
        <v>4354</v>
      </c>
      <c r="N15" s="17">
        <v>3433</v>
      </c>
      <c r="O15" s="17">
        <v>4715</v>
      </c>
      <c r="P15" s="17">
        <v>5138</v>
      </c>
      <c r="Q15" s="17">
        <v>3197</v>
      </c>
      <c r="R15" s="17">
        <v>4323</v>
      </c>
      <c r="S15" s="14" t="s">
        <v>101</v>
      </c>
      <c r="T15" s="17">
        <v>3073</v>
      </c>
      <c r="U15" s="17">
        <v>4041</v>
      </c>
    </row>
    <row r="16" spans="1:21" ht="16.5" customHeight="1" x14ac:dyDescent="0.2">
      <c r="A16" s="7"/>
      <c r="B16" s="7"/>
      <c r="C16" s="7" t="s">
        <v>383</v>
      </c>
      <c r="D16" s="7"/>
      <c r="E16" s="7"/>
      <c r="F16" s="7"/>
      <c r="G16" s="7"/>
      <c r="H16" s="7"/>
      <c r="I16" s="7"/>
      <c r="J16" s="7"/>
      <c r="K16" s="7"/>
      <c r="L16" s="9" t="s">
        <v>240</v>
      </c>
      <c r="M16" s="17">
        <v>3453</v>
      </c>
      <c r="N16" s="17">
        <v>3673</v>
      </c>
      <c r="O16" s="17">
        <v>3429</v>
      </c>
      <c r="P16" s="17">
        <v>3547</v>
      </c>
      <c r="Q16" s="17">
        <v>3508</v>
      </c>
      <c r="R16" s="17">
        <v>2741</v>
      </c>
      <c r="S16" s="14" t="s">
        <v>101</v>
      </c>
      <c r="T16" s="17">
        <v>4505</v>
      </c>
      <c r="U16" s="17">
        <v>3481</v>
      </c>
    </row>
    <row r="17" spans="1:21" ht="16.5" customHeight="1" x14ac:dyDescent="0.2">
      <c r="A17" s="7"/>
      <c r="B17" s="7"/>
      <c r="C17" s="7" t="s">
        <v>384</v>
      </c>
      <c r="D17" s="7"/>
      <c r="E17" s="7"/>
      <c r="F17" s="7"/>
      <c r="G17" s="7"/>
      <c r="H17" s="7"/>
      <c r="I17" s="7"/>
      <c r="J17" s="7"/>
      <c r="K17" s="7"/>
      <c r="L17" s="9" t="s">
        <v>240</v>
      </c>
      <c r="M17" s="17">
        <v>3829</v>
      </c>
      <c r="N17" s="17">
        <v>3537</v>
      </c>
      <c r="O17" s="17">
        <v>4059</v>
      </c>
      <c r="P17" s="17">
        <v>2167</v>
      </c>
      <c r="Q17" s="17">
        <v>2716</v>
      </c>
      <c r="R17" s="17">
        <v>4127</v>
      </c>
      <c r="S17" s="14" t="s">
        <v>101</v>
      </c>
      <c r="T17" s="14" t="s">
        <v>101</v>
      </c>
      <c r="U17" s="17">
        <v>3433</v>
      </c>
    </row>
    <row r="18" spans="1:21" ht="16.5" customHeight="1" x14ac:dyDescent="0.2">
      <c r="A18" s="7"/>
      <c r="B18" s="7"/>
      <c r="C18" s="7" t="s">
        <v>385</v>
      </c>
      <c r="D18" s="7"/>
      <c r="E18" s="7"/>
      <c r="F18" s="7"/>
      <c r="G18" s="7"/>
      <c r="H18" s="7"/>
      <c r="I18" s="7"/>
      <c r="J18" s="7"/>
      <c r="K18" s="7"/>
      <c r="L18" s="9" t="s">
        <v>240</v>
      </c>
      <c r="M18" s="17">
        <v>2889</v>
      </c>
      <c r="N18" s="17">
        <v>2888</v>
      </c>
      <c r="O18" s="17">
        <v>3252</v>
      </c>
      <c r="P18" s="17">
        <v>2344</v>
      </c>
      <c r="Q18" s="17">
        <v>2361</v>
      </c>
      <c r="R18" s="17">
        <v>1860</v>
      </c>
      <c r="S18" s="14" t="s">
        <v>101</v>
      </c>
      <c r="T18" s="17">
        <v>6716</v>
      </c>
      <c r="U18" s="17">
        <v>2810</v>
      </c>
    </row>
    <row r="19" spans="1:21" ht="16.5" customHeight="1" x14ac:dyDescent="0.2">
      <c r="A19" s="7"/>
      <c r="B19" s="7"/>
      <c r="C19" s="7" t="s">
        <v>386</v>
      </c>
      <c r="D19" s="7"/>
      <c r="E19" s="7"/>
      <c r="F19" s="7"/>
      <c r="G19" s="7"/>
      <c r="H19" s="7"/>
      <c r="I19" s="7"/>
      <c r="J19" s="7"/>
      <c r="K19" s="7"/>
      <c r="L19" s="9" t="s">
        <v>240</v>
      </c>
      <c r="M19" s="17">
        <v>1928</v>
      </c>
      <c r="N19" s="15">
        <v>236</v>
      </c>
      <c r="O19" s="17">
        <v>2456</v>
      </c>
      <c r="P19" s="17">
        <v>3499</v>
      </c>
      <c r="Q19" s="17">
        <v>2539</v>
      </c>
      <c r="R19" s="17">
        <v>1845</v>
      </c>
      <c r="S19" s="14" t="s">
        <v>101</v>
      </c>
      <c r="T19" s="19">
        <v>25177</v>
      </c>
      <c r="U19" s="17">
        <v>3344</v>
      </c>
    </row>
    <row r="20" spans="1:21" ht="16.5" customHeight="1" x14ac:dyDescent="0.2">
      <c r="A20" s="7"/>
      <c r="B20" s="7"/>
      <c r="C20" s="7" t="s">
        <v>391</v>
      </c>
      <c r="D20" s="7"/>
      <c r="E20" s="7"/>
      <c r="F20" s="7"/>
      <c r="G20" s="7"/>
      <c r="H20" s="7"/>
      <c r="I20" s="7"/>
      <c r="J20" s="7"/>
      <c r="K20" s="7"/>
      <c r="L20" s="9" t="s">
        <v>240</v>
      </c>
      <c r="M20" s="17">
        <v>3620</v>
      </c>
      <c r="N20" s="17">
        <v>3504</v>
      </c>
      <c r="O20" s="17">
        <v>3486</v>
      </c>
      <c r="P20" s="17">
        <v>3092</v>
      </c>
      <c r="Q20" s="17">
        <v>2962</v>
      </c>
      <c r="R20" s="17">
        <v>2887</v>
      </c>
      <c r="S20" s="14" t="s">
        <v>101</v>
      </c>
      <c r="T20" s="17">
        <v>7583</v>
      </c>
      <c r="U20" s="17">
        <v>3462</v>
      </c>
    </row>
    <row r="21" spans="1:21" ht="16.5" customHeight="1" x14ac:dyDescent="0.2">
      <c r="A21" s="7"/>
      <c r="B21" s="7" t="s">
        <v>392</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393</v>
      </c>
      <c r="D22" s="7"/>
      <c r="E22" s="7"/>
      <c r="F22" s="7"/>
      <c r="G22" s="7"/>
      <c r="H22" s="7"/>
      <c r="I22" s="7"/>
      <c r="J22" s="7"/>
      <c r="K22" s="7"/>
      <c r="L22" s="9" t="s">
        <v>240</v>
      </c>
      <c r="M22" s="17">
        <v>1652</v>
      </c>
      <c r="N22" s="17">
        <v>1216</v>
      </c>
      <c r="O22" s="15">
        <v>987</v>
      </c>
      <c r="P22" s="15">
        <v>532</v>
      </c>
      <c r="Q22" s="15">
        <v>367</v>
      </c>
      <c r="R22" s="15">
        <v>102</v>
      </c>
      <c r="S22" s="16">
        <v>80</v>
      </c>
      <c r="T22" s="16">
        <v>26</v>
      </c>
      <c r="U22" s="17">
        <v>4962</v>
      </c>
    </row>
    <row r="23" spans="1:21" ht="16.5" customHeight="1" x14ac:dyDescent="0.2">
      <c r="A23" s="7"/>
      <c r="B23" s="7"/>
      <c r="C23" s="7" t="s">
        <v>382</v>
      </c>
      <c r="D23" s="7"/>
      <c r="E23" s="7"/>
      <c r="F23" s="7"/>
      <c r="G23" s="7"/>
      <c r="H23" s="7"/>
      <c r="I23" s="7"/>
      <c r="J23" s="7"/>
      <c r="K23" s="7"/>
      <c r="L23" s="9" t="s">
        <v>240</v>
      </c>
      <c r="M23" s="16">
        <v>63</v>
      </c>
      <c r="N23" s="16">
        <v>60</v>
      </c>
      <c r="O23" s="16">
        <v>27</v>
      </c>
      <c r="P23" s="13">
        <v>9</v>
      </c>
      <c r="Q23" s="16">
        <v>12</v>
      </c>
      <c r="R23" s="13">
        <v>8</v>
      </c>
      <c r="S23" s="14" t="s">
        <v>101</v>
      </c>
      <c r="T23" s="13">
        <v>4</v>
      </c>
      <c r="U23" s="15">
        <v>183</v>
      </c>
    </row>
    <row r="24" spans="1:21" ht="16.5" customHeight="1" x14ac:dyDescent="0.2">
      <c r="A24" s="7"/>
      <c r="B24" s="7"/>
      <c r="C24" s="7" t="s">
        <v>383</v>
      </c>
      <c r="D24" s="7"/>
      <c r="E24" s="7"/>
      <c r="F24" s="7"/>
      <c r="G24" s="7"/>
      <c r="H24" s="7"/>
      <c r="I24" s="7"/>
      <c r="J24" s="7"/>
      <c r="K24" s="7"/>
      <c r="L24" s="9" t="s">
        <v>240</v>
      </c>
      <c r="M24" s="15">
        <v>102</v>
      </c>
      <c r="N24" s="16">
        <v>87</v>
      </c>
      <c r="O24" s="16">
        <v>76</v>
      </c>
      <c r="P24" s="16">
        <v>15</v>
      </c>
      <c r="Q24" s="16">
        <v>30</v>
      </c>
      <c r="R24" s="16">
        <v>24</v>
      </c>
      <c r="S24" s="14" t="s">
        <v>101</v>
      </c>
      <c r="T24" s="13">
        <v>6</v>
      </c>
      <c r="U24" s="15">
        <v>340</v>
      </c>
    </row>
    <row r="25" spans="1:21" ht="16.5" customHeight="1" x14ac:dyDescent="0.2">
      <c r="A25" s="7"/>
      <c r="B25" s="7"/>
      <c r="C25" s="7" t="s">
        <v>384</v>
      </c>
      <c r="D25" s="7"/>
      <c r="E25" s="7"/>
      <c r="F25" s="7"/>
      <c r="G25" s="7"/>
      <c r="H25" s="7"/>
      <c r="I25" s="7"/>
      <c r="J25" s="7"/>
      <c r="K25" s="7"/>
      <c r="L25" s="9" t="s">
        <v>240</v>
      </c>
      <c r="M25" s="16">
        <v>53</v>
      </c>
      <c r="N25" s="16">
        <v>26</v>
      </c>
      <c r="O25" s="16">
        <v>21</v>
      </c>
      <c r="P25" s="16">
        <v>20</v>
      </c>
      <c r="Q25" s="16">
        <v>26</v>
      </c>
      <c r="R25" s="13">
        <v>6</v>
      </c>
      <c r="S25" s="14" t="s">
        <v>101</v>
      </c>
      <c r="T25" s="14" t="s">
        <v>101</v>
      </c>
      <c r="U25" s="15">
        <v>152</v>
      </c>
    </row>
    <row r="26" spans="1:21" ht="16.5" customHeight="1" x14ac:dyDescent="0.2">
      <c r="A26" s="7"/>
      <c r="B26" s="7"/>
      <c r="C26" s="7" t="s">
        <v>385</v>
      </c>
      <c r="D26" s="7"/>
      <c r="E26" s="7"/>
      <c r="F26" s="7"/>
      <c r="G26" s="7"/>
      <c r="H26" s="7"/>
      <c r="I26" s="7"/>
      <c r="J26" s="7"/>
      <c r="K26" s="7"/>
      <c r="L26" s="9" t="s">
        <v>240</v>
      </c>
      <c r="M26" s="16">
        <v>32</v>
      </c>
      <c r="N26" s="16">
        <v>13</v>
      </c>
      <c r="O26" s="16">
        <v>47</v>
      </c>
      <c r="P26" s="16">
        <v>28</v>
      </c>
      <c r="Q26" s="16">
        <v>15</v>
      </c>
      <c r="R26" s="16">
        <v>13</v>
      </c>
      <c r="S26" s="14" t="s">
        <v>101</v>
      </c>
      <c r="T26" s="13">
        <v>2</v>
      </c>
      <c r="U26" s="15">
        <v>150</v>
      </c>
    </row>
    <row r="27" spans="1:21" ht="16.5" customHeight="1" x14ac:dyDescent="0.2">
      <c r="A27" s="7"/>
      <c r="B27" s="7"/>
      <c r="C27" s="7" t="s">
        <v>386</v>
      </c>
      <c r="D27" s="7"/>
      <c r="E27" s="7"/>
      <c r="F27" s="7"/>
      <c r="G27" s="7"/>
      <c r="H27" s="7"/>
      <c r="I27" s="7"/>
      <c r="J27" s="7"/>
      <c r="K27" s="7"/>
      <c r="L27" s="9" t="s">
        <v>240</v>
      </c>
      <c r="M27" s="16">
        <v>10</v>
      </c>
      <c r="N27" s="13">
        <v>1</v>
      </c>
      <c r="O27" s="16">
        <v>29</v>
      </c>
      <c r="P27" s="16">
        <v>35</v>
      </c>
      <c r="Q27" s="13">
        <v>9</v>
      </c>
      <c r="R27" s="13">
        <v>2</v>
      </c>
      <c r="S27" s="14" t="s">
        <v>101</v>
      </c>
      <c r="T27" s="13">
        <v>2</v>
      </c>
      <c r="U27" s="16">
        <v>88</v>
      </c>
    </row>
    <row r="28" spans="1:21" ht="16.5" customHeight="1" x14ac:dyDescent="0.2">
      <c r="A28" s="7"/>
      <c r="B28" s="7"/>
      <c r="C28" s="7" t="s">
        <v>394</v>
      </c>
      <c r="D28" s="7"/>
      <c r="E28" s="7"/>
      <c r="F28" s="7"/>
      <c r="G28" s="7"/>
      <c r="H28" s="7"/>
      <c r="I28" s="7"/>
      <c r="J28" s="7"/>
      <c r="K28" s="7"/>
      <c r="L28" s="9" t="s">
        <v>240</v>
      </c>
      <c r="M28" s="15">
        <v>260</v>
      </c>
      <c r="N28" s="15">
        <v>187</v>
      </c>
      <c r="O28" s="15">
        <v>200</v>
      </c>
      <c r="P28" s="15">
        <v>107</v>
      </c>
      <c r="Q28" s="16">
        <v>92</v>
      </c>
      <c r="R28" s="16">
        <v>53</v>
      </c>
      <c r="S28" s="14" t="s">
        <v>101</v>
      </c>
      <c r="T28" s="16">
        <v>14</v>
      </c>
      <c r="U28" s="15">
        <v>913</v>
      </c>
    </row>
    <row r="29" spans="1:21" ht="16.5" customHeight="1" x14ac:dyDescent="0.2">
      <c r="A29" s="7"/>
      <c r="B29" s="7" t="s">
        <v>395</v>
      </c>
      <c r="C29" s="7"/>
      <c r="D29" s="7"/>
      <c r="E29" s="7"/>
      <c r="F29" s="7"/>
      <c r="G29" s="7"/>
      <c r="H29" s="7"/>
      <c r="I29" s="7"/>
      <c r="J29" s="7"/>
      <c r="K29" s="7"/>
      <c r="L29" s="9"/>
      <c r="M29" s="10"/>
      <c r="N29" s="10"/>
      <c r="O29" s="10"/>
      <c r="P29" s="10"/>
      <c r="Q29" s="10"/>
      <c r="R29" s="10"/>
      <c r="S29" s="10"/>
      <c r="T29" s="10"/>
      <c r="U29" s="10"/>
    </row>
    <row r="30" spans="1:21" ht="16.5" customHeight="1" x14ac:dyDescent="0.2">
      <c r="A30" s="7"/>
      <c r="B30" s="7"/>
      <c r="C30" s="7" t="s">
        <v>393</v>
      </c>
      <c r="D30" s="7"/>
      <c r="E30" s="7"/>
      <c r="F30" s="7"/>
      <c r="G30" s="7"/>
      <c r="H30" s="7"/>
      <c r="I30" s="7"/>
      <c r="J30" s="7"/>
      <c r="K30" s="7"/>
      <c r="L30" s="9" t="s">
        <v>240</v>
      </c>
      <c r="M30" s="13" t="s">
        <v>104</v>
      </c>
      <c r="N30" s="13" t="s">
        <v>104</v>
      </c>
      <c r="O30" s="13" t="s">
        <v>104</v>
      </c>
      <c r="P30" s="13" t="s">
        <v>104</v>
      </c>
      <c r="Q30" s="13" t="s">
        <v>104</v>
      </c>
      <c r="R30" s="13" t="s">
        <v>104</v>
      </c>
      <c r="S30" s="13" t="s">
        <v>104</v>
      </c>
      <c r="T30" s="13" t="s">
        <v>104</v>
      </c>
      <c r="U30" s="13" t="s">
        <v>104</v>
      </c>
    </row>
    <row r="31" spans="1:21" ht="16.5" customHeight="1" x14ac:dyDescent="0.2">
      <c r="A31" s="7"/>
      <c r="B31" s="7"/>
      <c r="C31" s="7" t="s">
        <v>382</v>
      </c>
      <c r="D31" s="7"/>
      <c r="E31" s="7"/>
      <c r="F31" s="7"/>
      <c r="G31" s="7"/>
      <c r="H31" s="7"/>
      <c r="I31" s="7"/>
      <c r="J31" s="7"/>
      <c r="K31" s="7"/>
      <c r="L31" s="9" t="s">
        <v>240</v>
      </c>
      <c r="M31" s="14" t="s">
        <v>101</v>
      </c>
      <c r="N31" s="14" t="s">
        <v>101</v>
      </c>
      <c r="O31" s="14" t="s">
        <v>101</v>
      </c>
      <c r="P31" s="14" t="s">
        <v>101</v>
      </c>
      <c r="Q31" s="14" t="s">
        <v>101</v>
      </c>
      <c r="R31" s="14" t="s">
        <v>101</v>
      </c>
      <c r="S31" s="14" t="s">
        <v>101</v>
      </c>
      <c r="T31" s="14" t="s">
        <v>101</v>
      </c>
      <c r="U31" s="14" t="s">
        <v>101</v>
      </c>
    </row>
    <row r="32" spans="1:21" ht="16.5" customHeight="1" x14ac:dyDescent="0.2">
      <c r="A32" s="7"/>
      <c r="B32" s="7"/>
      <c r="C32" s="7" t="s">
        <v>383</v>
      </c>
      <c r="D32" s="7"/>
      <c r="E32" s="7"/>
      <c r="F32" s="7"/>
      <c r="G32" s="7"/>
      <c r="H32" s="7"/>
      <c r="I32" s="7"/>
      <c r="J32" s="7"/>
      <c r="K32" s="7"/>
      <c r="L32" s="9" t="s">
        <v>240</v>
      </c>
      <c r="M32" s="14" t="s">
        <v>101</v>
      </c>
      <c r="N32" s="14" t="s">
        <v>101</v>
      </c>
      <c r="O32" s="14" t="s">
        <v>101</v>
      </c>
      <c r="P32" s="14" t="s">
        <v>101</v>
      </c>
      <c r="Q32" s="14" t="s">
        <v>101</v>
      </c>
      <c r="R32" s="14" t="s">
        <v>101</v>
      </c>
      <c r="S32" s="14" t="s">
        <v>101</v>
      </c>
      <c r="T32" s="14" t="s">
        <v>101</v>
      </c>
      <c r="U32" s="14" t="s">
        <v>101</v>
      </c>
    </row>
    <row r="33" spans="1:21" ht="16.5" customHeight="1" x14ac:dyDescent="0.2">
      <c r="A33" s="7"/>
      <c r="B33" s="7"/>
      <c r="C33" s="7" t="s">
        <v>384</v>
      </c>
      <c r="D33" s="7"/>
      <c r="E33" s="7"/>
      <c r="F33" s="7"/>
      <c r="G33" s="7"/>
      <c r="H33" s="7"/>
      <c r="I33" s="7"/>
      <c r="J33" s="7"/>
      <c r="K33" s="7"/>
      <c r="L33" s="9" t="s">
        <v>240</v>
      </c>
      <c r="M33" s="14" t="s">
        <v>101</v>
      </c>
      <c r="N33" s="14" t="s">
        <v>101</v>
      </c>
      <c r="O33" s="14" t="s">
        <v>101</v>
      </c>
      <c r="P33" s="14" t="s">
        <v>101</v>
      </c>
      <c r="Q33" s="14" t="s">
        <v>101</v>
      </c>
      <c r="R33" s="14" t="s">
        <v>101</v>
      </c>
      <c r="S33" s="14" t="s">
        <v>101</v>
      </c>
      <c r="T33" s="14" t="s">
        <v>101</v>
      </c>
      <c r="U33" s="14" t="s">
        <v>101</v>
      </c>
    </row>
    <row r="34" spans="1:21" ht="16.5" customHeight="1" x14ac:dyDescent="0.2">
      <c r="A34" s="7"/>
      <c r="B34" s="7"/>
      <c r="C34" s="7" t="s">
        <v>385</v>
      </c>
      <c r="D34" s="7"/>
      <c r="E34" s="7"/>
      <c r="F34" s="7"/>
      <c r="G34" s="7"/>
      <c r="H34" s="7"/>
      <c r="I34" s="7"/>
      <c r="J34" s="7"/>
      <c r="K34" s="7"/>
      <c r="L34" s="9" t="s">
        <v>240</v>
      </c>
      <c r="M34" s="14" t="s">
        <v>101</v>
      </c>
      <c r="N34" s="13">
        <v>1</v>
      </c>
      <c r="O34" s="14" t="s">
        <v>101</v>
      </c>
      <c r="P34" s="13">
        <v>3</v>
      </c>
      <c r="Q34" s="14" t="s">
        <v>101</v>
      </c>
      <c r="R34" s="13">
        <v>1</v>
      </c>
      <c r="S34" s="14" t="s">
        <v>101</v>
      </c>
      <c r="T34" s="14" t="s">
        <v>101</v>
      </c>
      <c r="U34" s="13">
        <v>5</v>
      </c>
    </row>
    <row r="35" spans="1:21" ht="16.5" customHeight="1" x14ac:dyDescent="0.2">
      <c r="A35" s="7"/>
      <c r="B35" s="7"/>
      <c r="C35" s="7" t="s">
        <v>386</v>
      </c>
      <c r="D35" s="7"/>
      <c r="E35" s="7"/>
      <c r="F35" s="7"/>
      <c r="G35" s="7"/>
      <c r="H35" s="7"/>
      <c r="I35" s="7"/>
      <c r="J35" s="7"/>
      <c r="K35" s="7"/>
      <c r="L35" s="9" t="s">
        <v>240</v>
      </c>
      <c r="M35" s="13">
        <v>1</v>
      </c>
      <c r="N35" s="14" t="s">
        <v>101</v>
      </c>
      <c r="O35" s="14" t="s">
        <v>101</v>
      </c>
      <c r="P35" s="13">
        <v>1</v>
      </c>
      <c r="Q35" s="13">
        <v>1</v>
      </c>
      <c r="R35" s="13">
        <v>1</v>
      </c>
      <c r="S35" s="14" t="s">
        <v>101</v>
      </c>
      <c r="T35" s="14" t="s">
        <v>101</v>
      </c>
      <c r="U35" s="13">
        <v>4</v>
      </c>
    </row>
    <row r="36" spans="1:21" ht="16.5" customHeight="1" x14ac:dyDescent="0.2">
      <c r="A36" s="7"/>
      <c r="B36" s="7"/>
      <c r="C36" s="7" t="s">
        <v>394</v>
      </c>
      <c r="D36" s="7"/>
      <c r="E36" s="7"/>
      <c r="F36" s="7"/>
      <c r="G36" s="7"/>
      <c r="H36" s="7"/>
      <c r="I36" s="7"/>
      <c r="J36" s="7"/>
      <c r="K36" s="7"/>
      <c r="L36" s="9" t="s">
        <v>240</v>
      </c>
      <c r="M36" s="13">
        <v>1</v>
      </c>
      <c r="N36" s="13">
        <v>1</v>
      </c>
      <c r="O36" s="13" t="s">
        <v>104</v>
      </c>
      <c r="P36" s="13">
        <v>4</v>
      </c>
      <c r="Q36" s="13">
        <v>1</v>
      </c>
      <c r="R36" s="13">
        <v>2</v>
      </c>
      <c r="S36" s="14" t="s">
        <v>101</v>
      </c>
      <c r="T36" s="13" t="s">
        <v>104</v>
      </c>
      <c r="U36" s="13">
        <v>9</v>
      </c>
    </row>
    <row r="37" spans="1:21" ht="16.5" customHeight="1" x14ac:dyDescent="0.2">
      <c r="A37" s="7"/>
      <c r="B37" s="7" t="s">
        <v>396</v>
      </c>
      <c r="C37" s="7"/>
      <c r="D37" s="7"/>
      <c r="E37" s="7"/>
      <c r="F37" s="7"/>
      <c r="G37" s="7"/>
      <c r="H37" s="7"/>
      <c r="I37" s="7"/>
      <c r="J37" s="7"/>
      <c r="K37" s="7"/>
      <c r="L37" s="9"/>
      <c r="M37" s="10"/>
      <c r="N37" s="10"/>
      <c r="O37" s="10"/>
      <c r="P37" s="10"/>
      <c r="Q37" s="10"/>
      <c r="R37" s="10"/>
      <c r="S37" s="10"/>
      <c r="T37" s="10"/>
      <c r="U37" s="10"/>
    </row>
    <row r="38" spans="1:21" ht="16.5" customHeight="1" x14ac:dyDescent="0.2">
      <c r="A38" s="7"/>
      <c r="B38" s="7"/>
      <c r="C38" s="7" t="s">
        <v>393</v>
      </c>
      <c r="D38" s="7"/>
      <c r="E38" s="7"/>
      <c r="F38" s="7"/>
      <c r="G38" s="7"/>
      <c r="H38" s="7"/>
      <c r="I38" s="7"/>
      <c r="J38" s="7"/>
      <c r="K38" s="7"/>
      <c r="L38" s="9" t="s">
        <v>240</v>
      </c>
      <c r="M38" s="13" t="s">
        <v>104</v>
      </c>
      <c r="N38" s="16">
        <v>56</v>
      </c>
      <c r="O38" s="16">
        <v>30</v>
      </c>
      <c r="P38" s="16">
        <v>14</v>
      </c>
      <c r="Q38" s="16">
        <v>10</v>
      </c>
      <c r="R38" s="13">
        <v>4</v>
      </c>
      <c r="S38" s="13" t="s">
        <v>104</v>
      </c>
      <c r="T38" s="13">
        <v>2</v>
      </c>
      <c r="U38" s="15">
        <v>116</v>
      </c>
    </row>
    <row r="39" spans="1:21" ht="16.5" customHeight="1" x14ac:dyDescent="0.2">
      <c r="A39" s="7"/>
      <c r="B39" s="7"/>
      <c r="C39" s="7" t="s">
        <v>382</v>
      </c>
      <c r="D39" s="7"/>
      <c r="E39" s="7"/>
      <c r="F39" s="7"/>
      <c r="G39" s="7"/>
      <c r="H39" s="7"/>
      <c r="I39" s="7"/>
      <c r="J39" s="7"/>
      <c r="K39" s="7"/>
      <c r="L39" s="9" t="s">
        <v>240</v>
      </c>
      <c r="M39" s="14" t="s">
        <v>101</v>
      </c>
      <c r="N39" s="13">
        <v>7</v>
      </c>
      <c r="O39" s="13">
        <v>3</v>
      </c>
      <c r="P39" s="13">
        <v>2</v>
      </c>
      <c r="Q39" s="13">
        <v>2</v>
      </c>
      <c r="R39" s="14" t="s">
        <v>101</v>
      </c>
      <c r="S39" s="14" t="s">
        <v>101</v>
      </c>
      <c r="T39" s="14" t="s">
        <v>101</v>
      </c>
      <c r="U39" s="16">
        <v>14</v>
      </c>
    </row>
    <row r="40" spans="1:21" ht="16.5" customHeight="1" x14ac:dyDescent="0.2">
      <c r="A40" s="7"/>
      <c r="B40" s="7"/>
      <c r="C40" s="7" t="s">
        <v>383</v>
      </c>
      <c r="D40" s="7"/>
      <c r="E40" s="7"/>
      <c r="F40" s="7"/>
      <c r="G40" s="7"/>
      <c r="H40" s="7"/>
      <c r="I40" s="7"/>
      <c r="J40" s="7"/>
      <c r="K40" s="7"/>
      <c r="L40" s="9" t="s">
        <v>240</v>
      </c>
      <c r="M40" s="14" t="s">
        <v>101</v>
      </c>
      <c r="N40" s="13">
        <v>5</v>
      </c>
      <c r="O40" s="13">
        <v>8</v>
      </c>
      <c r="P40" s="14" t="s">
        <v>101</v>
      </c>
      <c r="Q40" s="13">
        <v>2</v>
      </c>
      <c r="R40" s="14" t="s">
        <v>101</v>
      </c>
      <c r="S40" s="14" t="s">
        <v>101</v>
      </c>
      <c r="T40" s="13">
        <v>1</v>
      </c>
      <c r="U40" s="16">
        <v>16</v>
      </c>
    </row>
    <row r="41" spans="1:21" ht="16.5" customHeight="1" x14ac:dyDescent="0.2">
      <c r="A41" s="7"/>
      <c r="B41" s="7"/>
      <c r="C41" s="7" t="s">
        <v>384</v>
      </c>
      <c r="D41" s="7"/>
      <c r="E41" s="7"/>
      <c r="F41" s="7"/>
      <c r="G41" s="7"/>
      <c r="H41" s="7"/>
      <c r="I41" s="7"/>
      <c r="J41" s="7"/>
      <c r="K41" s="7"/>
      <c r="L41" s="9" t="s">
        <v>240</v>
      </c>
      <c r="M41" s="14" t="s">
        <v>101</v>
      </c>
      <c r="N41" s="13">
        <v>2</v>
      </c>
      <c r="O41" s="13">
        <v>1</v>
      </c>
      <c r="P41" s="13">
        <v>1</v>
      </c>
      <c r="Q41" s="13">
        <v>1</v>
      </c>
      <c r="R41" s="14" t="s">
        <v>101</v>
      </c>
      <c r="S41" s="14" t="s">
        <v>101</v>
      </c>
      <c r="T41" s="14" t="s">
        <v>101</v>
      </c>
      <c r="U41" s="13">
        <v>5</v>
      </c>
    </row>
    <row r="42" spans="1:21" ht="16.5" customHeight="1" x14ac:dyDescent="0.2">
      <c r="A42" s="7"/>
      <c r="B42" s="7"/>
      <c r="C42" s="7" t="s">
        <v>385</v>
      </c>
      <c r="D42" s="7"/>
      <c r="E42" s="7"/>
      <c r="F42" s="7"/>
      <c r="G42" s="7"/>
      <c r="H42" s="7"/>
      <c r="I42" s="7"/>
      <c r="J42" s="7"/>
      <c r="K42" s="7"/>
      <c r="L42" s="9" t="s">
        <v>240</v>
      </c>
      <c r="M42" s="14" t="s">
        <v>101</v>
      </c>
      <c r="N42" s="14" t="s">
        <v>101</v>
      </c>
      <c r="O42" s="13">
        <v>4</v>
      </c>
      <c r="P42" s="13">
        <v>1</v>
      </c>
      <c r="Q42" s="14" t="s">
        <v>101</v>
      </c>
      <c r="R42" s="14" t="s">
        <v>101</v>
      </c>
      <c r="S42" s="14" t="s">
        <v>101</v>
      </c>
      <c r="T42" s="13">
        <v>1</v>
      </c>
      <c r="U42" s="13">
        <v>6</v>
      </c>
    </row>
    <row r="43" spans="1:21" ht="16.5" customHeight="1" x14ac:dyDescent="0.2">
      <c r="A43" s="7"/>
      <c r="B43" s="7"/>
      <c r="C43" s="7" t="s">
        <v>386</v>
      </c>
      <c r="D43" s="7"/>
      <c r="E43" s="7"/>
      <c r="F43" s="7"/>
      <c r="G43" s="7"/>
      <c r="H43" s="7"/>
      <c r="I43" s="7"/>
      <c r="J43" s="7"/>
      <c r="K43" s="7"/>
      <c r="L43" s="9" t="s">
        <v>240</v>
      </c>
      <c r="M43" s="14" t="s">
        <v>101</v>
      </c>
      <c r="N43" s="14" t="s">
        <v>101</v>
      </c>
      <c r="O43" s="13">
        <v>6</v>
      </c>
      <c r="P43" s="13">
        <v>3</v>
      </c>
      <c r="Q43" s="14" t="s">
        <v>101</v>
      </c>
      <c r="R43" s="14" t="s">
        <v>101</v>
      </c>
      <c r="S43" s="14" t="s">
        <v>101</v>
      </c>
      <c r="T43" s="13">
        <v>2</v>
      </c>
      <c r="U43" s="16">
        <v>11</v>
      </c>
    </row>
    <row r="44" spans="1:21" ht="16.5" customHeight="1" x14ac:dyDescent="0.2">
      <c r="A44" s="7"/>
      <c r="B44" s="7"/>
      <c r="C44" s="7" t="s">
        <v>394</v>
      </c>
      <c r="D44" s="7"/>
      <c r="E44" s="7"/>
      <c r="F44" s="7"/>
      <c r="G44" s="7"/>
      <c r="H44" s="7"/>
      <c r="I44" s="7"/>
      <c r="J44" s="7"/>
      <c r="K44" s="7"/>
      <c r="L44" s="9" t="s">
        <v>240</v>
      </c>
      <c r="M44" s="13" t="s">
        <v>104</v>
      </c>
      <c r="N44" s="16">
        <v>14</v>
      </c>
      <c r="O44" s="16">
        <v>22</v>
      </c>
      <c r="P44" s="13">
        <v>7</v>
      </c>
      <c r="Q44" s="13">
        <v>5</v>
      </c>
      <c r="R44" s="13" t="s">
        <v>104</v>
      </c>
      <c r="S44" s="14" t="s">
        <v>101</v>
      </c>
      <c r="T44" s="13">
        <v>4</v>
      </c>
      <c r="U44" s="16">
        <v>52</v>
      </c>
    </row>
    <row r="45" spans="1:21" ht="16.5" customHeight="1" x14ac:dyDescent="0.2">
      <c r="A45" s="7"/>
      <c r="B45" s="7" t="s">
        <v>397</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393</v>
      </c>
      <c r="D46" s="7"/>
      <c r="E46" s="7"/>
      <c r="F46" s="7"/>
      <c r="G46" s="7"/>
      <c r="H46" s="7"/>
      <c r="I46" s="7"/>
      <c r="J46" s="7"/>
      <c r="K46" s="7"/>
      <c r="L46" s="9" t="s">
        <v>240</v>
      </c>
      <c r="M46" s="16">
        <v>48</v>
      </c>
      <c r="N46" s="16">
        <v>37</v>
      </c>
      <c r="O46" s="16">
        <v>39</v>
      </c>
      <c r="P46" s="13">
        <v>6</v>
      </c>
      <c r="Q46" s="16">
        <v>11</v>
      </c>
      <c r="R46" s="13">
        <v>5</v>
      </c>
      <c r="S46" s="13">
        <v>5</v>
      </c>
      <c r="T46" s="13">
        <v>1</v>
      </c>
      <c r="U46" s="15">
        <v>152</v>
      </c>
    </row>
    <row r="47" spans="1:21" ht="16.5" customHeight="1" x14ac:dyDescent="0.2">
      <c r="A47" s="7"/>
      <c r="B47" s="7"/>
      <c r="C47" s="7" t="s">
        <v>382</v>
      </c>
      <c r="D47" s="7"/>
      <c r="E47" s="7"/>
      <c r="F47" s="7"/>
      <c r="G47" s="7"/>
      <c r="H47" s="7"/>
      <c r="I47" s="7"/>
      <c r="J47" s="7"/>
      <c r="K47" s="7"/>
      <c r="L47" s="9" t="s">
        <v>240</v>
      </c>
      <c r="M47" s="14" t="s">
        <v>101</v>
      </c>
      <c r="N47" s="14" t="s">
        <v>101</v>
      </c>
      <c r="O47" s="14" t="s">
        <v>101</v>
      </c>
      <c r="P47" s="14" t="s">
        <v>101</v>
      </c>
      <c r="Q47" s="14" t="s">
        <v>101</v>
      </c>
      <c r="R47" s="14" t="s">
        <v>101</v>
      </c>
      <c r="S47" s="14" t="s">
        <v>101</v>
      </c>
      <c r="T47" s="14" t="s">
        <v>101</v>
      </c>
      <c r="U47" s="14" t="s">
        <v>101</v>
      </c>
    </row>
    <row r="48" spans="1:21" ht="16.5" customHeight="1" x14ac:dyDescent="0.2">
      <c r="A48" s="7"/>
      <c r="B48" s="7"/>
      <c r="C48" s="7" t="s">
        <v>383</v>
      </c>
      <c r="D48" s="7"/>
      <c r="E48" s="7"/>
      <c r="F48" s="7"/>
      <c r="G48" s="7"/>
      <c r="H48" s="7"/>
      <c r="I48" s="7"/>
      <c r="J48" s="7"/>
      <c r="K48" s="7"/>
      <c r="L48" s="9" t="s">
        <v>240</v>
      </c>
      <c r="M48" s="14" t="s">
        <v>101</v>
      </c>
      <c r="N48" s="13">
        <v>1</v>
      </c>
      <c r="O48" s="14" t="s">
        <v>101</v>
      </c>
      <c r="P48" s="14" t="s">
        <v>101</v>
      </c>
      <c r="Q48" s="14" t="s">
        <v>101</v>
      </c>
      <c r="R48" s="14" t="s">
        <v>101</v>
      </c>
      <c r="S48" s="14" t="s">
        <v>101</v>
      </c>
      <c r="T48" s="14" t="s">
        <v>101</v>
      </c>
      <c r="U48" s="13">
        <v>1</v>
      </c>
    </row>
    <row r="49" spans="1:21" ht="16.5" customHeight="1" x14ac:dyDescent="0.2">
      <c r="A49" s="7"/>
      <c r="B49" s="7"/>
      <c r="C49" s="7" t="s">
        <v>384</v>
      </c>
      <c r="D49" s="7"/>
      <c r="E49" s="7"/>
      <c r="F49" s="7"/>
      <c r="G49" s="7"/>
      <c r="H49" s="7"/>
      <c r="I49" s="7"/>
      <c r="J49" s="7"/>
      <c r="K49" s="7"/>
      <c r="L49" s="9" t="s">
        <v>240</v>
      </c>
      <c r="M49" s="14" t="s">
        <v>101</v>
      </c>
      <c r="N49" s="14" t="s">
        <v>101</v>
      </c>
      <c r="O49" s="14" t="s">
        <v>101</v>
      </c>
      <c r="P49" s="14" t="s">
        <v>101</v>
      </c>
      <c r="Q49" s="14" t="s">
        <v>101</v>
      </c>
      <c r="R49" s="14" t="s">
        <v>101</v>
      </c>
      <c r="S49" s="14" t="s">
        <v>101</v>
      </c>
      <c r="T49" s="14" t="s">
        <v>101</v>
      </c>
      <c r="U49" s="14" t="s">
        <v>101</v>
      </c>
    </row>
    <row r="50" spans="1:21" ht="16.5" customHeight="1" x14ac:dyDescent="0.2">
      <c r="A50" s="7"/>
      <c r="B50" s="7"/>
      <c r="C50" s="7" t="s">
        <v>385</v>
      </c>
      <c r="D50" s="7"/>
      <c r="E50" s="7"/>
      <c r="F50" s="7"/>
      <c r="G50" s="7"/>
      <c r="H50" s="7"/>
      <c r="I50" s="7"/>
      <c r="J50" s="7"/>
      <c r="K50" s="7"/>
      <c r="L50" s="9" t="s">
        <v>240</v>
      </c>
      <c r="M50" s="14" t="s">
        <v>101</v>
      </c>
      <c r="N50" s="14" t="s">
        <v>101</v>
      </c>
      <c r="O50" s="14" t="s">
        <v>101</v>
      </c>
      <c r="P50" s="14" t="s">
        <v>101</v>
      </c>
      <c r="Q50" s="14" t="s">
        <v>101</v>
      </c>
      <c r="R50" s="14" t="s">
        <v>101</v>
      </c>
      <c r="S50" s="14" t="s">
        <v>101</v>
      </c>
      <c r="T50" s="14" t="s">
        <v>101</v>
      </c>
      <c r="U50" s="14" t="s">
        <v>101</v>
      </c>
    </row>
    <row r="51" spans="1:21" ht="16.5" customHeight="1" x14ac:dyDescent="0.2">
      <c r="A51" s="7"/>
      <c r="B51" s="7"/>
      <c r="C51" s="7" t="s">
        <v>386</v>
      </c>
      <c r="D51" s="7"/>
      <c r="E51" s="7"/>
      <c r="F51" s="7"/>
      <c r="G51" s="7"/>
      <c r="H51" s="7"/>
      <c r="I51" s="7"/>
      <c r="J51" s="7"/>
      <c r="K51" s="7"/>
      <c r="L51" s="9" t="s">
        <v>240</v>
      </c>
      <c r="M51" s="14" t="s">
        <v>101</v>
      </c>
      <c r="N51" s="14" t="s">
        <v>101</v>
      </c>
      <c r="O51" s="14" t="s">
        <v>101</v>
      </c>
      <c r="P51" s="14" t="s">
        <v>101</v>
      </c>
      <c r="Q51" s="14" t="s">
        <v>101</v>
      </c>
      <c r="R51" s="14" t="s">
        <v>101</v>
      </c>
      <c r="S51" s="14" t="s">
        <v>101</v>
      </c>
      <c r="T51" s="14" t="s">
        <v>101</v>
      </c>
      <c r="U51" s="14" t="s">
        <v>101</v>
      </c>
    </row>
    <row r="52" spans="1:21" ht="16.5" customHeight="1" x14ac:dyDescent="0.2">
      <c r="A52" s="7"/>
      <c r="B52" s="7"/>
      <c r="C52" s="7" t="s">
        <v>394</v>
      </c>
      <c r="D52" s="7"/>
      <c r="E52" s="7"/>
      <c r="F52" s="7"/>
      <c r="G52" s="7"/>
      <c r="H52" s="7"/>
      <c r="I52" s="7"/>
      <c r="J52" s="7"/>
      <c r="K52" s="7"/>
      <c r="L52" s="9" t="s">
        <v>240</v>
      </c>
      <c r="M52" s="13" t="s">
        <v>104</v>
      </c>
      <c r="N52" s="13">
        <v>1</v>
      </c>
      <c r="O52" s="13" t="s">
        <v>104</v>
      </c>
      <c r="P52" s="13" t="s">
        <v>104</v>
      </c>
      <c r="Q52" s="13" t="s">
        <v>104</v>
      </c>
      <c r="R52" s="13" t="s">
        <v>104</v>
      </c>
      <c r="S52" s="14" t="s">
        <v>101</v>
      </c>
      <c r="T52" s="13" t="s">
        <v>104</v>
      </c>
      <c r="U52" s="13">
        <v>1</v>
      </c>
    </row>
    <row r="53" spans="1:21" ht="16.5" customHeight="1" x14ac:dyDescent="0.2">
      <c r="A53" s="7"/>
      <c r="B53" s="7" t="s">
        <v>398</v>
      </c>
      <c r="C53" s="7"/>
      <c r="D53" s="7"/>
      <c r="E53" s="7"/>
      <c r="F53" s="7"/>
      <c r="G53" s="7"/>
      <c r="H53" s="7"/>
      <c r="I53" s="7"/>
      <c r="J53" s="7"/>
      <c r="K53" s="7"/>
      <c r="L53" s="9"/>
      <c r="M53" s="10"/>
      <c r="N53" s="10"/>
      <c r="O53" s="10"/>
      <c r="P53" s="10"/>
      <c r="Q53" s="10"/>
      <c r="R53" s="10"/>
      <c r="S53" s="10"/>
      <c r="T53" s="10"/>
      <c r="U53" s="10"/>
    </row>
    <row r="54" spans="1:21" ht="16.5" customHeight="1" x14ac:dyDescent="0.2">
      <c r="A54" s="7"/>
      <c r="B54" s="7"/>
      <c r="C54" s="7" t="s">
        <v>393</v>
      </c>
      <c r="D54" s="7"/>
      <c r="E54" s="7"/>
      <c r="F54" s="7"/>
      <c r="G54" s="7"/>
      <c r="H54" s="7"/>
      <c r="I54" s="7"/>
      <c r="J54" s="7"/>
      <c r="K54" s="7"/>
      <c r="L54" s="9" t="s">
        <v>240</v>
      </c>
      <c r="M54" s="13" t="s">
        <v>104</v>
      </c>
      <c r="N54" s="13" t="s">
        <v>104</v>
      </c>
      <c r="O54" s="13" t="s">
        <v>104</v>
      </c>
      <c r="P54" s="13">
        <v>1</v>
      </c>
      <c r="Q54" s="13" t="s">
        <v>104</v>
      </c>
      <c r="R54" s="13" t="s">
        <v>104</v>
      </c>
      <c r="S54" s="13" t="s">
        <v>104</v>
      </c>
      <c r="T54" s="13" t="s">
        <v>104</v>
      </c>
      <c r="U54" s="13">
        <v>1</v>
      </c>
    </row>
    <row r="55" spans="1:21" ht="16.5" customHeight="1" x14ac:dyDescent="0.2">
      <c r="A55" s="7"/>
      <c r="B55" s="7"/>
      <c r="C55" s="7" t="s">
        <v>382</v>
      </c>
      <c r="D55" s="7"/>
      <c r="E55" s="7"/>
      <c r="F55" s="7"/>
      <c r="G55" s="7"/>
      <c r="H55" s="7"/>
      <c r="I55" s="7"/>
      <c r="J55" s="7"/>
      <c r="K55" s="7"/>
      <c r="L55" s="9" t="s">
        <v>240</v>
      </c>
      <c r="M55" s="13">
        <v>1</v>
      </c>
      <c r="N55" s="14" t="s">
        <v>101</v>
      </c>
      <c r="O55" s="13">
        <v>1</v>
      </c>
      <c r="P55" s="13">
        <v>2</v>
      </c>
      <c r="Q55" s="13">
        <v>1</v>
      </c>
      <c r="R55" s="14" t="s">
        <v>101</v>
      </c>
      <c r="S55" s="14" t="s">
        <v>101</v>
      </c>
      <c r="T55" s="14" t="s">
        <v>101</v>
      </c>
      <c r="U55" s="13">
        <v>5</v>
      </c>
    </row>
    <row r="56" spans="1:21" ht="16.5" customHeight="1" x14ac:dyDescent="0.2">
      <c r="A56" s="7"/>
      <c r="B56" s="7"/>
      <c r="C56" s="7" t="s">
        <v>383</v>
      </c>
      <c r="D56" s="7"/>
      <c r="E56" s="7"/>
      <c r="F56" s="7"/>
      <c r="G56" s="7"/>
      <c r="H56" s="7"/>
      <c r="I56" s="7"/>
      <c r="J56" s="7"/>
      <c r="K56" s="7"/>
      <c r="L56" s="9" t="s">
        <v>240</v>
      </c>
      <c r="M56" s="14" t="s">
        <v>101</v>
      </c>
      <c r="N56" s="14" t="s">
        <v>101</v>
      </c>
      <c r="O56" s="13">
        <v>1</v>
      </c>
      <c r="P56" s="14" t="s">
        <v>101</v>
      </c>
      <c r="Q56" s="14" t="s">
        <v>101</v>
      </c>
      <c r="R56" s="14" t="s">
        <v>101</v>
      </c>
      <c r="S56" s="14" t="s">
        <v>101</v>
      </c>
      <c r="T56" s="13">
        <v>5</v>
      </c>
      <c r="U56" s="13">
        <v>6</v>
      </c>
    </row>
    <row r="57" spans="1:21" ht="16.5" customHeight="1" x14ac:dyDescent="0.2">
      <c r="A57" s="7"/>
      <c r="B57" s="7"/>
      <c r="C57" s="7" t="s">
        <v>384</v>
      </c>
      <c r="D57" s="7"/>
      <c r="E57" s="7"/>
      <c r="F57" s="7"/>
      <c r="G57" s="7"/>
      <c r="H57" s="7"/>
      <c r="I57" s="7"/>
      <c r="J57" s="7"/>
      <c r="K57" s="7"/>
      <c r="L57" s="9" t="s">
        <v>240</v>
      </c>
      <c r="M57" s="14" t="s">
        <v>101</v>
      </c>
      <c r="N57" s="14" t="s">
        <v>101</v>
      </c>
      <c r="O57" s="14" t="s">
        <v>101</v>
      </c>
      <c r="P57" s="14" t="s">
        <v>101</v>
      </c>
      <c r="Q57" s="14" t="s">
        <v>101</v>
      </c>
      <c r="R57" s="14" t="s">
        <v>101</v>
      </c>
      <c r="S57" s="14" t="s">
        <v>101</v>
      </c>
      <c r="T57" s="14" t="s">
        <v>101</v>
      </c>
      <c r="U57" s="14" t="s">
        <v>101</v>
      </c>
    </row>
    <row r="58" spans="1:21" ht="16.5" customHeight="1" x14ac:dyDescent="0.2">
      <c r="A58" s="7"/>
      <c r="B58" s="7"/>
      <c r="C58" s="7" t="s">
        <v>385</v>
      </c>
      <c r="D58" s="7"/>
      <c r="E58" s="7"/>
      <c r="F58" s="7"/>
      <c r="G58" s="7"/>
      <c r="H58" s="7"/>
      <c r="I58" s="7"/>
      <c r="J58" s="7"/>
      <c r="K58" s="7"/>
      <c r="L58" s="9" t="s">
        <v>240</v>
      </c>
      <c r="M58" s="13">
        <v>1</v>
      </c>
      <c r="N58" s="14" t="s">
        <v>101</v>
      </c>
      <c r="O58" s="13">
        <v>3</v>
      </c>
      <c r="P58" s="13">
        <v>1</v>
      </c>
      <c r="Q58" s="14" t="s">
        <v>101</v>
      </c>
      <c r="R58" s="14" t="s">
        <v>101</v>
      </c>
      <c r="S58" s="14" t="s">
        <v>101</v>
      </c>
      <c r="T58" s="13">
        <v>5</v>
      </c>
      <c r="U58" s="16">
        <v>10</v>
      </c>
    </row>
    <row r="59" spans="1:21" ht="16.5" customHeight="1" x14ac:dyDescent="0.2">
      <c r="A59" s="7"/>
      <c r="B59" s="7"/>
      <c r="C59" s="7" t="s">
        <v>386</v>
      </c>
      <c r="D59" s="7"/>
      <c r="E59" s="7"/>
      <c r="F59" s="7"/>
      <c r="G59" s="7"/>
      <c r="H59" s="7"/>
      <c r="I59" s="7"/>
      <c r="J59" s="7"/>
      <c r="K59" s="7"/>
      <c r="L59" s="9" t="s">
        <v>240</v>
      </c>
      <c r="M59" s="13">
        <v>2</v>
      </c>
      <c r="N59" s="14" t="s">
        <v>101</v>
      </c>
      <c r="O59" s="16">
        <v>38</v>
      </c>
      <c r="P59" s="16">
        <v>24</v>
      </c>
      <c r="Q59" s="13">
        <v>6</v>
      </c>
      <c r="R59" s="13">
        <v>2</v>
      </c>
      <c r="S59" s="14" t="s">
        <v>101</v>
      </c>
      <c r="T59" s="16">
        <v>66</v>
      </c>
      <c r="U59" s="15">
        <v>138</v>
      </c>
    </row>
    <row r="60" spans="1:21" ht="16.5" customHeight="1" x14ac:dyDescent="0.2">
      <c r="A60" s="11"/>
      <c r="B60" s="11"/>
      <c r="C60" s="11" t="s">
        <v>394</v>
      </c>
      <c r="D60" s="11"/>
      <c r="E60" s="11"/>
      <c r="F60" s="11"/>
      <c r="G60" s="11"/>
      <c r="H60" s="11"/>
      <c r="I60" s="11"/>
      <c r="J60" s="11"/>
      <c r="K60" s="11"/>
      <c r="L60" s="12" t="s">
        <v>240</v>
      </c>
      <c r="M60" s="48">
        <v>4</v>
      </c>
      <c r="N60" s="48" t="s">
        <v>104</v>
      </c>
      <c r="O60" s="47">
        <v>43</v>
      </c>
      <c r="P60" s="47">
        <v>27</v>
      </c>
      <c r="Q60" s="48">
        <v>7</v>
      </c>
      <c r="R60" s="48">
        <v>2</v>
      </c>
      <c r="S60" s="49" t="s">
        <v>101</v>
      </c>
      <c r="T60" s="47">
        <v>76</v>
      </c>
      <c r="U60" s="41">
        <v>159</v>
      </c>
    </row>
    <row r="61" spans="1:21" ht="4.5" customHeight="1" x14ac:dyDescent="0.2">
      <c r="A61" s="25"/>
      <c r="B61" s="25"/>
      <c r="C61" s="2"/>
      <c r="D61" s="2"/>
      <c r="E61" s="2"/>
      <c r="F61" s="2"/>
      <c r="G61" s="2"/>
      <c r="H61" s="2"/>
      <c r="I61" s="2"/>
      <c r="J61" s="2"/>
      <c r="K61" s="2"/>
      <c r="L61" s="2"/>
      <c r="M61" s="2"/>
      <c r="N61" s="2"/>
      <c r="O61" s="2"/>
      <c r="P61" s="2"/>
      <c r="Q61" s="2"/>
      <c r="R61" s="2"/>
      <c r="S61" s="2"/>
      <c r="T61" s="2"/>
      <c r="U61" s="2"/>
    </row>
    <row r="62" spans="1:21" ht="16.5" customHeight="1" x14ac:dyDescent="0.2">
      <c r="A62" s="25"/>
      <c r="B62" s="25"/>
      <c r="C62" s="79" t="s">
        <v>399</v>
      </c>
      <c r="D62" s="79"/>
      <c r="E62" s="79"/>
      <c r="F62" s="79"/>
      <c r="G62" s="79"/>
      <c r="H62" s="79"/>
      <c r="I62" s="79"/>
      <c r="J62" s="79"/>
      <c r="K62" s="79"/>
      <c r="L62" s="79"/>
      <c r="M62" s="79"/>
      <c r="N62" s="79"/>
      <c r="O62" s="79"/>
      <c r="P62" s="79"/>
      <c r="Q62" s="79"/>
      <c r="R62" s="79"/>
      <c r="S62" s="79"/>
      <c r="T62" s="79"/>
      <c r="U62" s="79"/>
    </row>
    <row r="63" spans="1:21" ht="4.5" customHeight="1" x14ac:dyDescent="0.2">
      <c r="A63" s="25"/>
      <c r="B63" s="25"/>
      <c r="C63" s="2"/>
      <c r="D63" s="2"/>
      <c r="E63" s="2"/>
      <c r="F63" s="2"/>
      <c r="G63" s="2"/>
      <c r="H63" s="2"/>
      <c r="I63" s="2"/>
      <c r="J63" s="2"/>
      <c r="K63" s="2"/>
      <c r="L63" s="2"/>
      <c r="M63" s="2"/>
      <c r="N63" s="2"/>
      <c r="O63" s="2"/>
      <c r="P63" s="2"/>
      <c r="Q63" s="2"/>
      <c r="R63" s="2"/>
      <c r="S63" s="2"/>
      <c r="T63" s="2"/>
      <c r="U63" s="2"/>
    </row>
    <row r="64" spans="1:21" ht="16.5" customHeight="1" x14ac:dyDescent="0.2">
      <c r="A64" s="35"/>
      <c r="B64" s="35"/>
      <c r="C64" s="79" t="s">
        <v>154</v>
      </c>
      <c r="D64" s="79"/>
      <c r="E64" s="79"/>
      <c r="F64" s="79"/>
      <c r="G64" s="79"/>
      <c r="H64" s="79"/>
      <c r="I64" s="79"/>
      <c r="J64" s="79"/>
      <c r="K64" s="79"/>
      <c r="L64" s="79"/>
      <c r="M64" s="79"/>
      <c r="N64" s="79"/>
      <c r="O64" s="79"/>
      <c r="P64" s="79"/>
      <c r="Q64" s="79"/>
      <c r="R64" s="79"/>
      <c r="S64" s="79"/>
      <c r="T64" s="79"/>
      <c r="U64" s="79"/>
    </row>
    <row r="65" spans="1:21" ht="16.5" customHeight="1" x14ac:dyDescent="0.2">
      <c r="A65" s="35"/>
      <c r="B65" s="35"/>
      <c r="C65" s="79" t="s">
        <v>155</v>
      </c>
      <c r="D65" s="79"/>
      <c r="E65" s="79"/>
      <c r="F65" s="79"/>
      <c r="G65" s="79"/>
      <c r="H65" s="79"/>
      <c r="I65" s="79"/>
      <c r="J65" s="79"/>
      <c r="K65" s="79"/>
      <c r="L65" s="79"/>
      <c r="M65" s="79"/>
      <c r="N65" s="79"/>
      <c r="O65" s="79"/>
      <c r="P65" s="79"/>
      <c r="Q65" s="79"/>
      <c r="R65" s="79"/>
      <c r="S65" s="79"/>
      <c r="T65" s="79"/>
      <c r="U65" s="79"/>
    </row>
    <row r="66" spans="1:21" ht="4.5" customHeight="1" x14ac:dyDescent="0.2">
      <c r="A66" s="25"/>
      <c r="B66" s="25"/>
      <c r="C66" s="2"/>
      <c r="D66" s="2"/>
      <c r="E66" s="2"/>
      <c r="F66" s="2"/>
      <c r="G66" s="2"/>
      <c r="H66" s="2"/>
      <c r="I66" s="2"/>
      <c r="J66" s="2"/>
      <c r="K66" s="2"/>
      <c r="L66" s="2"/>
      <c r="M66" s="2"/>
      <c r="N66" s="2"/>
      <c r="O66" s="2"/>
      <c r="P66" s="2"/>
      <c r="Q66" s="2"/>
      <c r="R66" s="2"/>
      <c r="S66" s="2"/>
      <c r="T66" s="2"/>
      <c r="U66" s="2"/>
    </row>
    <row r="67" spans="1:21" ht="16.5" customHeight="1" x14ac:dyDescent="0.2">
      <c r="A67" s="25" t="s">
        <v>115</v>
      </c>
      <c r="B67" s="25"/>
      <c r="C67" s="79" t="s">
        <v>400</v>
      </c>
      <c r="D67" s="79"/>
      <c r="E67" s="79"/>
      <c r="F67" s="79"/>
      <c r="G67" s="79"/>
      <c r="H67" s="79"/>
      <c r="I67" s="79"/>
      <c r="J67" s="79"/>
      <c r="K67" s="79"/>
      <c r="L67" s="79"/>
      <c r="M67" s="79"/>
      <c r="N67" s="79"/>
      <c r="O67" s="79"/>
      <c r="P67" s="79"/>
      <c r="Q67" s="79"/>
      <c r="R67" s="79"/>
      <c r="S67" s="79"/>
      <c r="T67" s="79"/>
      <c r="U67" s="79"/>
    </row>
    <row r="68" spans="1:21" ht="55.15" customHeight="1" x14ac:dyDescent="0.2">
      <c r="A68" s="25" t="s">
        <v>117</v>
      </c>
      <c r="B68" s="25"/>
      <c r="C68" s="79" t="s">
        <v>401</v>
      </c>
      <c r="D68" s="79"/>
      <c r="E68" s="79"/>
      <c r="F68" s="79"/>
      <c r="G68" s="79"/>
      <c r="H68" s="79"/>
      <c r="I68" s="79"/>
      <c r="J68" s="79"/>
      <c r="K68" s="79"/>
      <c r="L68" s="79"/>
      <c r="M68" s="79"/>
      <c r="N68" s="79"/>
      <c r="O68" s="79"/>
      <c r="P68" s="79"/>
      <c r="Q68" s="79"/>
      <c r="R68" s="79"/>
      <c r="S68" s="79"/>
      <c r="T68" s="79"/>
      <c r="U68" s="79"/>
    </row>
    <row r="69" spans="1:21" ht="16.5" customHeight="1" x14ac:dyDescent="0.2">
      <c r="A69" s="25" t="s">
        <v>119</v>
      </c>
      <c r="B69" s="25"/>
      <c r="C69" s="79" t="s">
        <v>402</v>
      </c>
      <c r="D69" s="79"/>
      <c r="E69" s="79"/>
      <c r="F69" s="79"/>
      <c r="G69" s="79"/>
      <c r="H69" s="79"/>
      <c r="I69" s="79"/>
      <c r="J69" s="79"/>
      <c r="K69" s="79"/>
      <c r="L69" s="79"/>
      <c r="M69" s="79"/>
      <c r="N69" s="79"/>
      <c r="O69" s="79"/>
      <c r="P69" s="79"/>
      <c r="Q69" s="79"/>
      <c r="R69" s="79"/>
      <c r="S69" s="79"/>
      <c r="T69" s="79"/>
      <c r="U69" s="79"/>
    </row>
    <row r="70" spans="1:21" ht="16.5" customHeight="1" x14ac:dyDescent="0.2">
      <c r="A70" s="25" t="s">
        <v>121</v>
      </c>
      <c r="B70" s="25"/>
      <c r="C70" s="79" t="s">
        <v>403</v>
      </c>
      <c r="D70" s="79"/>
      <c r="E70" s="79"/>
      <c r="F70" s="79"/>
      <c r="G70" s="79"/>
      <c r="H70" s="79"/>
      <c r="I70" s="79"/>
      <c r="J70" s="79"/>
      <c r="K70" s="79"/>
      <c r="L70" s="79"/>
      <c r="M70" s="79"/>
      <c r="N70" s="79"/>
      <c r="O70" s="79"/>
      <c r="P70" s="79"/>
      <c r="Q70" s="79"/>
      <c r="R70" s="79"/>
      <c r="S70" s="79"/>
      <c r="T70" s="79"/>
      <c r="U70" s="79"/>
    </row>
    <row r="71" spans="1:21" ht="29.45" customHeight="1" x14ac:dyDescent="0.2">
      <c r="A71" s="25" t="s">
        <v>123</v>
      </c>
      <c r="B71" s="25"/>
      <c r="C71" s="79" t="s">
        <v>404</v>
      </c>
      <c r="D71" s="79"/>
      <c r="E71" s="79"/>
      <c r="F71" s="79"/>
      <c r="G71" s="79"/>
      <c r="H71" s="79"/>
      <c r="I71" s="79"/>
      <c r="J71" s="79"/>
      <c r="K71" s="79"/>
      <c r="L71" s="79"/>
      <c r="M71" s="79"/>
      <c r="N71" s="79"/>
      <c r="O71" s="79"/>
      <c r="P71" s="79"/>
      <c r="Q71" s="79"/>
      <c r="R71" s="79"/>
      <c r="S71" s="79"/>
      <c r="T71" s="79"/>
      <c r="U71" s="79"/>
    </row>
    <row r="72" spans="1:21" ht="29.45" customHeight="1" x14ac:dyDescent="0.2">
      <c r="A72" s="25" t="s">
        <v>161</v>
      </c>
      <c r="B72" s="25"/>
      <c r="C72" s="79" t="s">
        <v>291</v>
      </c>
      <c r="D72" s="79"/>
      <c r="E72" s="79"/>
      <c r="F72" s="79"/>
      <c r="G72" s="79"/>
      <c r="H72" s="79"/>
      <c r="I72" s="79"/>
      <c r="J72" s="79"/>
      <c r="K72" s="79"/>
      <c r="L72" s="79"/>
      <c r="M72" s="79"/>
      <c r="N72" s="79"/>
      <c r="O72" s="79"/>
      <c r="P72" s="79"/>
      <c r="Q72" s="79"/>
      <c r="R72" s="79"/>
      <c r="S72" s="79"/>
      <c r="T72" s="79"/>
      <c r="U72" s="79"/>
    </row>
    <row r="73" spans="1:21" ht="16.5" customHeight="1" x14ac:dyDescent="0.2">
      <c r="A73" s="25" t="s">
        <v>180</v>
      </c>
      <c r="B73" s="25"/>
      <c r="C73" s="79" t="s">
        <v>405</v>
      </c>
      <c r="D73" s="79"/>
      <c r="E73" s="79"/>
      <c r="F73" s="79"/>
      <c r="G73" s="79"/>
      <c r="H73" s="79"/>
      <c r="I73" s="79"/>
      <c r="J73" s="79"/>
      <c r="K73" s="79"/>
      <c r="L73" s="79"/>
      <c r="M73" s="79"/>
      <c r="N73" s="79"/>
      <c r="O73" s="79"/>
      <c r="P73" s="79"/>
      <c r="Q73" s="79"/>
      <c r="R73" s="79"/>
      <c r="S73" s="79"/>
      <c r="T73" s="79"/>
      <c r="U73" s="79"/>
    </row>
    <row r="74" spans="1:21" ht="16.5" customHeight="1" x14ac:dyDescent="0.2">
      <c r="A74" s="25" t="s">
        <v>182</v>
      </c>
      <c r="B74" s="25"/>
      <c r="C74" s="79" t="s">
        <v>406</v>
      </c>
      <c r="D74" s="79"/>
      <c r="E74" s="79"/>
      <c r="F74" s="79"/>
      <c r="G74" s="79"/>
      <c r="H74" s="79"/>
      <c r="I74" s="79"/>
      <c r="J74" s="79"/>
      <c r="K74" s="79"/>
      <c r="L74" s="79"/>
      <c r="M74" s="79"/>
      <c r="N74" s="79"/>
      <c r="O74" s="79"/>
      <c r="P74" s="79"/>
      <c r="Q74" s="79"/>
      <c r="R74" s="79"/>
      <c r="S74" s="79"/>
      <c r="T74" s="79"/>
      <c r="U74" s="79"/>
    </row>
    <row r="75" spans="1:21" ht="29.45" customHeight="1" x14ac:dyDescent="0.2">
      <c r="A75" s="25" t="s">
        <v>184</v>
      </c>
      <c r="B75" s="25"/>
      <c r="C75" s="79" t="s">
        <v>407</v>
      </c>
      <c r="D75" s="79"/>
      <c r="E75" s="79"/>
      <c r="F75" s="79"/>
      <c r="G75" s="79"/>
      <c r="H75" s="79"/>
      <c r="I75" s="79"/>
      <c r="J75" s="79"/>
      <c r="K75" s="79"/>
      <c r="L75" s="79"/>
      <c r="M75" s="79"/>
      <c r="N75" s="79"/>
      <c r="O75" s="79"/>
      <c r="P75" s="79"/>
      <c r="Q75" s="79"/>
      <c r="R75" s="79"/>
      <c r="S75" s="79"/>
      <c r="T75" s="79"/>
      <c r="U75" s="79"/>
    </row>
    <row r="76" spans="1:21" ht="29.45" customHeight="1" x14ac:dyDescent="0.2">
      <c r="A76" s="25" t="s">
        <v>408</v>
      </c>
      <c r="B76" s="25"/>
      <c r="C76" s="79" t="s">
        <v>409</v>
      </c>
      <c r="D76" s="79"/>
      <c r="E76" s="79"/>
      <c r="F76" s="79"/>
      <c r="G76" s="79"/>
      <c r="H76" s="79"/>
      <c r="I76" s="79"/>
      <c r="J76" s="79"/>
      <c r="K76" s="79"/>
      <c r="L76" s="79"/>
      <c r="M76" s="79"/>
      <c r="N76" s="79"/>
      <c r="O76" s="79"/>
      <c r="P76" s="79"/>
      <c r="Q76" s="79"/>
      <c r="R76" s="79"/>
      <c r="S76" s="79"/>
      <c r="T76" s="79"/>
      <c r="U76" s="79"/>
    </row>
    <row r="77" spans="1:21" ht="29.45" customHeight="1" x14ac:dyDescent="0.2">
      <c r="A77" s="25" t="s">
        <v>410</v>
      </c>
      <c r="B77" s="25"/>
      <c r="C77" s="79" t="s">
        <v>411</v>
      </c>
      <c r="D77" s="79"/>
      <c r="E77" s="79"/>
      <c r="F77" s="79"/>
      <c r="G77" s="79"/>
      <c r="H77" s="79"/>
      <c r="I77" s="79"/>
      <c r="J77" s="79"/>
      <c r="K77" s="79"/>
      <c r="L77" s="79"/>
      <c r="M77" s="79"/>
      <c r="N77" s="79"/>
      <c r="O77" s="79"/>
      <c r="P77" s="79"/>
      <c r="Q77" s="79"/>
      <c r="R77" s="79"/>
      <c r="S77" s="79"/>
      <c r="T77" s="79"/>
      <c r="U77" s="79"/>
    </row>
    <row r="78" spans="1:21" ht="4.5" customHeight="1" x14ac:dyDescent="0.2"/>
    <row r="79" spans="1:21" ht="29.45" customHeight="1" x14ac:dyDescent="0.2">
      <c r="A79" s="26" t="s">
        <v>125</v>
      </c>
      <c r="B79" s="25"/>
      <c r="C79" s="25"/>
      <c r="D79" s="25"/>
      <c r="E79" s="79" t="s">
        <v>412</v>
      </c>
      <c r="F79" s="79"/>
      <c r="G79" s="79"/>
      <c r="H79" s="79"/>
      <c r="I79" s="79"/>
      <c r="J79" s="79"/>
      <c r="K79" s="79"/>
      <c r="L79" s="79"/>
      <c r="M79" s="79"/>
      <c r="N79" s="79"/>
      <c r="O79" s="79"/>
      <c r="P79" s="79"/>
      <c r="Q79" s="79"/>
      <c r="R79" s="79"/>
      <c r="S79" s="79"/>
      <c r="T79" s="79"/>
      <c r="U79" s="79"/>
    </row>
  </sheetData>
  <mergeCells count="16">
    <mergeCell ref="K1:U1"/>
    <mergeCell ref="C62:U62"/>
    <mergeCell ref="C64:U64"/>
    <mergeCell ref="C65:U65"/>
    <mergeCell ref="C67:U67"/>
    <mergeCell ref="C68:U68"/>
    <mergeCell ref="C69:U69"/>
    <mergeCell ref="C70:U70"/>
    <mergeCell ref="C71:U71"/>
    <mergeCell ref="C72:U72"/>
    <mergeCell ref="E79:U79"/>
    <mergeCell ref="C73:U73"/>
    <mergeCell ref="C74:U74"/>
    <mergeCell ref="C75:U75"/>
    <mergeCell ref="C76:U76"/>
    <mergeCell ref="C77:U77"/>
  </mergeCells>
  <pageMargins left="0.7" right="0.7" top="0.75" bottom="0.75" header="0.3" footer="0.3"/>
  <pageSetup paperSize="9" fitToHeight="0" orientation="landscape" horizontalDpi="300" verticalDpi="300"/>
  <headerFooter scaleWithDoc="0" alignWithMargins="0">
    <oddHeader>&amp;C&amp;"Arial"&amp;8TABLE 10A.17</oddHeader>
    <oddFooter>&amp;L&amp;"Arial"&amp;8REPORT ON
GOVERNMENT
SERVICES 2022&amp;R&amp;"Arial"&amp;8PRIMARY AND
COMMUNITY HEALTH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171"/>
  <sheetViews>
    <sheetView showGridLines="0" workbookViewId="0"/>
  </sheetViews>
  <sheetFormatPr defaultColWidth="10.85546875" defaultRowHeight="12.75" x14ac:dyDescent="0.2"/>
  <cols>
    <col min="1" max="11" width="1.7109375" customWidth="1"/>
    <col min="12" max="12" width="5.42578125" customWidth="1"/>
    <col min="13" max="21" width="12.7109375" customWidth="1"/>
  </cols>
  <sheetData>
    <row r="1" spans="1:21" ht="17.45" customHeight="1" x14ac:dyDescent="0.2">
      <c r="A1" s="8" t="s">
        <v>413</v>
      </c>
      <c r="B1" s="8"/>
      <c r="C1" s="8"/>
      <c r="D1" s="8"/>
      <c r="E1" s="8"/>
      <c r="F1" s="8"/>
      <c r="G1" s="8"/>
      <c r="H1" s="8"/>
      <c r="I1" s="8"/>
      <c r="J1" s="8"/>
      <c r="K1" s="85" t="s">
        <v>414</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375</v>
      </c>
      <c r="N2" s="29" t="s">
        <v>376</v>
      </c>
      <c r="O2" s="29" t="s">
        <v>131</v>
      </c>
      <c r="P2" s="29" t="s">
        <v>377</v>
      </c>
      <c r="Q2" s="29" t="s">
        <v>133</v>
      </c>
      <c r="R2" s="29" t="s">
        <v>134</v>
      </c>
      <c r="S2" s="29" t="s">
        <v>135</v>
      </c>
      <c r="T2" s="29" t="s">
        <v>378</v>
      </c>
      <c r="U2" s="29" t="s">
        <v>212</v>
      </c>
    </row>
    <row r="3" spans="1:21" ht="16.5" customHeight="1" x14ac:dyDescent="0.2">
      <c r="A3" s="7" t="s">
        <v>415</v>
      </c>
      <c r="B3" s="7"/>
      <c r="C3" s="7"/>
      <c r="D3" s="7"/>
      <c r="E3" s="7"/>
      <c r="F3" s="7"/>
      <c r="G3" s="7"/>
      <c r="H3" s="7"/>
      <c r="I3" s="7"/>
      <c r="J3" s="7"/>
      <c r="K3" s="7"/>
      <c r="L3" s="9"/>
      <c r="M3" s="10"/>
      <c r="N3" s="10"/>
      <c r="O3" s="10"/>
      <c r="P3" s="10"/>
      <c r="Q3" s="10"/>
      <c r="R3" s="10"/>
      <c r="S3" s="10"/>
      <c r="T3" s="10"/>
      <c r="U3" s="10"/>
    </row>
    <row r="4" spans="1:21" ht="16.5" customHeight="1" x14ac:dyDescent="0.2">
      <c r="A4" s="7"/>
      <c r="B4" s="7" t="s">
        <v>416</v>
      </c>
      <c r="C4" s="7"/>
      <c r="D4" s="7"/>
      <c r="E4" s="7"/>
      <c r="F4" s="7"/>
      <c r="G4" s="7"/>
      <c r="H4" s="7"/>
      <c r="I4" s="7"/>
      <c r="J4" s="7"/>
      <c r="K4" s="7"/>
      <c r="L4" s="9"/>
      <c r="M4" s="10"/>
      <c r="N4" s="10"/>
      <c r="O4" s="10"/>
      <c r="P4" s="10"/>
      <c r="Q4" s="10"/>
      <c r="R4" s="10"/>
      <c r="S4" s="10"/>
      <c r="T4" s="10"/>
      <c r="U4" s="10"/>
    </row>
    <row r="5" spans="1:21" ht="16.5" customHeight="1" x14ac:dyDescent="0.2">
      <c r="A5" s="7"/>
      <c r="B5" s="7"/>
      <c r="C5" s="7" t="s">
        <v>379</v>
      </c>
      <c r="D5" s="7"/>
      <c r="E5" s="7"/>
      <c r="F5" s="7"/>
      <c r="G5" s="7"/>
      <c r="H5" s="7"/>
      <c r="I5" s="7"/>
      <c r="J5" s="7"/>
      <c r="K5" s="7"/>
      <c r="L5" s="9" t="s">
        <v>240</v>
      </c>
      <c r="M5" s="17">
        <v>3950</v>
      </c>
      <c r="N5" s="17">
        <v>4328</v>
      </c>
      <c r="O5" s="17">
        <v>4045</v>
      </c>
      <c r="P5" s="17">
        <v>4009</v>
      </c>
      <c r="Q5" s="17">
        <v>3818</v>
      </c>
      <c r="R5" s="17">
        <v>3490</v>
      </c>
      <c r="S5" s="17">
        <v>4959</v>
      </c>
      <c r="T5" s="17">
        <v>4611</v>
      </c>
      <c r="U5" s="17">
        <v>4068</v>
      </c>
    </row>
    <row r="6" spans="1:21" ht="16.5" customHeight="1" x14ac:dyDescent="0.2">
      <c r="A6" s="7"/>
      <c r="B6" s="7"/>
      <c r="C6" s="7" t="s">
        <v>239</v>
      </c>
      <c r="D6" s="7"/>
      <c r="E6" s="7"/>
      <c r="F6" s="7"/>
      <c r="G6" s="7"/>
      <c r="H6" s="7"/>
      <c r="I6" s="7"/>
      <c r="J6" s="7"/>
      <c r="K6" s="7"/>
      <c r="L6" s="9" t="s">
        <v>240</v>
      </c>
      <c r="M6" s="17">
        <v>3979</v>
      </c>
      <c r="N6" s="17">
        <v>4364</v>
      </c>
      <c r="O6" s="17">
        <v>4104</v>
      </c>
      <c r="P6" s="17">
        <v>4039</v>
      </c>
      <c r="Q6" s="17">
        <v>3797</v>
      </c>
      <c r="R6" s="17">
        <v>3490</v>
      </c>
      <c r="S6" s="17">
        <v>4959</v>
      </c>
      <c r="T6" s="17">
        <v>4611</v>
      </c>
      <c r="U6" s="17">
        <v>4100</v>
      </c>
    </row>
    <row r="7" spans="1:21" ht="16.5" customHeight="1" x14ac:dyDescent="0.2">
      <c r="A7" s="7"/>
      <c r="B7" s="7"/>
      <c r="C7" s="7" t="s">
        <v>417</v>
      </c>
      <c r="D7" s="7"/>
      <c r="E7" s="7"/>
      <c r="F7" s="7"/>
      <c r="G7" s="7"/>
      <c r="H7" s="7"/>
      <c r="I7" s="7"/>
      <c r="J7" s="7"/>
      <c r="K7" s="7"/>
      <c r="L7" s="9" t="s">
        <v>240</v>
      </c>
      <c r="M7" s="17">
        <v>3986</v>
      </c>
      <c r="N7" s="17">
        <v>4418</v>
      </c>
      <c r="O7" s="17">
        <v>4167</v>
      </c>
      <c r="P7" s="17">
        <v>4101</v>
      </c>
      <c r="Q7" s="17">
        <v>3809</v>
      </c>
      <c r="R7" s="17">
        <v>3492</v>
      </c>
      <c r="S7" s="17">
        <v>5086</v>
      </c>
      <c r="T7" s="17">
        <v>4588</v>
      </c>
      <c r="U7" s="17">
        <v>4136</v>
      </c>
    </row>
    <row r="8" spans="1:21" ht="16.5" customHeight="1" x14ac:dyDescent="0.2">
      <c r="A8" s="7"/>
      <c r="B8" s="7"/>
      <c r="C8" s="7" t="s">
        <v>242</v>
      </c>
      <c r="D8" s="7"/>
      <c r="E8" s="7"/>
      <c r="F8" s="7"/>
      <c r="G8" s="7"/>
      <c r="H8" s="7"/>
      <c r="I8" s="7"/>
      <c r="J8" s="7"/>
      <c r="K8" s="7"/>
      <c r="L8" s="9" t="s">
        <v>240</v>
      </c>
      <c r="M8" s="17">
        <v>4026</v>
      </c>
      <c r="N8" s="17">
        <v>4454</v>
      </c>
      <c r="O8" s="17">
        <v>4212</v>
      </c>
      <c r="P8" s="17">
        <v>4103</v>
      </c>
      <c r="Q8" s="17">
        <v>3822</v>
      </c>
      <c r="R8" s="17">
        <v>3428</v>
      </c>
      <c r="S8" s="17">
        <v>5086</v>
      </c>
      <c r="T8" s="17">
        <v>4780</v>
      </c>
      <c r="U8" s="17">
        <v>4167</v>
      </c>
    </row>
    <row r="9" spans="1:21" ht="16.5" customHeight="1" x14ac:dyDescent="0.2">
      <c r="A9" s="7"/>
      <c r="B9" s="7"/>
      <c r="C9" s="7" t="s">
        <v>243</v>
      </c>
      <c r="D9" s="7"/>
      <c r="E9" s="7"/>
      <c r="F9" s="7"/>
      <c r="G9" s="7"/>
      <c r="H9" s="7"/>
      <c r="I9" s="7"/>
      <c r="J9" s="7"/>
      <c r="K9" s="7"/>
      <c r="L9" s="9" t="s">
        <v>240</v>
      </c>
      <c r="M9" s="17">
        <v>4059</v>
      </c>
      <c r="N9" s="17">
        <v>4500</v>
      </c>
      <c r="O9" s="17">
        <v>4244</v>
      </c>
      <c r="P9" s="17">
        <v>4194</v>
      </c>
      <c r="Q9" s="17">
        <v>3833</v>
      </c>
      <c r="R9" s="17">
        <v>3501</v>
      </c>
      <c r="S9" s="17">
        <v>5289</v>
      </c>
      <c r="T9" s="17">
        <v>4780</v>
      </c>
      <c r="U9" s="17">
        <v>4211</v>
      </c>
    </row>
    <row r="10" spans="1:21" ht="16.5" customHeight="1" x14ac:dyDescent="0.2">
      <c r="A10" s="7"/>
      <c r="B10" s="7"/>
      <c r="C10" s="7" t="s">
        <v>244</v>
      </c>
      <c r="D10" s="7"/>
      <c r="E10" s="7"/>
      <c r="F10" s="7"/>
      <c r="G10" s="7"/>
      <c r="H10" s="7"/>
      <c r="I10" s="7"/>
      <c r="J10" s="7"/>
      <c r="K10" s="7"/>
      <c r="L10" s="9" t="s">
        <v>240</v>
      </c>
      <c r="M10" s="17">
        <v>3745</v>
      </c>
      <c r="N10" s="17">
        <v>4097</v>
      </c>
      <c r="O10" s="17">
        <v>3911</v>
      </c>
      <c r="P10" s="17">
        <v>3866</v>
      </c>
      <c r="Q10" s="17">
        <v>3674</v>
      </c>
      <c r="R10" s="17">
        <v>3391</v>
      </c>
      <c r="S10" s="17">
        <v>4756</v>
      </c>
      <c r="T10" s="17">
        <v>4491</v>
      </c>
      <c r="U10" s="17">
        <v>3882</v>
      </c>
    </row>
    <row r="11" spans="1:21" ht="16.5" customHeight="1" x14ac:dyDescent="0.2">
      <c r="A11" s="7"/>
      <c r="B11" s="7"/>
      <c r="C11" s="7" t="s">
        <v>245</v>
      </c>
      <c r="D11" s="7"/>
      <c r="E11" s="7"/>
      <c r="F11" s="7"/>
      <c r="G11" s="7"/>
      <c r="H11" s="7"/>
      <c r="I11" s="7"/>
      <c r="J11" s="7"/>
      <c r="K11" s="7"/>
      <c r="L11" s="9" t="s">
        <v>240</v>
      </c>
      <c r="M11" s="17">
        <v>3790</v>
      </c>
      <c r="N11" s="17">
        <v>4152</v>
      </c>
      <c r="O11" s="17">
        <v>3963</v>
      </c>
      <c r="P11" s="17">
        <v>3898</v>
      </c>
      <c r="Q11" s="17">
        <v>3759</v>
      </c>
      <c r="R11" s="17">
        <v>3391</v>
      </c>
      <c r="S11" s="17">
        <v>4820</v>
      </c>
      <c r="T11" s="17">
        <v>4491</v>
      </c>
      <c r="U11" s="17">
        <v>3932</v>
      </c>
    </row>
    <row r="12" spans="1:21" ht="16.5" customHeight="1" x14ac:dyDescent="0.2">
      <c r="A12" s="7"/>
      <c r="B12" s="7" t="s">
        <v>418</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379</v>
      </c>
      <c r="D13" s="7"/>
      <c r="E13" s="7"/>
      <c r="F13" s="7"/>
      <c r="G13" s="7"/>
      <c r="H13" s="7"/>
      <c r="I13" s="7"/>
      <c r="J13" s="7"/>
      <c r="K13" s="7"/>
      <c r="L13" s="9" t="s">
        <v>240</v>
      </c>
      <c r="M13" s="17">
        <v>3551</v>
      </c>
      <c r="N13" s="17">
        <v>3485</v>
      </c>
      <c r="O13" s="17">
        <v>2869</v>
      </c>
      <c r="P13" s="17">
        <v>2398</v>
      </c>
      <c r="Q13" s="17">
        <v>2725</v>
      </c>
      <c r="R13" s="17">
        <v>2684</v>
      </c>
      <c r="S13" s="14" t="s">
        <v>101</v>
      </c>
      <c r="T13" s="17">
        <v>1180</v>
      </c>
      <c r="U13" s="17">
        <v>2924</v>
      </c>
    </row>
    <row r="14" spans="1:21" ht="16.5" customHeight="1" x14ac:dyDescent="0.2">
      <c r="A14" s="7"/>
      <c r="B14" s="7"/>
      <c r="C14" s="7" t="s">
        <v>239</v>
      </c>
      <c r="D14" s="7"/>
      <c r="E14" s="7"/>
      <c r="F14" s="7"/>
      <c r="G14" s="7"/>
      <c r="H14" s="7"/>
      <c r="I14" s="7"/>
      <c r="J14" s="7"/>
      <c r="K14" s="7"/>
      <c r="L14" s="9" t="s">
        <v>240</v>
      </c>
      <c r="M14" s="17">
        <v>3578</v>
      </c>
      <c r="N14" s="17">
        <v>3561</v>
      </c>
      <c r="O14" s="17">
        <v>2917</v>
      </c>
      <c r="P14" s="17">
        <v>2363</v>
      </c>
      <c r="Q14" s="17">
        <v>2752</v>
      </c>
      <c r="R14" s="17">
        <v>2684</v>
      </c>
      <c r="S14" s="14" t="s">
        <v>101</v>
      </c>
      <c r="T14" s="17">
        <v>1167</v>
      </c>
      <c r="U14" s="17">
        <v>2946</v>
      </c>
    </row>
    <row r="15" spans="1:21" ht="16.5" customHeight="1" x14ac:dyDescent="0.2">
      <c r="A15" s="7"/>
      <c r="B15" s="7"/>
      <c r="C15" s="7" t="s">
        <v>417</v>
      </c>
      <c r="D15" s="7"/>
      <c r="E15" s="7"/>
      <c r="F15" s="7"/>
      <c r="G15" s="7"/>
      <c r="H15" s="7"/>
      <c r="I15" s="7"/>
      <c r="J15" s="7"/>
      <c r="K15" s="7"/>
      <c r="L15" s="9" t="s">
        <v>240</v>
      </c>
      <c r="M15" s="17">
        <v>3676</v>
      </c>
      <c r="N15" s="17">
        <v>3666</v>
      </c>
      <c r="O15" s="17">
        <v>2934</v>
      </c>
      <c r="P15" s="17">
        <v>2399</v>
      </c>
      <c r="Q15" s="17">
        <v>2748</v>
      </c>
      <c r="R15" s="17">
        <v>2778</v>
      </c>
      <c r="S15" s="14" t="s">
        <v>101</v>
      </c>
      <c r="T15" s="17">
        <v>1173</v>
      </c>
      <c r="U15" s="17">
        <v>2996</v>
      </c>
    </row>
    <row r="16" spans="1:21" ht="16.5" customHeight="1" x14ac:dyDescent="0.2">
      <c r="A16" s="7"/>
      <c r="B16" s="7"/>
      <c r="C16" s="7" t="s">
        <v>242</v>
      </c>
      <c r="D16" s="7"/>
      <c r="E16" s="7"/>
      <c r="F16" s="7"/>
      <c r="G16" s="7"/>
      <c r="H16" s="7"/>
      <c r="I16" s="7"/>
      <c r="J16" s="7"/>
      <c r="K16" s="7"/>
      <c r="L16" s="9" t="s">
        <v>240</v>
      </c>
      <c r="M16" s="17">
        <v>3559</v>
      </c>
      <c r="N16" s="17">
        <v>3695</v>
      </c>
      <c r="O16" s="17">
        <v>3010</v>
      </c>
      <c r="P16" s="17">
        <v>2610</v>
      </c>
      <c r="Q16" s="17">
        <v>2890</v>
      </c>
      <c r="R16" s="17">
        <v>2940</v>
      </c>
      <c r="S16" s="14" t="s">
        <v>101</v>
      </c>
      <c r="T16" s="17">
        <v>1463</v>
      </c>
      <c r="U16" s="17">
        <v>3058</v>
      </c>
    </row>
    <row r="17" spans="1:21" ht="16.5" customHeight="1" x14ac:dyDescent="0.2">
      <c r="A17" s="7"/>
      <c r="B17" s="7"/>
      <c r="C17" s="7" t="s">
        <v>243</v>
      </c>
      <c r="D17" s="7"/>
      <c r="E17" s="7"/>
      <c r="F17" s="7"/>
      <c r="G17" s="7"/>
      <c r="H17" s="7"/>
      <c r="I17" s="7"/>
      <c r="J17" s="7"/>
      <c r="K17" s="7"/>
      <c r="L17" s="9" t="s">
        <v>240</v>
      </c>
      <c r="M17" s="17">
        <v>3553</v>
      </c>
      <c r="N17" s="17">
        <v>3754</v>
      </c>
      <c r="O17" s="17">
        <v>3022</v>
      </c>
      <c r="P17" s="17">
        <v>2643</v>
      </c>
      <c r="Q17" s="17">
        <v>2862</v>
      </c>
      <c r="R17" s="17">
        <v>2990</v>
      </c>
      <c r="S17" s="14" t="s">
        <v>101</v>
      </c>
      <c r="T17" s="17">
        <v>1508</v>
      </c>
      <c r="U17" s="17">
        <v>3078</v>
      </c>
    </row>
    <row r="18" spans="1:21" ht="16.5" customHeight="1" x14ac:dyDescent="0.2">
      <c r="A18" s="7"/>
      <c r="B18" s="7"/>
      <c r="C18" s="7" t="s">
        <v>244</v>
      </c>
      <c r="D18" s="7"/>
      <c r="E18" s="7"/>
      <c r="F18" s="7"/>
      <c r="G18" s="7"/>
      <c r="H18" s="7"/>
      <c r="I18" s="7"/>
      <c r="J18" s="7"/>
      <c r="K18" s="7"/>
      <c r="L18" s="9" t="s">
        <v>240</v>
      </c>
      <c r="M18" s="17">
        <v>3448</v>
      </c>
      <c r="N18" s="17">
        <v>3790</v>
      </c>
      <c r="O18" s="17">
        <v>2948</v>
      </c>
      <c r="P18" s="17">
        <v>2601</v>
      </c>
      <c r="Q18" s="17">
        <v>2846</v>
      </c>
      <c r="R18" s="17">
        <v>2870</v>
      </c>
      <c r="S18" s="14" t="s">
        <v>101</v>
      </c>
      <c r="T18" s="17">
        <v>1408</v>
      </c>
      <c r="U18" s="17">
        <v>3015</v>
      </c>
    </row>
    <row r="19" spans="1:21" ht="16.5" customHeight="1" x14ac:dyDescent="0.2">
      <c r="A19" s="7"/>
      <c r="B19" s="7"/>
      <c r="C19" s="7" t="s">
        <v>245</v>
      </c>
      <c r="D19" s="7"/>
      <c r="E19" s="7"/>
      <c r="F19" s="7"/>
      <c r="G19" s="7"/>
      <c r="H19" s="7"/>
      <c r="I19" s="7"/>
      <c r="J19" s="7"/>
      <c r="K19" s="7"/>
      <c r="L19" s="9" t="s">
        <v>240</v>
      </c>
      <c r="M19" s="17">
        <v>3486</v>
      </c>
      <c r="N19" s="17">
        <v>3855</v>
      </c>
      <c r="O19" s="17">
        <v>3049</v>
      </c>
      <c r="P19" s="17">
        <v>2619</v>
      </c>
      <c r="Q19" s="17">
        <v>2876</v>
      </c>
      <c r="R19" s="17">
        <v>2919</v>
      </c>
      <c r="S19" s="14" t="s">
        <v>101</v>
      </c>
      <c r="T19" s="17">
        <v>1423</v>
      </c>
      <c r="U19" s="17">
        <v>3065</v>
      </c>
    </row>
    <row r="20" spans="1:21" ht="16.5" customHeight="1" x14ac:dyDescent="0.2">
      <c r="A20" s="7" t="s">
        <v>419</v>
      </c>
      <c r="B20" s="7"/>
      <c r="C20" s="7"/>
      <c r="D20" s="7"/>
      <c r="E20" s="7"/>
      <c r="F20" s="7"/>
      <c r="G20" s="7"/>
      <c r="H20" s="7"/>
      <c r="I20" s="7"/>
      <c r="J20" s="7"/>
      <c r="K20" s="7"/>
      <c r="L20" s="9"/>
      <c r="M20" s="10"/>
      <c r="N20" s="10"/>
      <c r="O20" s="10"/>
      <c r="P20" s="10"/>
      <c r="Q20" s="10"/>
      <c r="R20" s="10"/>
      <c r="S20" s="10"/>
      <c r="T20" s="10"/>
      <c r="U20" s="10"/>
    </row>
    <row r="21" spans="1:21" ht="16.5" customHeight="1" x14ac:dyDescent="0.2">
      <c r="A21" s="7"/>
      <c r="B21" s="7" t="s">
        <v>416</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379</v>
      </c>
      <c r="D22" s="7"/>
      <c r="E22" s="7"/>
      <c r="F22" s="7"/>
      <c r="G22" s="7"/>
      <c r="H22" s="7"/>
      <c r="I22" s="7"/>
      <c r="J22" s="7"/>
      <c r="K22" s="7"/>
      <c r="L22" s="9" t="s">
        <v>240</v>
      </c>
      <c r="M22" s="17">
        <v>3950</v>
      </c>
      <c r="N22" s="17">
        <v>4328</v>
      </c>
      <c r="O22" s="17">
        <v>4045</v>
      </c>
      <c r="P22" s="17">
        <v>4016</v>
      </c>
      <c r="Q22" s="17">
        <v>3818</v>
      </c>
      <c r="R22" s="17">
        <v>3490</v>
      </c>
      <c r="S22" s="17">
        <v>4959</v>
      </c>
      <c r="T22" s="17">
        <v>4611</v>
      </c>
      <c r="U22" s="17">
        <v>4069</v>
      </c>
    </row>
    <row r="23" spans="1:21" ht="16.5" customHeight="1" x14ac:dyDescent="0.2">
      <c r="A23" s="7"/>
      <c r="B23" s="7"/>
      <c r="C23" s="7" t="s">
        <v>239</v>
      </c>
      <c r="D23" s="7"/>
      <c r="E23" s="7"/>
      <c r="F23" s="7"/>
      <c r="G23" s="7"/>
      <c r="H23" s="7"/>
      <c r="I23" s="7"/>
      <c r="J23" s="7"/>
      <c r="K23" s="7"/>
      <c r="L23" s="9" t="s">
        <v>240</v>
      </c>
      <c r="M23" s="17">
        <v>3979</v>
      </c>
      <c r="N23" s="17">
        <v>4364</v>
      </c>
      <c r="O23" s="17">
        <v>4104</v>
      </c>
      <c r="P23" s="17">
        <v>4047</v>
      </c>
      <c r="Q23" s="17">
        <v>3797</v>
      </c>
      <c r="R23" s="17">
        <v>3490</v>
      </c>
      <c r="S23" s="17">
        <v>4959</v>
      </c>
      <c r="T23" s="17">
        <v>4611</v>
      </c>
      <c r="U23" s="17">
        <v>4101</v>
      </c>
    </row>
    <row r="24" spans="1:21" ht="16.5" customHeight="1" x14ac:dyDescent="0.2">
      <c r="A24" s="7"/>
      <c r="B24" s="7"/>
      <c r="C24" s="7" t="s">
        <v>417</v>
      </c>
      <c r="D24" s="7"/>
      <c r="E24" s="7"/>
      <c r="F24" s="7"/>
      <c r="G24" s="7"/>
      <c r="H24" s="7"/>
      <c r="I24" s="7"/>
      <c r="J24" s="7"/>
      <c r="K24" s="7"/>
      <c r="L24" s="9" t="s">
        <v>240</v>
      </c>
      <c r="M24" s="17">
        <v>3986</v>
      </c>
      <c r="N24" s="17">
        <v>4418</v>
      </c>
      <c r="O24" s="17">
        <v>4167</v>
      </c>
      <c r="P24" s="17">
        <v>4108</v>
      </c>
      <c r="Q24" s="17">
        <v>3809</v>
      </c>
      <c r="R24" s="17">
        <v>3492</v>
      </c>
      <c r="S24" s="17">
        <v>5086</v>
      </c>
      <c r="T24" s="17">
        <v>4588</v>
      </c>
      <c r="U24" s="17">
        <v>4137</v>
      </c>
    </row>
    <row r="25" spans="1:21" ht="16.5" customHeight="1" x14ac:dyDescent="0.2">
      <c r="A25" s="7"/>
      <c r="B25" s="7"/>
      <c r="C25" s="7" t="s">
        <v>242</v>
      </c>
      <c r="D25" s="7"/>
      <c r="E25" s="7"/>
      <c r="F25" s="7"/>
      <c r="G25" s="7"/>
      <c r="H25" s="7"/>
      <c r="I25" s="7"/>
      <c r="J25" s="7"/>
      <c r="K25" s="7"/>
      <c r="L25" s="9" t="s">
        <v>240</v>
      </c>
      <c r="M25" s="17">
        <v>4028</v>
      </c>
      <c r="N25" s="17">
        <v>4454</v>
      </c>
      <c r="O25" s="17">
        <v>4212</v>
      </c>
      <c r="P25" s="17">
        <v>4111</v>
      </c>
      <c r="Q25" s="17">
        <v>3822</v>
      </c>
      <c r="R25" s="17">
        <v>3428</v>
      </c>
      <c r="S25" s="17">
        <v>5086</v>
      </c>
      <c r="T25" s="17">
        <v>4780</v>
      </c>
      <c r="U25" s="17">
        <v>4170</v>
      </c>
    </row>
    <row r="26" spans="1:21" ht="16.5" customHeight="1" x14ac:dyDescent="0.2">
      <c r="A26" s="7"/>
      <c r="B26" s="7"/>
      <c r="C26" s="7" t="s">
        <v>243</v>
      </c>
      <c r="D26" s="7"/>
      <c r="E26" s="7"/>
      <c r="F26" s="7"/>
      <c r="G26" s="7"/>
      <c r="H26" s="7"/>
      <c r="I26" s="7"/>
      <c r="J26" s="7"/>
      <c r="K26" s="7"/>
      <c r="L26" s="9" t="s">
        <v>240</v>
      </c>
      <c r="M26" s="17">
        <v>4061</v>
      </c>
      <c r="N26" s="17">
        <v>4500</v>
      </c>
      <c r="O26" s="17">
        <v>4244</v>
      </c>
      <c r="P26" s="17">
        <v>4202</v>
      </c>
      <c r="Q26" s="17">
        <v>3833</v>
      </c>
      <c r="R26" s="17">
        <v>3501</v>
      </c>
      <c r="S26" s="17">
        <v>5289</v>
      </c>
      <c r="T26" s="17">
        <v>4780</v>
      </c>
      <c r="U26" s="17">
        <v>4213</v>
      </c>
    </row>
    <row r="27" spans="1:21" ht="16.5" customHeight="1" x14ac:dyDescent="0.2">
      <c r="A27" s="7"/>
      <c r="B27" s="7"/>
      <c r="C27" s="7" t="s">
        <v>244</v>
      </c>
      <c r="D27" s="7"/>
      <c r="E27" s="7"/>
      <c r="F27" s="7"/>
      <c r="G27" s="7"/>
      <c r="H27" s="7"/>
      <c r="I27" s="7"/>
      <c r="J27" s="7"/>
      <c r="K27" s="7"/>
      <c r="L27" s="9" t="s">
        <v>240</v>
      </c>
      <c r="M27" s="17">
        <v>3747</v>
      </c>
      <c r="N27" s="17">
        <v>4097</v>
      </c>
      <c r="O27" s="17">
        <v>3911</v>
      </c>
      <c r="P27" s="17">
        <v>3874</v>
      </c>
      <c r="Q27" s="17">
        <v>3674</v>
      </c>
      <c r="R27" s="17">
        <v>3391</v>
      </c>
      <c r="S27" s="17">
        <v>4756</v>
      </c>
      <c r="T27" s="17">
        <v>4491</v>
      </c>
      <c r="U27" s="17">
        <v>3884</v>
      </c>
    </row>
    <row r="28" spans="1:21" ht="16.5" customHeight="1" x14ac:dyDescent="0.2">
      <c r="A28" s="7"/>
      <c r="B28" s="7"/>
      <c r="C28" s="7" t="s">
        <v>245</v>
      </c>
      <c r="D28" s="7"/>
      <c r="E28" s="7"/>
      <c r="F28" s="7"/>
      <c r="G28" s="7"/>
      <c r="H28" s="7"/>
      <c r="I28" s="7"/>
      <c r="J28" s="7"/>
      <c r="K28" s="7"/>
      <c r="L28" s="9" t="s">
        <v>240</v>
      </c>
      <c r="M28" s="17">
        <v>3793</v>
      </c>
      <c r="N28" s="17">
        <v>4152</v>
      </c>
      <c r="O28" s="17">
        <v>3963</v>
      </c>
      <c r="P28" s="17">
        <v>3906</v>
      </c>
      <c r="Q28" s="17">
        <v>3759</v>
      </c>
      <c r="R28" s="17">
        <v>3391</v>
      </c>
      <c r="S28" s="17">
        <v>4820</v>
      </c>
      <c r="T28" s="17">
        <v>4491</v>
      </c>
      <c r="U28" s="17">
        <v>3933</v>
      </c>
    </row>
    <row r="29" spans="1:21" ht="16.5" customHeight="1" x14ac:dyDescent="0.2">
      <c r="A29" s="7"/>
      <c r="B29" s="7"/>
      <c r="C29" s="7" t="s">
        <v>246</v>
      </c>
      <c r="D29" s="7"/>
      <c r="E29" s="7"/>
      <c r="F29" s="7"/>
      <c r="G29" s="7"/>
      <c r="H29" s="7"/>
      <c r="I29" s="7"/>
      <c r="J29" s="7"/>
      <c r="K29" s="7"/>
      <c r="L29" s="9" t="s">
        <v>240</v>
      </c>
      <c r="M29" s="17">
        <v>3803</v>
      </c>
      <c r="N29" s="17">
        <v>4199</v>
      </c>
      <c r="O29" s="17">
        <v>4002</v>
      </c>
      <c r="P29" s="17">
        <v>3970</v>
      </c>
      <c r="Q29" s="17">
        <v>3754</v>
      </c>
      <c r="R29" s="17">
        <v>3368</v>
      </c>
      <c r="S29" s="17">
        <v>4952</v>
      </c>
      <c r="T29" s="17">
        <v>4504</v>
      </c>
      <c r="U29" s="17">
        <v>3963</v>
      </c>
    </row>
    <row r="30" spans="1:21" ht="16.5" customHeight="1" x14ac:dyDescent="0.2">
      <c r="A30" s="7"/>
      <c r="B30" s="7"/>
      <c r="C30" s="7" t="s">
        <v>420</v>
      </c>
      <c r="D30" s="7"/>
      <c r="E30" s="7"/>
      <c r="F30" s="7"/>
      <c r="G30" s="7"/>
      <c r="H30" s="7"/>
      <c r="I30" s="7"/>
      <c r="J30" s="7"/>
      <c r="K30" s="7"/>
      <c r="L30" s="9" t="s">
        <v>240</v>
      </c>
      <c r="M30" s="17">
        <v>3855</v>
      </c>
      <c r="N30" s="17">
        <v>4319</v>
      </c>
      <c r="O30" s="17">
        <v>4065</v>
      </c>
      <c r="P30" s="17">
        <v>4066</v>
      </c>
      <c r="Q30" s="17">
        <v>3775</v>
      </c>
      <c r="R30" s="17">
        <v>3440</v>
      </c>
      <c r="S30" s="17">
        <v>4952</v>
      </c>
      <c r="T30" s="17">
        <v>4254</v>
      </c>
      <c r="U30" s="17">
        <v>4034</v>
      </c>
    </row>
    <row r="31" spans="1:21" ht="16.5" customHeight="1" x14ac:dyDescent="0.2">
      <c r="A31" s="7"/>
      <c r="B31" s="7"/>
      <c r="C31" s="7" t="s">
        <v>421</v>
      </c>
      <c r="D31" s="7"/>
      <c r="E31" s="7"/>
      <c r="F31" s="7"/>
      <c r="G31" s="7"/>
      <c r="H31" s="7"/>
      <c r="I31" s="7"/>
      <c r="J31" s="7"/>
      <c r="K31" s="7"/>
      <c r="L31" s="9" t="s">
        <v>240</v>
      </c>
      <c r="M31" s="17">
        <v>3891</v>
      </c>
      <c r="N31" s="17">
        <v>4363</v>
      </c>
      <c r="O31" s="17">
        <v>4059</v>
      </c>
      <c r="P31" s="17">
        <v>4116</v>
      </c>
      <c r="Q31" s="17">
        <v>3921</v>
      </c>
      <c r="R31" s="17">
        <v>3445</v>
      </c>
      <c r="S31" s="17">
        <v>5243</v>
      </c>
      <c r="T31" s="17">
        <v>4861</v>
      </c>
      <c r="U31" s="17">
        <v>4082</v>
      </c>
    </row>
    <row r="32" spans="1:21" ht="16.5" customHeight="1" x14ac:dyDescent="0.2">
      <c r="A32" s="7"/>
      <c r="B32" s="7" t="s">
        <v>418</v>
      </c>
      <c r="C32" s="7"/>
      <c r="D32" s="7"/>
      <c r="E32" s="7"/>
      <c r="F32" s="7"/>
      <c r="G32" s="7"/>
      <c r="H32" s="7"/>
      <c r="I32" s="7"/>
      <c r="J32" s="7"/>
      <c r="K32" s="7"/>
      <c r="L32" s="9"/>
      <c r="M32" s="10"/>
      <c r="N32" s="10"/>
      <c r="O32" s="10"/>
      <c r="P32" s="10"/>
      <c r="Q32" s="10"/>
      <c r="R32" s="10"/>
      <c r="S32" s="10"/>
      <c r="T32" s="10"/>
      <c r="U32" s="10"/>
    </row>
    <row r="33" spans="1:21" ht="16.5" customHeight="1" x14ac:dyDescent="0.2">
      <c r="A33" s="7"/>
      <c r="B33" s="7"/>
      <c r="C33" s="7" t="s">
        <v>379</v>
      </c>
      <c r="D33" s="7"/>
      <c r="E33" s="7"/>
      <c r="F33" s="7"/>
      <c r="G33" s="7"/>
      <c r="H33" s="7"/>
      <c r="I33" s="7"/>
      <c r="J33" s="7"/>
      <c r="K33" s="7"/>
      <c r="L33" s="9" t="s">
        <v>240</v>
      </c>
      <c r="M33" s="17">
        <v>3620</v>
      </c>
      <c r="N33" s="17">
        <v>3504</v>
      </c>
      <c r="O33" s="17">
        <v>3486</v>
      </c>
      <c r="P33" s="17">
        <v>3092</v>
      </c>
      <c r="Q33" s="17">
        <v>2962</v>
      </c>
      <c r="R33" s="17">
        <v>2887</v>
      </c>
      <c r="S33" s="14" t="s">
        <v>101</v>
      </c>
      <c r="T33" s="17">
        <v>7583</v>
      </c>
      <c r="U33" s="17">
        <v>3462</v>
      </c>
    </row>
    <row r="34" spans="1:21" ht="16.5" customHeight="1" x14ac:dyDescent="0.2">
      <c r="A34" s="7"/>
      <c r="B34" s="7"/>
      <c r="C34" s="7" t="s">
        <v>239</v>
      </c>
      <c r="D34" s="7"/>
      <c r="E34" s="7"/>
      <c r="F34" s="7"/>
      <c r="G34" s="7"/>
      <c r="H34" s="7"/>
      <c r="I34" s="7"/>
      <c r="J34" s="7"/>
      <c r="K34" s="7"/>
      <c r="L34" s="9" t="s">
        <v>240</v>
      </c>
      <c r="M34" s="17">
        <v>3691</v>
      </c>
      <c r="N34" s="17">
        <v>3581</v>
      </c>
      <c r="O34" s="17">
        <v>3594</v>
      </c>
      <c r="P34" s="17">
        <v>3064</v>
      </c>
      <c r="Q34" s="17">
        <v>2994</v>
      </c>
      <c r="R34" s="17">
        <v>2887</v>
      </c>
      <c r="S34" s="14" t="s">
        <v>101</v>
      </c>
      <c r="T34" s="17">
        <v>7583</v>
      </c>
      <c r="U34" s="17">
        <v>3520</v>
      </c>
    </row>
    <row r="35" spans="1:21" ht="16.5" customHeight="1" x14ac:dyDescent="0.2">
      <c r="A35" s="7"/>
      <c r="B35" s="7"/>
      <c r="C35" s="7" t="s">
        <v>417</v>
      </c>
      <c r="D35" s="7"/>
      <c r="E35" s="7"/>
      <c r="F35" s="7"/>
      <c r="G35" s="7"/>
      <c r="H35" s="7"/>
      <c r="I35" s="7"/>
      <c r="J35" s="7"/>
      <c r="K35" s="7"/>
      <c r="L35" s="9" t="s">
        <v>240</v>
      </c>
      <c r="M35" s="17">
        <v>3779</v>
      </c>
      <c r="N35" s="17">
        <v>3687</v>
      </c>
      <c r="O35" s="17">
        <v>3618</v>
      </c>
      <c r="P35" s="17">
        <v>3123</v>
      </c>
      <c r="Q35" s="17">
        <v>2989</v>
      </c>
      <c r="R35" s="17">
        <v>2996</v>
      </c>
      <c r="S35" s="14" t="s">
        <v>101</v>
      </c>
      <c r="T35" s="17">
        <v>7626</v>
      </c>
      <c r="U35" s="17">
        <v>3586</v>
      </c>
    </row>
    <row r="36" spans="1:21" ht="16.5" customHeight="1" x14ac:dyDescent="0.2">
      <c r="A36" s="7"/>
      <c r="B36" s="7"/>
      <c r="C36" s="7" t="s">
        <v>242</v>
      </c>
      <c r="D36" s="7"/>
      <c r="E36" s="7"/>
      <c r="F36" s="7"/>
      <c r="G36" s="7"/>
      <c r="H36" s="7"/>
      <c r="I36" s="7"/>
      <c r="J36" s="7"/>
      <c r="K36" s="7"/>
      <c r="L36" s="9" t="s">
        <v>240</v>
      </c>
      <c r="M36" s="17">
        <v>3653</v>
      </c>
      <c r="N36" s="17">
        <v>3714</v>
      </c>
      <c r="O36" s="17">
        <v>3698</v>
      </c>
      <c r="P36" s="17">
        <v>3317</v>
      </c>
      <c r="Q36" s="17">
        <v>3145</v>
      </c>
      <c r="R36" s="17">
        <v>3150</v>
      </c>
      <c r="S36" s="14" t="s">
        <v>101</v>
      </c>
      <c r="T36" s="17">
        <v>6581</v>
      </c>
      <c r="U36" s="17">
        <v>3627</v>
      </c>
    </row>
    <row r="37" spans="1:21" ht="16.5" customHeight="1" x14ac:dyDescent="0.2">
      <c r="A37" s="7"/>
      <c r="B37" s="7"/>
      <c r="C37" s="7" t="s">
        <v>243</v>
      </c>
      <c r="D37" s="7"/>
      <c r="E37" s="7"/>
      <c r="F37" s="7"/>
      <c r="G37" s="7"/>
      <c r="H37" s="7"/>
      <c r="I37" s="7"/>
      <c r="J37" s="7"/>
      <c r="K37" s="7"/>
      <c r="L37" s="9" t="s">
        <v>240</v>
      </c>
      <c r="M37" s="17">
        <v>3661</v>
      </c>
      <c r="N37" s="17">
        <v>3774</v>
      </c>
      <c r="O37" s="17">
        <v>3717</v>
      </c>
      <c r="P37" s="17">
        <v>3366</v>
      </c>
      <c r="Q37" s="17">
        <v>3110</v>
      </c>
      <c r="R37" s="17">
        <v>3267</v>
      </c>
      <c r="S37" s="14" t="s">
        <v>101</v>
      </c>
      <c r="T37" s="17">
        <v>7620</v>
      </c>
      <c r="U37" s="17">
        <v>3662</v>
      </c>
    </row>
    <row r="38" spans="1:21" ht="16.5" customHeight="1" x14ac:dyDescent="0.2">
      <c r="A38" s="7"/>
      <c r="B38" s="7"/>
      <c r="C38" s="7" t="s">
        <v>244</v>
      </c>
      <c r="D38" s="7"/>
      <c r="E38" s="7"/>
      <c r="F38" s="7"/>
      <c r="G38" s="7"/>
      <c r="H38" s="7"/>
      <c r="I38" s="7"/>
      <c r="J38" s="7"/>
      <c r="K38" s="7"/>
      <c r="L38" s="9" t="s">
        <v>240</v>
      </c>
      <c r="M38" s="17">
        <v>3594</v>
      </c>
      <c r="N38" s="17">
        <v>3811</v>
      </c>
      <c r="O38" s="17">
        <v>3643</v>
      </c>
      <c r="P38" s="17">
        <v>3361</v>
      </c>
      <c r="Q38" s="17">
        <v>3097</v>
      </c>
      <c r="R38" s="17">
        <v>3131</v>
      </c>
      <c r="S38" s="14" t="s">
        <v>101</v>
      </c>
      <c r="T38" s="17">
        <v>7429</v>
      </c>
      <c r="U38" s="17">
        <v>3615</v>
      </c>
    </row>
    <row r="39" spans="1:21" ht="16.5" customHeight="1" x14ac:dyDescent="0.2">
      <c r="A39" s="7"/>
      <c r="B39" s="7"/>
      <c r="C39" s="7" t="s">
        <v>245</v>
      </c>
      <c r="D39" s="7"/>
      <c r="E39" s="7"/>
      <c r="F39" s="7"/>
      <c r="G39" s="7"/>
      <c r="H39" s="7"/>
      <c r="I39" s="7"/>
      <c r="J39" s="7"/>
      <c r="K39" s="7"/>
      <c r="L39" s="9" t="s">
        <v>240</v>
      </c>
      <c r="M39" s="17">
        <v>3636</v>
      </c>
      <c r="N39" s="17">
        <v>3877</v>
      </c>
      <c r="O39" s="17">
        <v>3759</v>
      </c>
      <c r="P39" s="17">
        <v>3452</v>
      </c>
      <c r="Q39" s="17">
        <v>3131</v>
      </c>
      <c r="R39" s="17">
        <v>3189</v>
      </c>
      <c r="S39" s="14" t="s">
        <v>101</v>
      </c>
      <c r="T39" s="17">
        <v>7866</v>
      </c>
      <c r="U39" s="17">
        <v>3688</v>
      </c>
    </row>
    <row r="40" spans="1:21" ht="16.5" customHeight="1" x14ac:dyDescent="0.2">
      <c r="A40" s="7"/>
      <c r="B40" s="7"/>
      <c r="C40" s="7" t="s">
        <v>246</v>
      </c>
      <c r="D40" s="7"/>
      <c r="E40" s="7"/>
      <c r="F40" s="7"/>
      <c r="G40" s="7"/>
      <c r="H40" s="7"/>
      <c r="I40" s="7"/>
      <c r="J40" s="7"/>
      <c r="K40" s="7"/>
      <c r="L40" s="9" t="s">
        <v>240</v>
      </c>
      <c r="M40" s="17">
        <v>3735</v>
      </c>
      <c r="N40" s="17">
        <v>3981</v>
      </c>
      <c r="O40" s="17">
        <v>3821</v>
      </c>
      <c r="P40" s="17">
        <v>3531</v>
      </c>
      <c r="Q40" s="17">
        <v>3147</v>
      </c>
      <c r="R40" s="17">
        <v>3288</v>
      </c>
      <c r="S40" s="14" t="s">
        <v>101</v>
      </c>
      <c r="T40" s="17">
        <v>8342</v>
      </c>
      <c r="U40" s="17">
        <v>3771</v>
      </c>
    </row>
    <row r="41" spans="1:21" ht="16.5" customHeight="1" x14ac:dyDescent="0.2">
      <c r="A41" s="7"/>
      <c r="B41" s="7"/>
      <c r="C41" s="7" t="s">
        <v>420</v>
      </c>
      <c r="D41" s="7"/>
      <c r="E41" s="7"/>
      <c r="F41" s="7"/>
      <c r="G41" s="7"/>
      <c r="H41" s="7"/>
      <c r="I41" s="7"/>
      <c r="J41" s="7"/>
      <c r="K41" s="7"/>
      <c r="L41" s="9" t="s">
        <v>240</v>
      </c>
      <c r="M41" s="17">
        <v>3811</v>
      </c>
      <c r="N41" s="17">
        <v>4077</v>
      </c>
      <c r="O41" s="17">
        <v>3904</v>
      </c>
      <c r="P41" s="17">
        <v>3776</v>
      </c>
      <c r="Q41" s="17">
        <v>3332</v>
      </c>
      <c r="R41" s="17">
        <v>3288</v>
      </c>
      <c r="S41" s="14" t="s">
        <v>101</v>
      </c>
      <c r="T41" s="17">
        <v>8898</v>
      </c>
      <c r="U41" s="17">
        <v>3887</v>
      </c>
    </row>
    <row r="42" spans="1:21" ht="16.5" customHeight="1" x14ac:dyDescent="0.2">
      <c r="A42" s="7"/>
      <c r="B42" s="7"/>
      <c r="C42" s="7" t="s">
        <v>421</v>
      </c>
      <c r="D42" s="7"/>
      <c r="E42" s="7"/>
      <c r="F42" s="7"/>
      <c r="G42" s="7"/>
      <c r="H42" s="7"/>
      <c r="I42" s="7"/>
      <c r="J42" s="7"/>
      <c r="K42" s="7"/>
      <c r="L42" s="9" t="s">
        <v>240</v>
      </c>
      <c r="M42" s="17">
        <v>4051</v>
      </c>
      <c r="N42" s="17">
        <v>4344</v>
      </c>
      <c r="O42" s="17">
        <v>4381</v>
      </c>
      <c r="P42" s="17">
        <v>4202</v>
      </c>
      <c r="Q42" s="17">
        <v>3287</v>
      </c>
      <c r="R42" s="17">
        <v>3593</v>
      </c>
      <c r="S42" s="14" t="s">
        <v>101</v>
      </c>
      <c r="T42" s="17">
        <v>9374</v>
      </c>
      <c r="U42" s="17">
        <v>4148</v>
      </c>
    </row>
    <row r="43" spans="1:21" ht="16.5" customHeight="1" x14ac:dyDescent="0.2">
      <c r="A43" s="7" t="s">
        <v>392</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416</v>
      </c>
      <c r="C44" s="7"/>
      <c r="D44" s="7"/>
      <c r="E44" s="7"/>
      <c r="F44" s="7"/>
      <c r="G44" s="7"/>
      <c r="H44" s="7"/>
      <c r="I44" s="7"/>
      <c r="J44" s="7"/>
      <c r="K44" s="7"/>
      <c r="L44" s="9"/>
      <c r="M44" s="10"/>
      <c r="N44" s="10"/>
      <c r="O44" s="10"/>
      <c r="P44" s="10"/>
      <c r="Q44" s="10"/>
      <c r="R44" s="10"/>
      <c r="S44" s="10"/>
      <c r="T44" s="10"/>
      <c r="U44" s="10"/>
    </row>
    <row r="45" spans="1:21" ht="16.5" customHeight="1" x14ac:dyDescent="0.2">
      <c r="A45" s="7"/>
      <c r="B45" s="7"/>
      <c r="C45" s="7" t="s">
        <v>379</v>
      </c>
      <c r="D45" s="7"/>
      <c r="E45" s="7"/>
      <c r="F45" s="7"/>
      <c r="G45" s="7"/>
      <c r="H45" s="7"/>
      <c r="I45" s="7"/>
      <c r="J45" s="7"/>
      <c r="K45" s="7"/>
      <c r="L45" s="9" t="s">
        <v>240</v>
      </c>
      <c r="M45" s="17">
        <v>1652</v>
      </c>
      <c r="N45" s="17">
        <v>1216</v>
      </c>
      <c r="O45" s="15">
        <v>987</v>
      </c>
      <c r="P45" s="15">
        <v>532</v>
      </c>
      <c r="Q45" s="15">
        <v>367</v>
      </c>
      <c r="R45" s="15">
        <v>102</v>
      </c>
      <c r="S45" s="16">
        <v>80</v>
      </c>
      <c r="T45" s="16">
        <v>26</v>
      </c>
      <c r="U45" s="17">
        <v>4962</v>
      </c>
    </row>
    <row r="46" spans="1:21" ht="16.5" customHeight="1" x14ac:dyDescent="0.2">
      <c r="A46" s="7"/>
      <c r="B46" s="7"/>
      <c r="C46" s="7" t="s">
        <v>239</v>
      </c>
      <c r="D46" s="7"/>
      <c r="E46" s="7"/>
      <c r="F46" s="7"/>
      <c r="G46" s="7"/>
      <c r="H46" s="7"/>
      <c r="I46" s="7"/>
      <c r="J46" s="7"/>
      <c r="K46" s="7"/>
      <c r="L46" s="9" t="s">
        <v>240</v>
      </c>
      <c r="M46" s="17">
        <v>1640</v>
      </c>
      <c r="N46" s="17">
        <v>1206</v>
      </c>
      <c r="O46" s="15">
        <v>973</v>
      </c>
      <c r="P46" s="15">
        <v>528</v>
      </c>
      <c r="Q46" s="15">
        <v>369</v>
      </c>
      <c r="R46" s="15">
        <v>102</v>
      </c>
      <c r="S46" s="16">
        <v>80</v>
      </c>
      <c r="T46" s="16">
        <v>26</v>
      </c>
      <c r="U46" s="17">
        <v>4924</v>
      </c>
    </row>
    <row r="47" spans="1:21" ht="16.5" customHeight="1" x14ac:dyDescent="0.2">
      <c r="A47" s="7"/>
      <c r="B47" s="7"/>
      <c r="C47" s="7" t="s">
        <v>417</v>
      </c>
      <c r="D47" s="7"/>
      <c r="E47" s="7"/>
      <c r="F47" s="7"/>
      <c r="G47" s="7"/>
      <c r="H47" s="7"/>
      <c r="I47" s="7"/>
      <c r="J47" s="7"/>
      <c r="K47" s="7"/>
      <c r="L47" s="9" t="s">
        <v>240</v>
      </c>
      <c r="M47" s="17">
        <v>1636</v>
      </c>
      <c r="N47" s="17">
        <v>1191</v>
      </c>
      <c r="O47" s="15">
        <v>958</v>
      </c>
      <c r="P47" s="15">
        <v>520</v>
      </c>
      <c r="Q47" s="15">
        <v>368</v>
      </c>
      <c r="R47" s="15">
        <v>102</v>
      </c>
      <c r="S47" s="16">
        <v>78</v>
      </c>
      <c r="T47" s="16">
        <v>26</v>
      </c>
      <c r="U47" s="17">
        <v>4879</v>
      </c>
    </row>
    <row r="48" spans="1:21" ht="16.5" customHeight="1" x14ac:dyDescent="0.2">
      <c r="A48" s="7"/>
      <c r="B48" s="7"/>
      <c r="C48" s="7" t="s">
        <v>242</v>
      </c>
      <c r="D48" s="7"/>
      <c r="E48" s="7"/>
      <c r="F48" s="7"/>
      <c r="G48" s="7"/>
      <c r="H48" s="7"/>
      <c r="I48" s="7"/>
      <c r="J48" s="7"/>
      <c r="K48" s="7"/>
      <c r="L48" s="9" t="s">
        <v>240</v>
      </c>
      <c r="M48" s="17">
        <v>1614</v>
      </c>
      <c r="N48" s="17">
        <v>1171</v>
      </c>
      <c r="O48" s="15">
        <v>937</v>
      </c>
      <c r="P48" s="15">
        <v>505</v>
      </c>
      <c r="Q48" s="15">
        <v>363</v>
      </c>
      <c r="R48" s="16">
        <v>97</v>
      </c>
      <c r="S48" s="16">
        <v>78</v>
      </c>
      <c r="T48" s="16">
        <v>17</v>
      </c>
      <c r="U48" s="17">
        <v>4782</v>
      </c>
    </row>
    <row r="49" spans="1:21" ht="16.5" customHeight="1" x14ac:dyDescent="0.2">
      <c r="A49" s="7"/>
      <c r="B49" s="7"/>
      <c r="C49" s="7" t="s">
        <v>243</v>
      </c>
      <c r="D49" s="7"/>
      <c r="E49" s="7"/>
      <c r="F49" s="7"/>
      <c r="G49" s="7"/>
      <c r="H49" s="7"/>
      <c r="I49" s="7"/>
      <c r="J49" s="7"/>
      <c r="K49" s="7"/>
      <c r="L49" s="9" t="s">
        <v>240</v>
      </c>
      <c r="M49" s="17">
        <v>1601</v>
      </c>
      <c r="N49" s="17">
        <v>1159</v>
      </c>
      <c r="O49" s="15">
        <v>930</v>
      </c>
      <c r="P49" s="15">
        <v>494</v>
      </c>
      <c r="Q49" s="15">
        <v>362</v>
      </c>
      <c r="R49" s="16">
        <v>95</v>
      </c>
      <c r="S49" s="16">
        <v>75</v>
      </c>
      <c r="T49" s="16">
        <v>17</v>
      </c>
      <c r="U49" s="17">
        <v>4733</v>
      </c>
    </row>
    <row r="50" spans="1:21" ht="16.5" customHeight="1" x14ac:dyDescent="0.2">
      <c r="A50" s="7"/>
      <c r="B50" s="7"/>
      <c r="C50" s="7" t="s">
        <v>244</v>
      </c>
      <c r="D50" s="7"/>
      <c r="E50" s="7"/>
      <c r="F50" s="7"/>
      <c r="G50" s="7"/>
      <c r="H50" s="7"/>
      <c r="I50" s="7"/>
      <c r="J50" s="7"/>
      <c r="K50" s="7"/>
      <c r="L50" s="9" t="s">
        <v>240</v>
      </c>
      <c r="M50" s="17">
        <v>1593</v>
      </c>
      <c r="N50" s="17">
        <v>1141</v>
      </c>
      <c r="O50" s="15">
        <v>923</v>
      </c>
      <c r="P50" s="15">
        <v>478</v>
      </c>
      <c r="Q50" s="15">
        <v>357</v>
      </c>
      <c r="R50" s="16">
        <v>95</v>
      </c>
      <c r="S50" s="16">
        <v>75</v>
      </c>
      <c r="T50" s="16">
        <v>17</v>
      </c>
      <c r="U50" s="17">
        <v>4679</v>
      </c>
    </row>
    <row r="51" spans="1:21" ht="16.5" customHeight="1" x14ac:dyDescent="0.2">
      <c r="A51" s="7"/>
      <c r="B51" s="7"/>
      <c r="C51" s="7" t="s">
        <v>245</v>
      </c>
      <c r="D51" s="7"/>
      <c r="E51" s="7"/>
      <c r="F51" s="7"/>
      <c r="G51" s="7"/>
      <c r="H51" s="7"/>
      <c r="I51" s="7"/>
      <c r="J51" s="7"/>
      <c r="K51" s="7"/>
      <c r="L51" s="9" t="s">
        <v>240</v>
      </c>
      <c r="M51" s="17">
        <v>1574</v>
      </c>
      <c r="N51" s="17">
        <v>1126</v>
      </c>
      <c r="O51" s="15">
        <v>911</v>
      </c>
      <c r="P51" s="15">
        <v>474</v>
      </c>
      <c r="Q51" s="15">
        <v>349</v>
      </c>
      <c r="R51" s="16">
        <v>95</v>
      </c>
      <c r="S51" s="16">
        <v>74</v>
      </c>
      <c r="T51" s="16">
        <v>17</v>
      </c>
      <c r="U51" s="17">
        <v>4620</v>
      </c>
    </row>
    <row r="52" spans="1:21" ht="16.5" customHeight="1" x14ac:dyDescent="0.2">
      <c r="A52" s="7"/>
      <c r="B52" s="7"/>
      <c r="C52" s="7" t="s">
        <v>246</v>
      </c>
      <c r="D52" s="7"/>
      <c r="E52" s="7"/>
      <c r="F52" s="7"/>
      <c r="G52" s="7"/>
      <c r="H52" s="7"/>
      <c r="I52" s="7"/>
      <c r="J52" s="7"/>
      <c r="K52" s="7"/>
      <c r="L52" s="9" t="s">
        <v>240</v>
      </c>
      <c r="M52" s="17">
        <v>1567</v>
      </c>
      <c r="N52" s="17">
        <v>1113</v>
      </c>
      <c r="O52" s="15">
        <v>901</v>
      </c>
      <c r="P52" s="15">
        <v>466</v>
      </c>
      <c r="Q52" s="15">
        <v>349</v>
      </c>
      <c r="R52" s="16">
        <v>95</v>
      </c>
      <c r="S52" s="16">
        <v>72</v>
      </c>
      <c r="T52" s="16">
        <v>17</v>
      </c>
      <c r="U52" s="17">
        <v>4580</v>
      </c>
    </row>
    <row r="53" spans="1:21" ht="16.5" customHeight="1" x14ac:dyDescent="0.2">
      <c r="A53" s="7"/>
      <c r="B53" s="7"/>
      <c r="C53" s="7" t="s">
        <v>420</v>
      </c>
      <c r="D53" s="7"/>
      <c r="E53" s="7"/>
      <c r="F53" s="7"/>
      <c r="G53" s="7"/>
      <c r="H53" s="7"/>
      <c r="I53" s="7"/>
      <c r="J53" s="7"/>
      <c r="K53" s="7"/>
      <c r="L53" s="9" t="s">
        <v>240</v>
      </c>
      <c r="M53" s="17">
        <v>1546</v>
      </c>
      <c r="N53" s="17">
        <v>1082</v>
      </c>
      <c r="O53" s="15">
        <v>887</v>
      </c>
      <c r="P53" s="15">
        <v>455</v>
      </c>
      <c r="Q53" s="15">
        <v>347</v>
      </c>
      <c r="R53" s="16">
        <v>93</v>
      </c>
      <c r="S53" s="16">
        <v>72</v>
      </c>
      <c r="T53" s="16">
        <v>18</v>
      </c>
      <c r="U53" s="17">
        <v>4500</v>
      </c>
    </row>
    <row r="54" spans="1:21" ht="16.5" customHeight="1" x14ac:dyDescent="0.2">
      <c r="A54" s="7"/>
      <c r="B54" s="7"/>
      <c r="C54" s="7" t="s">
        <v>421</v>
      </c>
      <c r="D54" s="7"/>
      <c r="E54" s="7"/>
      <c r="F54" s="7"/>
      <c r="G54" s="7"/>
      <c r="H54" s="7"/>
      <c r="I54" s="7"/>
      <c r="J54" s="7"/>
      <c r="K54" s="7"/>
      <c r="L54" s="9" t="s">
        <v>240</v>
      </c>
      <c r="M54" s="17">
        <v>1462</v>
      </c>
      <c r="N54" s="17">
        <v>1047</v>
      </c>
      <c r="O54" s="15">
        <v>844</v>
      </c>
      <c r="P54" s="15">
        <v>441</v>
      </c>
      <c r="Q54" s="15">
        <v>320</v>
      </c>
      <c r="R54" s="16">
        <v>84</v>
      </c>
      <c r="S54" s="16">
        <v>68</v>
      </c>
      <c r="T54" s="16">
        <v>20</v>
      </c>
      <c r="U54" s="17">
        <v>4286</v>
      </c>
    </row>
    <row r="55" spans="1:21" ht="16.5" customHeight="1" x14ac:dyDescent="0.2">
      <c r="A55" s="7"/>
      <c r="B55" s="7" t="s">
        <v>418</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379</v>
      </c>
      <c r="D56" s="7"/>
      <c r="E56" s="7"/>
      <c r="F56" s="7"/>
      <c r="G56" s="7"/>
      <c r="H56" s="7"/>
      <c r="I56" s="7"/>
      <c r="J56" s="7"/>
      <c r="K56" s="7"/>
      <c r="L56" s="9" t="s">
        <v>240</v>
      </c>
      <c r="M56" s="15">
        <v>260</v>
      </c>
      <c r="N56" s="15">
        <v>187</v>
      </c>
      <c r="O56" s="15">
        <v>200</v>
      </c>
      <c r="P56" s="15">
        <v>107</v>
      </c>
      <c r="Q56" s="16">
        <v>92</v>
      </c>
      <c r="R56" s="16">
        <v>53</v>
      </c>
      <c r="S56" s="14" t="s">
        <v>101</v>
      </c>
      <c r="T56" s="16">
        <v>14</v>
      </c>
      <c r="U56" s="15">
        <v>913</v>
      </c>
    </row>
    <row r="57" spans="1:21" ht="16.5" customHeight="1" x14ac:dyDescent="0.2">
      <c r="A57" s="7"/>
      <c r="B57" s="7"/>
      <c r="C57" s="7" t="s">
        <v>239</v>
      </c>
      <c r="D57" s="7"/>
      <c r="E57" s="7"/>
      <c r="F57" s="7"/>
      <c r="G57" s="7"/>
      <c r="H57" s="7"/>
      <c r="I57" s="7"/>
      <c r="J57" s="7"/>
      <c r="K57" s="7"/>
      <c r="L57" s="9" t="s">
        <v>240</v>
      </c>
      <c r="M57" s="15">
        <v>255</v>
      </c>
      <c r="N57" s="15">
        <v>183</v>
      </c>
      <c r="O57" s="15">
        <v>194</v>
      </c>
      <c r="P57" s="15">
        <v>108</v>
      </c>
      <c r="Q57" s="16">
        <v>91</v>
      </c>
      <c r="R57" s="16">
        <v>53</v>
      </c>
      <c r="S57" s="14" t="s">
        <v>101</v>
      </c>
      <c r="T57" s="16">
        <v>14</v>
      </c>
      <c r="U57" s="15">
        <v>898</v>
      </c>
    </row>
    <row r="58" spans="1:21" ht="16.5" customHeight="1" x14ac:dyDescent="0.2">
      <c r="A58" s="7"/>
      <c r="B58" s="7"/>
      <c r="C58" s="7" t="s">
        <v>417</v>
      </c>
      <c r="D58" s="7"/>
      <c r="E58" s="7"/>
      <c r="F58" s="7"/>
      <c r="G58" s="7"/>
      <c r="H58" s="7"/>
      <c r="I58" s="7"/>
      <c r="J58" s="7"/>
      <c r="K58" s="7"/>
      <c r="L58" s="9" t="s">
        <v>240</v>
      </c>
      <c r="M58" s="15">
        <v>250</v>
      </c>
      <c r="N58" s="15">
        <v>178</v>
      </c>
      <c r="O58" s="15">
        <v>193</v>
      </c>
      <c r="P58" s="15">
        <v>106</v>
      </c>
      <c r="Q58" s="16">
        <v>91</v>
      </c>
      <c r="R58" s="16">
        <v>51</v>
      </c>
      <c r="S58" s="14" t="s">
        <v>101</v>
      </c>
      <c r="T58" s="16">
        <v>14</v>
      </c>
      <c r="U58" s="15">
        <v>883</v>
      </c>
    </row>
    <row r="59" spans="1:21" ht="16.5" customHeight="1" x14ac:dyDescent="0.2">
      <c r="A59" s="7"/>
      <c r="B59" s="7"/>
      <c r="C59" s="7" t="s">
        <v>242</v>
      </c>
      <c r="D59" s="7"/>
      <c r="E59" s="7"/>
      <c r="F59" s="7"/>
      <c r="G59" s="7"/>
      <c r="H59" s="7"/>
      <c r="I59" s="7"/>
      <c r="J59" s="7"/>
      <c r="K59" s="7"/>
      <c r="L59" s="9" t="s">
        <v>240</v>
      </c>
      <c r="M59" s="15">
        <v>264</v>
      </c>
      <c r="N59" s="15">
        <v>189</v>
      </c>
      <c r="O59" s="15">
        <v>201</v>
      </c>
      <c r="P59" s="15">
        <v>118</v>
      </c>
      <c r="Q59" s="16">
        <v>91</v>
      </c>
      <c r="R59" s="16">
        <v>56</v>
      </c>
      <c r="S59" s="14" t="s">
        <v>101</v>
      </c>
      <c r="T59" s="16">
        <v>22</v>
      </c>
      <c r="U59" s="15">
        <v>941</v>
      </c>
    </row>
    <row r="60" spans="1:21" ht="16.5" customHeight="1" x14ac:dyDescent="0.2">
      <c r="A60" s="7"/>
      <c r="B60" s="7"/>
      <c r="C60" s="7" t="s">
        <v>243</v>
      </c>
      <c r="D60" s="7"/>
      <c r="E60" s="7"/>
      <c r="F60" s="7"/>
      <c r="G60" s="7"/>
      <c r="H60" s="7"/>
      <c r="I60" s="7"/>
      <c r="J60" s="7"/>
      <c r="K60" s="7"/>
      <c r="L60" s="9" t="s">
        <v>240</v>
      </c>
      <c r="M60" s="15">
        <v>264</v>
      </c>
      <c r="N60" s="15">
        <v>186</v>
      </c>
      <c r="O60" s="15">
        <v>200</v>
      </c>
      <c r="P60" s="15">
        <v>117</v>
      </c>
      <c r="Q60" s="16">
        <v>92</v>
      </c>
      <c r="R60" s="16">
        <v>54</v>
      </c>
      <c r="S60" s="14" t="s">
        <v>101</v>
      </c>
      <c r="T60" s="16">
        <v>19</v>
      </c>
      <c r="U60" s="15">
        <v>932</v>
      </c>
    </row>
    <row r="61" spans="1:21" ht="16.5" customHeight="1" x14ac:dyDescent="0.2">
      <c r="A61" s="7"/>
      <c r="B61" s="7"/>
      <c r="C61" s="7" t="s">
        <v>244</v>
      </c>
      <c r="D61" s="7"/>
      <c r="E61" s="7"/>
      <c r="F61" s="7"/>
      <c r="G61" s="7"/>
      <c r="H61" s="7"/>
      <c r="I61" s="7"/>
      <c r="J61" s="7"/>
      <c r="K61" s="7"/>
      <c r="L61" s="9" t="s">
        <v>240</v>
      </c>
      <c r="M61" s="15">
        <v>260</v>
      </c>
      <c r="N61" s="15">
        <v>176</v>
      </c>
      <c r="O61" s="15">
        <v>195</v>
      </c>
      <c r="P61" s="15">
        <v>113</v>
      </c>
      <c r="Q61" s="16">
        <v>91</v>
      </c>
      <c r="R61" s="16">
        <v>55</v>
      </c>
      <c r="S61" s="14" t="s">
        <v>101</v>
      </c>
      <c r="T61" s="16">
        <v>18</v>
      </c>
      <c r="U61" s="15">
        <v>909</v>
      </c>
    </row>
    <row r="62" spans="1:21" ht="16.5" customHeight="1" x14ac:dyDescent="0.2">
      <c r="A62" s="7"/>
      <c r="B62" s="7"/>
      <c r="C62" s="7" t="s">
        <v>245</v>
      </c>
      <c r="D62" s="7"/>
      <c r="E62" s="7"/>
      <c r="F62" s="7"/>
      <c r="G62" s="7"/>
      <c r="H62" s="7"/>
      <c r="I62" s="7"/>
      <c r="J62" s="7"/>
      <c r="K62" s="7"/>
      <c r="L62" s="9" t="s">
        <v>240</v>
      </c>
      <c r="M62" s="15">
        <v>257</v>
      </c>
      <c r="N62" s="15">
        <v>173</v>
      </c>
      <c r="O62" s="15">
        <v>189</v>
      </c>
      <c r="P62" s="15">
        <v>110</v>
      </c>
      <c r="Q62" s="16">
        <v>90</v>
      </c>
      <c r="R62" s="16">
        <v>54</v>
      </c>
      <c r="S62" s="14" t="s">
        <v>101</v>
      </c>
      <c r="T62" s="16">
        <v>17</v>
      </c>
      <c r="U62" s="15">
        <v>891</v>
      </c>
    </row>
    <row r="63" spans="1:21" ht="16.5" customHeight="1" x14ac:dyDescent="0.2">
      <c r="A63" s="7"/>
      <c r="B63" s="7"/>
      <c r="C63" s="7" t="s">
        <v>246</v>
      </c>
      <c r="D63" s="7"/>
      <c r="E63" s="7"/>
      <c r="F63" s="7"/>
      <c r="G63" s="7"/>
      <c r="H63" s="7"/>
      <c r="I63" s="7"/>
      <c r="J63" s="7"/>
      <c r="K63" s="7"/>
      <c r="L63" s="9" t="s">
        <v>240</v>
      </c>
      <c r="M63" s="15">
        <v>253</v>
      </c>
      <c r="N63" s="15">
        <v>169</v>
      </c>
      <c r="O63" s="15">
        <v>187</v>
      </c>
      <c r="P63" s="15">
        <v>108</v>
      </c>
      <c r="Q63" s="16">
        <v>90</v>
      </c>
      <c r="R63" s="16">
        <v>53</v>
      </c>
      <c r="S63" s="14" t="s">
        <v>101</v>
      </c>
      <c r="T63" s="16">
        <v>16</v>
      </c>
      <c r="U63" s="15">
        <v>877</v>
      </c>
    </row>
    <row r="64" spans="1:21" ht="16.5" customHeight="1" x14ac:dyDescent="0.2">
      <c r="A64" s="7"/>
      <c r="B64" s="7"/>
      <c r="C64" s="7" t="s">
        <v>420</v>
      </c>
      <c r="D64" s="7"/>
      <c r="E64" s="7"/>
      <c r="F64" s="7"/>
      <c r="G64" s="7"/>
      <c r="H64" s="7"/>
      <c r="I64" s="7"/>
      <c r="J64" s="7"/>
      <c r="K64" s="7"/>
      <c r="L64" s="9" t="s">
        <v>240</v>
      </c>
      <c r="M64" s="15">
        <v>248</v>
      </c>
      <c r="N64" s="15">
        <v>165</v>
      </c>
      <c r="O64" s="15">
        <v>183</v>
      </c>
      <c r="P64" s="15">
        <v>101</v>
      </c>
      <c r="Q64" s="16">
        <v>85</v>
      </c>
      <c r="R64" s="16">
        <v>53</v>
      </c>
      <c r="S64" s="14" t="s">
        <v>101</v>
      </c>
      <c r="T64" s="16">
        <v>15</v>
      </c>
      <c r="U64" s="15">
        <v>851</v>
      </c>
    </row>
    <row r="65" spans="1:21" ht="16.5" customHeight="1" x14ac:dyDescent="0.2">
      <c r="A65" s="7"/>
      <c r="B65" s="7"/>
      <c r="C65" s="7" t="s">
        <v>421</v>
      </c>
      <c r="D65" s="7"/>
      <c r="E65" s="7"/>
      <c r="F65" s="7"/>
      <c r="G65" s="7"/>
      <c r="H65" s="7"/>
      <c r="I65" s="7"/>
      <c r="J65" s="7"/>
      <c r="K65" s="7"/>
      <c r="L65" s="9" t="s">
        <v>240</v>
      </c>
      <c r="M65" s="15">
        <v>300</v>
      </c>
      <c r="N65" s="15">
        <v>179</v>
      </c>
      <c r="O65" s="15">
        <v>204</v>
      </c>
      <c r="P65" s="16">
        <v>99</v>
      </c>
      <c r="Q65" s="15">
        <v>103</v>
      </c>
      <c r="R65" s="16">
        <v>57</v>
      </c>
      <c r="S65" s="14" t="s">
        <v>101</v>
      </c>
      <c r="T65" s="16">
        <v>12</v>
      </c>
      <c r="U65" s="15">
        <v>955</v>
      </c>
    </row>
    <row r="66" spans="1:21" ht="16.5" customHeight="1" x14ac:dyDescent="0.2">
      <c r="A66" s="7" t="s">
        <v>422</v>
      </c>
      <c r="B66" s="7"/>
      <c r="C66" s="7"/>
      <c r="D66" s="7"/>
      <c r="E66" s="7"/>
      <c r="F66" s="7"/>
      <c r="G66" s="7"/>
      <c r="H66" s="7"/>
      <c r="I66" s="7"/>
      <c r="J66" s="7"/>
      <c r="K66" s="7"/>
      <c r="L66" s="9"/>
      <c r="M66" s="10"/>
      <c r="N66" s="10"/>
      <c r="O66" s="10"/>
      <c r="P66" s="10"/>
      <c r="Q66" s="10"/>
      <c r="R66" s="10"/>
      <c r="S66" s="10"/>
      <c r="T66" s="10"/>
      <c r="U66" s="10"/>
    </row>
    <row r="67" spans="1:21" ht="16.5" customHeight="1" x14ac:dyDescent="0.2">
      <c r="A67" s="7"/>
      <c r="B67" s="7" t="s">
        <v>416</v>
      </c>
      <c r="C67" s="7"/>
      <c r="D67" s="7"/>
      <c r="E67" s="7"/>
      <c r="F67" s="7"/>
      <c r="G67" s="7"/>
      <c r="H67" s="7"/>
      <c r="I67" s="7"/>
      <c r="J67" s="7"/>
      <c r="K67" s="7"/>
      <c r="L67" s="9"/>
      <c r="M67" s="10"/>
      <c r="N67" s="10"/>
      <c r="O67" s="10"/>
      <c r="P67" s="10"/>
      <c r="Q67" s="10"/>
      <c r="R67" s="10"/>
      <c r="S67" s="10"/>
      <c r="T67" s="10"/>
      <c r="U67" s="10"/>
    </row>
    <row r="68" spans="1:21" ht="16.5" customHeight="1" x14ac:dyDescent="0.2">
      <c r="A68" s="7"/>
      <c r="B68" s="7"/>
      <c r="C68" s="7" t="s">
        <v>379</v>
      </c>
      <c r="D68" s="7"/>
      <c r="E68" s="7"/>
      <c r="F68" s="7"/>
      <c r="G68" s="7"/>
      <c r="H68" s="7"/>
      <c r="I68" s="7"/>
      <c r="J68" s="7"/>
      <c r="K68" s="7"/>
      <c r="L68" s="9" t="s">
        <v>240</v>
      </c>
      <c r="M68" s="13" t="s">
        <v>104</v>
      </c>
      <c r="N68" s="13" t="s">
        <v>104</v>
      </c>
      <c r="O68" s="13" t="s">
        <v>104</v>
      </c>
      <c r="P68" s="13" t="s">
        <v>104</v>
      </c>
      <c r="Q68" s="13" t="s">
        <v>104</v>
      </c>
      <c r="R68" s="13" t="s">
        <v>104</v>
      </c>
      <c r="S68" s="13" t="s">
        <v>104</v>
      </c>
      <c r="T68" s="13" t="s">
        <v>104</v>
      </c>
      <c r="U68" s="13" t="s">
        <v>104</v>
      </c>
    </row>
    <row r="69" spans="1:21" ht="16.5" customHeight="1" x14ac:dyDescent="0.2">
      <c r="A69" s="7"/>
      <c r="B69" s="7"/>
      <c r="C69" s="7" t="s">
        <v>239</v>
      </c>
      <c r="D69" s="7"/>
      <c r="E69" s="7"/>
      <c r="F69" s="7"/>
      <c r="G69" s="7"/>
      <c r="H69" s="7"/>
      <c r="I69" s="7"/>
      <c r="J69" s="7"/>
      <c r="K69" s="7"/>
      <c r="L69" s="9" t="s">
        <v>240</v>
      </c>
      <c r="M69" s="13" t="s">
        <v>104</v>
      </c>
      <c r="N69" s="13" t="s">
        <v>104</v>
      </c>
      <c r="O69" s="13" t="s">
        <v>104</v>
      </c>
      <c r="P69" s="13" t="s">
        <v>104</v>
      </c>
      <c r="Q69" s="13" t="s">
        <v>104</v>
      </c>
      <c r="R69" s="13" t="s">
        <v>104</v>
      </c>
      <c r="S69" s="13" t="s">
        <v>104</v>
      </c>
      <c r="T69" s="13" t="s">
        <v>104</v>
      </c>
      <c r="U69" s="13" t="s">
        <v>104</v>
      </c>
    </row>
    <row r="70" spans="1:21" ht="16.5" customHeight="1" x14ac:dyDescent="0.2">
      <c r="A70" s="7"/>
      <c r="B70" s="7"/>
      <c r="C70" s="7" t="s">
        <v>241</v>
      </c>
      <c r="D70" s="7"/>
      <c r="E70" s="7"/>
      <c r="F70" s="7"/>
      <c r="G70" s="7"/>
      <c r="H70" s="7"/>
      <c r="I70" s="7"/>
      <c r="J70" s="7"/>
      <c r="K70" s="7"/>
      <c r="L70" s="9" t="s">
        <v>240</v>
      </c>
      <c r="M70" s="13" t="s">
        <v>104</v>
      </c>
      <c r="N70" s="13" t="s">
        <v>104</v>
      </c>
      <c r="O70" s="13" t="s">
        <v>104</v>
      </c>
      <c r="P70" s="13" t="s">
        <v>104</v>
      </c>
      <c r="Q70" s="13" t="s">
        <v>104</v>
      </c>
      <c r="R70" s="13" t="s">
        <v>104</v>
      </c>
      <c r="S70" s="13" t="s">
        <v>104</v>
      </c>
      <c r="T70" s="13" t="s">
        <v>104</v>
      </c>
      <c r="U70" s="13" t="s">
        <v>104</v>
      </c>
    </row>
    <row r="71" spans="1:21" ht="16.5" customHeight="1" x14ac:dyDescent="0.2">
      <c r="A71" s="7"/>
      <c r="B71" s="7"/>
      <c r="C71" s="7" t="s">
        <v>242</v>
      </c>
      <c r="D71" s="7"/>
      <c r="E71" s="7"/>
      <c r="F71" s="7"/>
      <c r="G71" s="7"/>
      <c r="H71" s="7"/>
      <c r="I71" s="7"/>
      <c r="J71" s="7"/>
      <c r="K71" s="7"/>
      <c r="L71" s="9" t="s">
        <v>240</v>
      </c>
      <c r="M71" s="13" t="s">
        <v>104</v>
      </c>
      <c r="N71" s="13" t="s">
        <v>104</v>
      </c>
      <c r="O71" s="13" t="s">
        <v>104</v>
      </c>
      <c r="P71" s="13" t="s">
        <v>104</v>
      </c>
      <c r="Q71" s="13" t="s">
        <v>104</v>
      </c>
      <c r="R71" s="13" t="s">
        <v>104</v>
      </c>
      <c r="S71" s="13" t="s">
        <v>104</v>
      </c>
      <c r="T71" s="13" t="s">
        <v>104</v>
      </c>
      <c r="U71" s="13" t="s">
        <v>104</v>
      </c>
    </row>
    <row r="72" spans="1:21" ht="16.5" customHeight="1" x14ac:dyDescent="0.2">
      <c r="A72" s="7"/>
      <c r="B72" s="7"/>
      <c r="C72" s="7" t="s">
        <v>243</v>
      </c>
      <c r="D72" s="7"/>
      <c r="E72" s="7"/>
      <c r="F72" s="7"/>
      <c r="G72" s="7"/>
      <c r="H72" s="7"/>
      <c r="I72" s="7"/>
      <c r="J72" s="7"/>
      <c r="K72" s="7"/>
      <c r="L72" s="9" t="s">
        <v>240</v>
      </c>
      <c r="M72" s="13" t="s">
        <v>104</v>
      </c>
      <c r="N72" s="13" t="s">
        <v>104</v>
      </c>
      <c r="O72" s="13" t="s">
        <v>104</v>
      </c>
      <c r="P72" s="13" t="s">
        <v>104</v>
      </c>
      <c r="Q72" s="13" t="s">
        <v>104</v>
      </c>
      <c r="R72" s="13" t="s">
        <v>104</v>
      </c>
      <c r="S72" s="13" t="s">
        <v>104</v>
      </c>
      <c r="T72" s="13" t="s">
        <v>104</v>
      </c>
      <c r="U72" s="13" t="s">
        <v>104</v>
      </c>
    </row>
    <row r="73" spans="1:21" ht="16.5" customHeight="1" x14ac:dyDescent="0.2">
      <c r="A73" s="7"/>
      <c r="B73" s="7"/>
      <c r="C73" s="7" t="s">
        <v>244</v>
      </c>
      <c r="D73" s="7"/>
      <c r="E73" s="7"/>
      <c r="F73" s="7"/>
      <c r="G73" s="7"/>
      <c r="H73" s="7"/>
      <c r="I73" s="7"/>
      <c r="J73" s="7"/>
      <c r="K73" s="7"/>
      <c r="L73" s="9" t="s">
        <v>240</v>
      </c>
      <c r="M73" s="13" t="s">
        <v>104</v>
      </c>
      <c r="N73" s="13" t="s">
        <v>104</v>
      </c>
      <c r="O73" s="13" t="s">
        <v>104</v>
      </c>
      <c r="P73" s="13" t="s">
        <v>104</v>
      </c>
      <c r="Q73" s="13" t="s">
        <v>104</v>
      </c>
      <c r="R73" s="13" t="s">
        <v>104</v>
      </c>
      <c r="S73" s="13" t="s">
        <v>104</v>
      </c>
      <c r="T73" s="13" t="s">
        <v>104</v>
      </c>
      <c r="U73" s="13" t="s">
        <v>104</v>
      </c>
    </row>
    <row r="74" spans="1:21" ht="16.5" customHeight="1" x14ac:dyDescent="0.2">
      <c r="A74" s="7"/>
      <c r="B74" s="7"/>
      <c r="C74" s="7" t="s">
        <v>245</v>
      </c>
      <c r="D74" s="7"/>
      <c r="E74" s="7"/>
      <c r="F74" s="7"/>
      <c r="G74" s="7"/>
      <c r="H74" s="7"/>
      <c r="I74" s="7"/>
      <c r="J74" s="7"/>
      <c r="K74" s="7"/>
      <c r="L74" s="9" t="s">
        <v>240</v>
      </c>
      <c r="M74" s="13" t="s">
        <v>104</v>
      </c>
      <c r="N74" s="13" t="s">
        <v>104</v>
      </c>
      <c r="O74" s="13" t="s">
        <v>104</v>
      </c>
      <c r="P74" s="13" t="s">
        <v>104</v>
      </c>
      <c r="Q74" s="13" t="s">
        <v>104</v>
      </c>
      <c r="R74" s="13" t="s">
        <v>104</v>
      </c>
      <c r="S74" s="13" t="s">
        <v>104</v>
      </c>
      <c r="T74" s="13" t="s">
        <v>104</v>
      </c>
      <c r="U74" s="13" t="s">
        <v>104</v>
      </c>
    </row>
    <row r="75" spans="1:21" ht="16.5" customHeight="1" x14ac:dyDescent="0.2">
      <c r="A75" s="7"/>
      <c r="B75" s="7"/>
      <c r="C75" s="7" t="s">
        <v>246</v>
      </c>
      <c r="D75" s="7"/>
      <c r="E75" s="7"/>
      <c r="F75" s="7"/>
      <c r="G75" s="7"/>
      <c r="H75" s="7"/>
      <c r="I75" s="7"/>
      <c r="J75" s="7"/>
      <c r="K75" s="7"/>
      <c r="L75" s="9" t="s">
        <v>240</v>
      </c>
      <c r="M75" s="13" t="s">
        <v>104</v>
      </c>
      <c r="N75" s="13" t="s">
        <v>104</v>
      </c>
      <c r="O75" s="13" t="s">
        <v>104</v>
      </c>
      <c r="P75" s="13" t="s">
        <v>104</v>
      </c>
      <c r="Q75" s="13" t="s">
        <v>104</v>
      </c>
      <c r="R75" s="13" t="s">
        <v>104</v>
      </c>
      <c r="S75" s="13" t="s">
        <v>104</v>
      </c>
      <c r="T75" s="13" t="s">
        <v>104</v>
      </c>
      <c r="U75" s="13" t="s">
        <v>104</v>
      </c>
    </row>
    <row r="76" spans="1:21" ht="16.5" customHeight="1" x14ac:dyDescent="0.2">
      <c r="A76" s="7"/>
      <c r="B76" s="7"/>
      <c r="C76" s="7" t="s">
        <v>420</v>
      </c>
      <c r="D76" s="7"/>
      <c r="E76" s="7"/>
      <c r="F76" s="7"/>
      <c r="G76" s="7"/>
      <c r="H76" s="7"/>
      <c r="I76" s="7"/>
      <c r="J76" s="7"/>
      <c r="K76" s="7"/>
      <c r="L76" s="9" t="s">
        <v>240</v>
      </c>
      <c r="M76" s="14" t="s">
        <v>423</v>
      </c>
      <c r="N76" s="14" t="s">
        <v>423</v>
      </c>
      <c r="O76" s="14" t="s">
        <v>423</v>
      </c>
      <c r="P76" s="14" t="s">
        <v>423</v>
      </c>
      <c r="Q76" s="14" t="s">
        <v>423</v>
      </c>
      <c r="R76" s="14" t="s">
        <v>423</v>
      </c>
      <c r="S76" s="14" t="s">
        <v>423</v>
      </c>
      <c r="T76" s="14" t="s">
        <v>423</v>
      </c>
      <c r="U76" s="14" t="s">
        <v>423</v>
      </c>
    </row>
    <row r="77" spans="1:21" ht="16.5" customHeight="1" x14ac:dyDescent="0.2">
      <c r="A77" s="7"/>
      <c r="B77" s="7"/>
      <c r="C77" s="7" t="s">
        <v>421</v>
      </c>
      <c r="D77" s="7"/>
      <c r="E77" s="7"/>
      <c r="F77" s="7"/>
      <c r="G77" s="7"/>
      <c r="H77" s="7"/>
      <c r="I77" s="7"/>
      <c r="J77" s="7"/>
      <c r="K77" s="7"/>
      <c r="L77" s="9" t="s">
        <v>240</v>
      </c>
      <c r="M77" s="14" t="s">
        <v>423</v>
      </c>
      <c r="N77" s="14" t="s">
        <v>423</v>
      </c>
      <c r="O77" s="14" t="s">
        <v>423</v>
      </c>
      <c r="P77" s="14" t="s">
        <v>423</v>
      </c>
      <c r="Q77" s="14" t="s">
        <v>423</v>
      </c>
      <c r="R77" s="14" t="s">
        <v>423</v>
      </c>
      <c r="S77" s="14" t="s">
        <v>423</v>
      </c>
      <c r="T77" s="14" t="s">
        <v>423</v>
      </c>
      <c r="U77" s="14" t="s">
        <v>423</v>
      </c>
    </row>
    <row r="78" spans="1:21" ht="16.5" customHeight="1" x14ac:dyDescent="0.2">
      <c r="A78" s="7"/>
      <c r="B78" s="7" t="s">
        <v>418</v>
      </c>
      <c r="C78" s="7"/>
      <c r="D78" s="7"/>
      <c r="E78" s="7"/>
      <c r="F78" s="7"/>
      <c r="G78" s="7"/>
      <c r="H78" s="7"/>
      <c r="I78" s="7"/>
      <c r="J78" s="7"/>
      <c r="K78" s="7"/>
      <c r="L78" s="9"/>
      <c r="M78" s="10"/>
      <c r="N78" s="10"/>
      <c r="O78" s="10"/>
      <c r="P78" s="10"/>
      <c r="Q78" s="10"/>
      <c r="R78" s="10"/>
      <c r="S78" s="10"/>
      <c r="T78" s="10"/>
      <c r="U78" s="10"/>
    </row>
    <row r="79" spans="1:21" ht="16.5" customHeight="1" x14ac:dyDescent="0.2">
      <c r="A79" s="7"/>
      <c r="B79" s="7"/>
      <c r="C79" s="7" t="s">
        <v>379</v>
      </c>
      <c r="D79" s="7"/>
      <c r="E79" s="7"/>
      <c r="F79" s="7"/>
      <c r="G79" s="7"/>
      <c r="H79" s="7"/>
      <c r="I79" s="7"/>
      <c r="J79" s="7"/>
      <c r="K79" s="7"/>
      <c r="L79" s="9" t="s">
        <v>240</v>
      </c>
      <c r="M79" s="13">
        <v>1</v>
      </c>
      <c r="N79" s="13">
        <v>1</v>
      </c>
      <c r="O79" s="13" t="s">
        <v>104</v>
      </c>
      <c r="P79" s="13">
        <v>4</v>
      </c>
      <c r="Q79" s="13">
        <v>1</v>
      </c>
      <c r="R79" s="13">
        <v>2</v>
      </c>
      <c r="S79" s="14" t="s">
        <v>101</v>
      </c>
      <c r="T79" s="13" t="s">
        <v>104</v>
      </c>
      <c r="U79" s="13">
        <v>9</v>
      </c>
    </row>
    <row r="80" spans="1:21" ht="16.5" customHeight="1" x14ac:dyDescent="0.2">
      <c r="A80" s="7"/>
      <c r="B80" s="7"/>
      <c r="C80" s="7" t="s">
        <v>239</v>
      </c>
      <c r="D80" s="7"/>
      <c r="E80" s="7"/>
      <c r="F80" s="7"/>
      <c r="G80" s="7"/>
      <c r="H80" s="7"/>
      <c r="I80" s="7"/>
      <c r="J80" s="7"/>
      <c r="K80" s="7"/>
      <c r="L80" s="9" t="s">
        <v>240</v>
      </c>
      <c r="M80" s="13">
        <v>3</v>
      </c>
      <c r="N80" s="13">
        <v>1</v>
      </c>
      <c r="O80" s="13" t="s">
        <v>104</v>
      </c>
      <c r="P80" s="13">
        <v>3</v>
      </c>
      <c r="Q80" s="13">
        <v>1</v>
      </c>
      <c r="R80" s="13">
        <v>2</v>
      </c>
      <c r="S80" s="14" t="s">
        <v>101</v>
      </c>
      <c r="T80" s="13" t="s">
        <v>104</v>
      </c>
      <c r="U80" s="16">
        <v>10</v>
      </c>
    </row>
    <row r="81" spans="1:21" ht="16.5" customHeight="1" x14ac:dyDescent="0.2">
      <c r="A81" s="7"/>
      <c r="B81" s="7"/>
      <c r="C81" s="7" t="s">
        <v>241</v>
      </c>
      <c r="D81" s="7"/>
      <c r="E81" s="7"/>
      <c r="F81" s="7"/>
      <c r="G81" s="7"/>
      <c r="H81" s="7"/>
      <c r="I81" s="7"/>
      <c r="J81" s="7"/>
      <c r="K81" s="7"/>
      <c r="L81" s="9" t="s">
        <v>240</v>
      </c>
      <c r="M81" s="13">
        <v>2</v>
      </c>
      <c r="N81" s="13">
        <v>1</v>
      </c>
      <c r="O81" s="13" t="s">
        <v>104</v>
      </c>
      <c r="P81" s="13">
        <v>3</v>
      </c>
      <c r="Q81" s="13">
        <v>1</v>
      </c>
      <c r="R81" s="13">
        <v>2</v>
      </c>
      <c r="S81" s="14" t="s">
        <v>101</v>
      </c>
      <c r="T81" s="13" t="s">
        <v>104</v>
      </c>
      <c r="U81" s="13">
        <v>9</v>
      </c>
    </row>
    <row r="82" spans="1:21" ht="16.5" customHeight="1" x14ac:dyDescent="0.2">
      <c r="A82" s="7"/>
      <c r="B82" s="7"/>
      <c r="C82" s="7" t="s">
        <v>242</v>
      </c>
      <c r="D82" s="7"/>
      <c r="E82" s="7"/>
      <c r="F82" s="7"/>
      <c r="G82" s="7"/>
      <c r="H82" s="7"/>
      <c r="I82" s="7"/>
      <c r="J82" s="7"/>
      <c r="K82" s="7"/>
      <c r="L82" s="9" t="s">
        <v>240</v>
      </c>
      <c r="M82" s="13">
        <v>3</v>
      </c>
      <c r="N82" s="13">
        <v>1</v>
      </c>
      <c r="O82" s="13">
        <v>1</v>
      </c>
      <c r="P82" s="13">
        <v>3</v>
      </c>
      <c r="Q82" s="13">
        <v>1</v>
      </c>
      <c r="R82" s="13">
        <v>2</v>
      </c>
      <c r="S82" s="14" t="s">
        <v>101</v>
      </c>
      <c r="T82" s="13" t="s">
        <v>104</v>
      </c>
      <c r="U82" s="16">
        <v>11</v>
      </c>
    </row>
    <row r="83" spans="1:21" ht="16.5" customHeight="1" x14ac:dyDescent="0.2">
      <c r="A83" s="7"/>
      <c r="B83" s="7"/>
      <c r="C83" s="7" t="s">
        <v>243</v>
      </c>
      <c r="D83" s="7"/>
      <c r="E83" s="7"/>
      <c r="F83" s="7"/>
      <c r="G83" s="7"/>
      <c r="H83" s="7"/>
      <c r="I83" s="7"/>
      <c r="J83" s="7"/>
      <c r="K83" s="7"/>
      <c r="L83" s="9" t="s">
        <v>240</v>
      </c>
      <c r="M83" s="13">
        <v>4</v>
      </c>
      <c r="N83" s="13">
        <v>1</v>
      </c>
      <c r="O83" s="13">
        <v>1</v>
      </c>
      <c r="P83" s="13">
        <v>3</v>
      </c>
      <c r="Q83" s="13">
        <v>1</v>
      </c>
      <c r="R83" s="13">
        <v>3</v>
      </c>
      <c r="S83" s="14" t="s">
        <v>101</v>
      </c>
      <c r="T83" s="13" t="s">
        <v>104</v>
      </c>
      <c r="U83" s="16">
        <v>13</v>
      </c>
    </row>
    <row r="84" spans="1:21" ht="16.5" customHeight="1" x14ac:dyDescent="0.2">
      <c r="A84" s="7"/>
      <c r="B84" s="7"/>
      <c r="C84" s="7" t="s">
        <v>244</v>
      </c>
      <c r="D84" s="7"/>
      <c r="E84" s="7"/>
      <c r="F84" s="7"/>
      <c r="G84" s="7"/>
      <c r="H84" s="7"/>
      <c r="I84" s="7"/>
      <c r="J84" s="7"/>
      <c r="K84" s="7"/>
      <c r="L84" s="9" t="s">
        <v>240</v>
      </c>
      <c r="M84" s="13">
        <v>7</v>
      </c>
      <c r="N84" s="13">
        <v>1</v>
      </c>
      <c r="O84" s="13">
        <v>3</v>
      </c>
      <c r="P84" s="13">
        <v>4</v>
      </c>
      <c r="Q84" s="13">
        <v>1</v>
      </c>
      <c r="R84" s="13">
        <v>3</v>
      </c>
      <c r="S84" s="14" t="s">
        <v>101</v>
      </c>
      <c r="T84" s="13" t="s">
        <v>104</v>
      </c>
      <c r="U84" s="16">
        <v>19</v>
      </c>
    </row>
    <row r="85" spans="1:21" ht="16.5" customHeight="1" x14ac:dyDescent="0.2">
      <c r="A85" s="7"/>
      <c r="B85" s="7"/>
      <c r="C85" s="7" t="s">
        <v>245</v>
      </c>
      <c r="D85" s="7"/>
      <c r="E85" s="7"/>
      <c r="F85" s="7"/>
      <c r="G85" s="7"/>
      <c r="H85" s="7"/>
      <c r="I85" s="7"/>
      <c r="J85" s="7"/>
      <c r="K85" s="7"/>
      <c r="L85" s="9" t="s">
        <v>240</v>
      </c>
      <c r="M85" s="13">
        <v>7</v>
      </c>
      <c r="N85" s="13">
        <v>1</v>
      </c>
      <c r="O85" s="13">
        <v>4</v>
      </c>
      <c r="P85" s="13">
        <v>5</v>
      </c>
      <c r="Q85" s="13">
        <v>1</v>
      </c>
      <c r="R85" s="13">
        <v>3</v>
      </c>
      <c r="S85" s="14" t="s">
        <v>101</v>
      </c>
      <c r="T85" s="13" t="s">
        <v>104</v>
      </c>
      <c r="U85" s="16">
        <v>21</v>
      </c>
    </row>
    <row r="86" spans="1:21" ht="16.5" customHeight="1" x14ac:dyDescent="0.2">
      <c r="A86" s="7"/>
      <c r="B86" s="7"/>
      <c r="C86" s="7" t="s">
        <v>246</v>
      </c>
      <c r="D86" s="7"/>
      <c r="E86" s="7"/>
      <c r="F86" s="7"/>
      <c r="G86" s="7"/>
      <c r="H86" s="7"/>
      <c r="I86" s="7"/>
      <c r="J86" s="7"/>
      <c r="K86" s="7"/>
      <c r="L86" s="9" t="s">
        <v>240</v>
      </c>
      <c r="M86" s="13">
        <v>8</v>
      </c>
      <c r="N86" s="13">
        <v>1</v>
      </c>
      <c r="O86" s="13">
        <v>4</v>
      </c>
      <c r="P86" s="13">
        <v>7</v>
      </c>
      <c r="Q86" s="13">
        <v>1</v>
      </c>
      <c r="R86" s="13">
        <v>3</v>
      </c>
      <c r="S86" s="14" t="s">
        <v>101</v>
      </c>
      <c r="T86" s="13" t="s">
        <v>104</v>
      </c>
      <c r="U86" s="16">
        <v>24</v>
      </c>
    </row>
    <row r="87" spans="1:21" ht="16.5" customHeight="1" x14ac:dyDescent="0.2">
      <c r="A87" s="7"/>
      <c r="B87" s="7"/>
      <c r="C87" s="7" t="s">
        <v>420</v>
      </c>
      <c r="D87" s="7"/>
      <c r="E87" s="7"/>
      <c r="F87" s="7"/>
      <c r="G87" s="7"/>
      <c r="H87" s="7"/>
      <c r="I87" s="7"/>
      <c r="J87" s="7"/>
      <c r="K87" s="7"/>
      <c r="L87" s="9" t="s">
        <v>240</v>
      </c>
      <c r="M87" s="16">
        <v>10</v>
      </c>
      <c r="N87" s="13">
        <v>1</v>
      </c>
      <c r="O87" s="13">
        <v>5</v>
      </c>
      <c r="P87" s="16">
        <v>11</v>
      </c>
      <c r="Q87" s="13">
        <v>1</v>
      </c>
      <c r="R87" s="13">
        <v>5</v>
      </c>
      <c r="S87" s="14" t="s">
        <v>101</v>
      </c>
      <c r="T87" s="13" t="s">
        <v>104</v>
      </c>
      <c r="U87" s="16">
        <v>33</v>
      </c>
    </row>
    <row r="88" spans="1:21" ht="16.5" customHeight="1" x14ac:dyDescent="0.2">
      <c r="A88" s="7"/>
      <c r="B88" s="7"/>
      <c r="C88" s="7" t="s">
        <v>421</v>
      </c>
      <c r="D88" s="7"/>
      <c r="E88" s="7"/>
      <c r="F88" s="7"/>
      <c r="G88" s="7"/>
      <c r="H88" s="7"/>
      <c r="I88" s="7"/>
      <c r="J88" s="7"/>
      <c r="K88" s="7"/>
      <c r="L88" s="9" t="s">
        <v>240</v>
      </c>
      <c r="M88" s="16">
        <v>11</v>
      </c>
      <c r="N88" s="13">
        <v>9</v>
      </c>
      <c r="O88" s="13">
        <v>5</v>
      </c>
      <c r="P88" s="16">
        <v>11</v>
      </c>
      <c r="Q88" s="13">
        <v>1</v>
      </c>
      <c r="R88" s="13">
        <v>4</v>
      </c>
      <c r="S88" s="14" t="s">
        <v>101</v>
      </c>
      <c r="T88" s="13" t="s">
        <v>104</v>
      </c>
      <c r="U88" s="16">
        <v>41</v>
      </c>
    </row>
    <row r="89" spans="1:21" ht="16.5" customHeight="1" x14ac:dyDescent="0.2">
      <c r="A89" s="7" t="s">
        <v>424</v>
      </c>
      <c r="B89" s="7"/>
      <c r="C89" s="7"/>
      <c r="D89" s="7"/>
      <c r="E89" s="7"/>
      <c r="F89" s="7"/>
      <c r="G89" s="7"/>
      <c r="H89" s="7"/>
      <c r="I89" s="7"/>
      <c r="J89" s="7"/>
      <c r="K89" s="7"/>
      <c r="L89" s="9"/>
      <c r="M89" s="10"/>
      <c r="N89" s="10"/>
      <c r="O89" s="10"/>
      <c r="P89" s="10"/>
      <c r="Q89" s="10"/>
      <c r="R89" s="10"/>
      <c r="S89" s="10"/>
      <c r="T89" s="10"/>
      <c r="U89" s="10"/>
    </row>
    <row r="90" spans="1:21" ht="16.5" customHeight="1" x14ac:dyDescent="0.2">
      <c r="A90" s="7"/>
      <c r="B90" s="7" t="s">
        <v>416</v>
      </c>
      <c r="C90" s="7"/>
      <c r="D90" s="7"/>
      <c r="E90" s="7"/>
      <c r="F90" s="7"/>
      <c r="G90" s="7"/>
      <c r="H90" s="7"/>
      <c r="I90" s="7"/>
      <c r="J90" s="7"/>
      <c r="K90" s="7"/>
      <c r="L90" s="9"/>
      <c r="M90" s="10"/>
      <c r="N90" s="10"/>
      <c r="O90" s="10"/>
      <c r="P90" s="10"/>
      <c r="Q90" s="10"/>
      <c r="R90" s="10"/>
      <c r="S90" s="10"/>
      <c r="T90" s="10"/>
      <c r="U90" s="10"/>
    </row>
    <row r="91" spans="1:21" ht="16.5" customHeight="1" x14ac:dyDescent="0.2">
      <c r="A91" s="7"/>
      <c r="B91" s="7"/>
      <c r="C91" s="7" t="s">
        <v>379</v>
      </c>
      <c r="D91" s="7"/>
      <c r="E91" s="7"/>
      <c r="F91" s="7"/>
      <c r="G91" s="7"/>
      <c r="H91" s="7"/>
      <c r="I91" s="7"/>
      <c r="J91" s="7"/>
      <c r="K91" s="7"/>
      <c r="L91" s="9" t="s">
        <v>240</v>
      </c>
      <c r="M91" s="13" t="s">
        <v>104</v>
      </c>
      <c r="N91" s="16">
        <v>56</v>
      </c>
      <c r="O91" s="16">
        <v>30</v>
      </c>
      <c r="P91" s="16">
        <v>14</v>
      </c>
      <c r="Q91" s="16">
        <v>10</v>
      </c>
      <c r="R91" s="13">
        <v>4</v>
      </c>
      <c r="S91" s="13" t="s">
        <v>104</v>
      </c>
      <c r="T91" s="13">
        <v>2</v>
      </c>
      <c r="U91" s="15">
        <v>116</v>
      </c>
    </row>
    <row r="92" spans="1:21" ht="16.5" customHeight="1" x14ac:dyDescent="0.2">
      <c r="A92" s="7"/>
      <c r="B92" s="7"/>
      <c r="C92" s="7" t="s">
        <v>239</v>
      </c>
      <c r="D92" s="7"/>
      <c r="E92" s="7"/>
      <c r="F92" s="7"/>
      <c r="G92" s="7"/>
      <c r="H92" s="7"/>
      <c r="I92" s="7"/>
      <c r="J92" s="7"/>
      <c r="K92" s="7"/>
      <c r="L92" s="9" t="s">
        <v>240</v>
      </c>
      <c r="M92" s="13" t="s">
        <v>104</v>
      </c>
      <c r="N92" s="16">
        <v>56</v>
      </c>
      <c r="O92" s="16">
        <v>29</v>
      </c>
      <c r="P92" s="16">
        <v>14</v>
      </c>
      <c r="Q92" s="16">
        <v>10</v>
      </c>
      <c r="R92" s="13">
        <v>4</v>
      </c>
      <c r="S92" s="13" t="s">
        <v>104</v>
      </c>
      <c r="T92" s="13">
        <v>2</v>
      </c>
      <c r="U92" s="15">
        <v>115</v>
      </c>
    </row>
    <row r="93" spans="1:21" ht="16.5" customHeight="1" x14ac:dyDescent="0.2">
      <c r="A93" s="7"/>
      <c r="B93" s="7"/>
      <c r="C93" s="7" t="s">
        <v>241</v>
      </c>
      <c r="D93" s="7"/>
      <c r="E93" s="7"/>
      <c r="F93" s="7"/>
      <c r="G93" s="7"/>
      <c r="H93" s="7"/>
      <c r="I93" s="7"/>
      <c r="J93" s="7"/>
      <c r="K93" s="7"/>
      <c r="L93" s="9" t="s">
        <v>240</v>
      </c>
      <c r="M93" s="13" t="s">
        <v>104</v>
      </c>
      <c r="N93" s="16">
        <v>55</v>
      </c>
      <c r="O93" s="16">
        <v>29</v>
      </c>
      <c r="P93" s="16">
        <v>14</v>
      </c>
      <c r="Q93" s="16">
        <v>10</v>
      </c>
      <c r="R93" s="13">
        <v>4</v>
      </c>
      <c r="S93" s="13" t="s">
        <v>104</v>
      </c>
      <c r="T93" s="13">
        <v>2</v>
      </c>
      <c r="U93" s="15">
        <v>114</v>
      </c>
    </row>
    <row r="94" spans="1:21" ht="16.5" customHeight="1" x14ac:dyDescent="0.2">
      <c r="A94" s="7"/>
      <c r="B94" s="7"/>
      <c r="C94" s="7" t="s">
        <v>242</v>
      </c>
      <c r="D94" s="7"/>
      <c r="E94" s="7"/>
      <c r="F94" s="7"/>
      <c r="G94" s="7"/>
      <c r="H94" s="7"/>
      <c r="I94" s="7"/>
      <c r="J94" s="7"/>
      <c r="K94" s="7"/>
      <c r="L94" s="9" t="s">
        <v>240</v>
      </c>
      <c r="M94" s="13" t="s">
        <v>104</v>
      </c>
      <c r="N94" s="16">
        <v>53</v>
      </c>
      <c r="O94" s="16">
        <v>29</v>
      </c>
      <c r="P94" s="16">
        <v>14</v>
      </c>
      <c r="Q94" s="16">
        <v>10</v>
      </c>
      <c r="R94" s="13">
        <v>4</v>
      </c>
      <c r="S94" s="13" t="s">
        <v>104</v>
      </c>
      <c r="T94" s="13">
        <v>1</v>
      </c>
      <c r="U94" s="15">
        <v>111</v>
      </c>
    </row>
    <row r="95" spans="1:21" ht="16.5" customHeight="1" x14ac:dyDescent="0.2">
      <c r="A95" s="7"/>
      <c r="B95" s="7"/>
      <c r="C95" s="7" t="s">
        <v>243</v>
      </c>
      <c r="D95" s="7"/>
      <c r="E95" s="7"/>
      <c r="F95" s="7"/>
      <c r="G95" s="7"/>
      <c r="H95" s="7"/>
      <c r="I95" s="7"/>
      <c r="J95" s="7"/>
      <c r="K95" s="7"/>
      <c r="L95" s="9" t="s">
        <v>240</v>
      </c>
      <c r="M95" s="13">
        <v>1</v>
      </c>
      <c r="N95" s="16">
        <v>52</v>
      </c>
      <c r="O95" s="16">
        <v>30</v>
      </c>
      <c r="P95" s="16">
        <v>14</v>
      </c>
      <c r="Q95" s="16">
        <v>11</v>
      </c>
      <c r="R95" s="13">
        <v>4</v>
      </c>
      <c r="S95" s="13" t="s">
        <v>104</v>
      </c>
      <c r="T95" s="13">
        <v>1</v>
      </c>
      <c r="U95" s="15">
        <v>113</v>
      </c>
    </row>
    <row r="96" spans="1:21" ht="16.5" customHeight="1" x14ac:dyDescent="0.2">
      <c r="A96" s="7"/>
      <c r="B96" s="7"/>
      <c r="C96" s="7" t="s">
        <v>244</v>
      </c>
      <c r="D96" s="7"/>
      <c r="E96" s="7"/>
      <c r="F96" s="7"/>
      <c r="G96" s="7"/>
      <c r="H96" s="7"/>
      <c r="I96" s="7"/>
      <c r="J96" s="7"/>
      <c r="K96" s="7"/>
      <c r="L96" s="9" t="s">
        <v>240</v>
      </c>
      <c r="M96" s="13">
        <v>1</v>
      </c>
      <c r="N96" s="16">
        <v>52</v>
      </c>
      <c r="O96" s="16">
        <v>29</v>
      </c>
      <c r="P96" s="16">
        <v>13</v>
      </c>
      <c r="Q96" s="16">
        <v>11</v>
      </c>
      <c r="R96" s="13">
        <v>4</v>
      </c>
      <c r="S96" s="13" t="s">
        <v>104</v>
      </c>
      <c r="T96" s="13">
        <v>1</v>
      </c>
      <c r="U96" s="15">
        <v>111</v>
      </c>
    </row>
    <row r="97" spans="1:21" ht="16.5" customHeight="1" x14ac:dyDescent="0.2">
      <c r="A97" s="7"/>
      <c r="B97" s="7"/>
      <c r="C97" s="7" t="s">
        <v>245</v>
      </c>
      <c r="D97" s="7"/>
      <c r="E97" s="7"/>
      <c r="F97" s="7"/>
      <c r="G97" s="7"/>
      <c r="H97" s="7"/>
      <c r="I97" s="7"/>
      <c r="J97" s="7"/>
      <c r="K97" s="7"/>
      <c r="L97" s="9" t="s">
        <v>240</v>
      </c>
      <c r="M97" s="13">
        <v>1</v>
      </c>
      <c r="N97" s="16">
        <v>52</v>
      </c>
      <c r="O97" s="16">
        <v>29</v>
      </c>
      <c r="P97" s="16">
        <v>13</v>
      </c>
      <c r="Q97" s="16">
        <v>11</v>
      </c>
      <c r="R97" s="13">
        <v>4</v>
      </c>
      <c r="S97" s="13" t="s">
        <v>104</v>
      </c>
      <c r="T97" s="13">
        <v>1</v>
      </c>
      <c r="U97" s="15">
        <v>111</v>
      </c>
    </row>
    <row r="98" spans="1:21" ht="16.5" customHeight="1" x14ac:dyDescent="0.2">
      <c r="A98" s="7"/>
      <c r="B98" s="7"/>
      <c r="C98" s="7" t="s">
        <v>246</v>
      </c>
      <c r="D98" s="7"/>
      <c r="E98" s="7"/>
      <c r="F98" s="7"/>
      <c r="G98" s="7"/>
      <c r="H98" s="7"/>
      <c r="I98" s="7"/>
      <c r="J98" s="7"/>
      <c r="K98" s="7"/>
      <c r="L98" s="9" t="s">
        <v>240</v>
      </c>
      <c r="M98" s="13">
        <v>1</v>
      </c>
      <c r="N98" s="16">
        <v>52</v>
      </c>
      <c r="O98" s="16">
        <v>29</v>
      </c>
      <c r="P98" s="16">
        <v>13</v>
      </c>
      <c r="Q98" s="16">
        <v>10</v>
      </c>
      <c r="R98" s="13">
        <v>4</v>
      </c>
      <c r="S98" s="13" t="s">
        <v>104</v>
      </c>
      <c r="T98" s="13">
        <v>1</v>
      </c>
      <c r="U98" s="15">
        <v>110</v>
      </c>
    </row>
    <row r="99" spans="1:21" ht="16.5" customHeight="1" x14ac:dyDescent="0.2">
      <c r="A99" s="7"/>
      <c r="B99" s="7"/>
      <c r="C99" s="7" t="s">
        <v>420</v>
      </c>
      <c r="D99" s="7"/>
      <c r="E99" s="7"/>
      <c r="F99" s="7"/>
      <c r="G99" s="7"/>
      <c r="H99" s="7"/>
      <c r="I99" s="7"/>
      <c r="J99" s="7"/>
      <c r="K99" s="7"/>
      <c r="L99" s="9" t="s">
        <v>240</v>
      </c>
      <c r="M99" s="13">
        <v>1</v>
      </c>
      <c r="N99" s="16">
        <v>52</v>
      </c>
      <c r="O99" s="16">
        <v>30</v>
      </c>
      <c r="P99" s="16">
        <v>12</v>
      </c>
      <c r="Q99" s="16">
        <v>10</v>
      </c>
      <c r="R99" s="13">
        <v>4</v>
      </c>
      <c r="S99" s="13" t="s">
        <v>104</v>
      </c>
      <c r="T99" s="13">
        <v>1</v>
      </c>
      <c r="U99" s="15">
        <v>110</v>
      </c>
    </row>
    <row r="100" spans="1:21" ht="16.5" customHeight="1" x14ac:dyDescent="0.2">
      <c r="A100" s="7"/>
      <c r="B100" s="7"/>
      <c r="C100" s="7" t="s">
        <v>421</v>
      </c>
      <c r="D100" s="7"/>
      <c r="E100" s="7"/>
      <c r="F100" s="7"/>
      <c r="G100" s="7"/>
      <c r="H100" s="7"/>
      <c r="I100" s="7"/>
      <c r="J100" s="7"/>
      <c r="K100" s="7"/>
      <c r="L100" s="9" t="s">
        <v>240</v>
      </c>
      <c r="M100" s="13" t="s">
        <v>104</v>
      </c>
      <c r="N100" s="16">
        <v>53</v>
      </c>
      <c r="O100" s="16">
        <v>27</v>
      </c>
      <c r="P100" s="16">
        <v>12</v>
      </c>
      <c r="Q100" s="13">
        <v>8</v>
      </c>
      <c r="R100" s="13">
        <v>3</v>
      </c>
      <c r="S100" s="13" t="s">
        <v>104</v>
      </c>
      <c r="T100" s="13">
        <v>1</v>
      </c>
      <c r="U100" s="15">
        <v>104</v>
      </c>
    </row>
    <row r="101" spans="1:21" ht="16.5" customHeight="1" x14ac:dyDescent="0.2">
      <c r="A101" s="7"/>
      <c r="B101" s="7" t="s">
        <v>418</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
      <c r="A102" s="7"/>
      <c r="B102" s="7"/>
      <c r="C102" s="7" t="s">
        <v>379</v>
      </c>
      <c r="D102" s="7"/>
      <c r="E102" s="7"/>
      <c r="F102" s="7"/>
      <c r="G102" s="7"/>
      <c r="H102" s="7"/>
      <c r="I102" s="7"/>
      <c r="J102" s="7"/>
      <c r="K102" s="7"/>
      <c r="L102" s="9" t="s">
        <v>240</v>
      </c>
      <c r="M102" s="13" t="s">
        <v>104</v>
      </c>
      <c r="N102" s="16">
        <v>14</v>
      </c>
      <c r="O102" s="16">
        <v>22</v>
      </c>
      <c r="P102" s="13">
        <v>7</v>
      </c>
      <c r="Q102" s="13">
        <v>5</v>
      </c>
      <c r="R102" s="13" t="s">
        <v>104</v>
      </c>
      <c r="S102" s="14" t="s">
        <v>101</v>
      </c>
      <c r="T102" s="13">
        <v>4</v>
      </c>
      <c r="U102" s="16">
        <v>52</v>
      </c>
    </row>
    <row r="103" spans="1:21" ht="16.5" customHeight="1" x14ac:dyDescent="0.2">
      <c r="A103" s="7"/>
      <c r="B103" s="7"/>
      <c r="C103" s="7" t="s">
        <v>239</v>
      </c>
      <c r="D103" s="7"/>
      <c r="E103" s="7"/>
      <c r="F103" s="7"/>
      <c r="G103" s="7"/>
      <c r="H103" s="7"/>
      <c r="I103" s="7"/>
      <c r="J103" s="7"/>
      <c r="K103" s="7"/>
      <c r="L103" s="9" t="s">
        <v>240</v>
      </c>
      <c r="M103" s="13" t="s">
        <v>104</v>
      </c>
      <c r="N103" s="16">
        <v>14</v>
      </c>
      <c r="O103" s="16">
        <v>22</v>
      </c>
      <c r="P103" s="13">
        <v>5</v>
      </c>
      <c r="Q103" s="13">
        <v>5</v>
      </c>
      <c r="R103" s="13" t="s">
        <v>104</v>
      </c>
      <c r="S103" s="14" t="s">
        <v>101</v>
      </c>
      <c r="T103" s="13">
        <v>4</v>
      </c>
      <c r="U103" s="16">
        <v>50</v>
      </c>
    </row>
    <row r="104" spans="1:21" ht="16.5" customHeight="1" x14ac:dyDescent="0.2">
      <c r="A104" s="7"/>
      <c r="B104" s="7"/>
      <c r="C104" s="7" t="s">
        <v>241</v>
      </c>
      <c r="D104" s="7"/>
      <c r="E104" s="7"/>
      <c r="F104" s="7"/>
      <c r="G104" s="7"/>
      <c r="H104" s="7"/>
      <c r="I104" s="7"/>
      <c r="J104" s="7"/>
      <c r="K104" s="7"/>
      <c r="L104" s="9" t="s">
        <v>240</v>
      </c>
      <c r="M104" s="13" t="s">
        <v>104</v>
      </c>
      <c r="N104" s="16">
        <v>14</v>
      </c>
      <c r="O104" s="16">
        <v>22</v>
      </c>
      <c r="P104" s="13">
        <v>5</v>
      </c>
      <c r="Q104" s="13">
        <v>5</v>
      </c>
      <c r="R104" s="13" t="s">
        <v>104</v>
      </c>
      <c r="S104" s="14" t="s">
        <v>101</v>
      </c>
      <c r="T104" s="13">
        <v>4</v>
      </c>
      <c r="U104" s="16">
        <v>50</v>
      </c>
    </row>
    <row r="105" spans="1:21" ht="16.5" customHeight="1" x14ac:dyDescent="0.2">
      <c r="A105" s="7"/>
      <c r="B105" s="7"/>
      <c r="C105" s="7" t="s">
        <v>242</v>
      </c>
      <c r="D105" s="7"/>
      <c r="E105" s="7"/>
      <c r="F105" s="7"/>
      <c r="G105" s="7"/>
      <c r="H105" s="7"/>
      <c r="I105" s="7"/>
      <c r="J105" s="7"/>
      <c r="K105" s="7"/>
      <c r="L105" s="9" t="s">
        <v>240</v>
      </c>
      <c r="M105" s="13" t="s">
        <v>104</v>
      </c>
      <c r="N105" s="16">
        <v>16</v>
      </c>
      <c r="O105" s="16">
        <v>22</v>
      </c>
      <c r="P105" s="13">
        <v>6</v>
      </c>
      <c r="Q105" s="13">
        <v>5</v>
      </c>
      <c r="R105" s="13" t="s">
        <v>104</v>
      </c>
      <c r="S105" s="14" t="s">
        <v>101</v>
      </c>
      <c r="T105" s="13">
        <v>4</v>
      </c>
      <c r="U105" s="16">
        <v>53</v>
      </c>
    </row>
    <row r="106" spans="1:21" ht="16.5" customHeight="1" x14ac:dyDescent="0.2">
      <c r="A106" s="7"/>
      <c r="B106" s="7"/>
      <c r="C106" s="7" t="s">
        <v>243</v>
      </c>
      <c r="D106" s="7"/>
      <c r="E106" s="7"/>
      <c r="F106" s="7"/>
      <c r="G106" s="7"/>
      <c r="H106" s="7"/>
      <c r="I106" s="7"/>
      <c r="J106" s="7"/>
      <c r="K106" s="7"/>
      <c r="L106" s="9" t="s">
        <v>240</v>
      </c>
      <c r="M106" s="13" t="s">
        <v>104</v>
      </c>
      <c r="N106" s="16">
        <v>16</v>
      </c>
      <c r="O106" s="16">
        <v>20</v>
      </c>
      <c r="P106" s="13">
        <v>6</v>
      </c>
      <c r="Q106" s="13">
        <v>5</v>
      </c>
      <c r="R106" s="13" t="s">
        <v>104</v>
      </c>
      <c r="S106" s="14" t="s">
        <v>101</v>
      </c>
      <c r="T106" s="13">
        <v>4</v>
      </c>
      <c r="U106" s="16">
        <v>51</v>
      </c>
    </row>
    <row r="107" spans="1:21" ht="16.5" customHeight="1" x14ac:dyDescent="0.2">
      <c r="A107" s="7"/>
      <c r="B107" s="7"/>
      <c r="C107" s="7" t="s">
        <v>244</v>
      </c>
      <c r="D107" s="7"/>
      <c r="E107" s="7"/>
      <c r="F107" s="7"/>
      <c r="G107" s="7"/>
      <c r="H107" s="7"/>
      <c r="I107" s="7"/>
      <c r="J107" s="7"/>
      <c r="K107" s="7"/>
      <c r="L107" s="9" t="s">
        <v>240</v>
      </c>
      <c r="M107" s="13" t="s">
        <v>104</v>
      </c>
      <c r="N107" s="16">
        <v>16</v>
      </c>
      <c r="O107" s="16">
        <v>20</v>
      </c>
      <c r="P107" s="13">
        <v>6</v>
      </c>
      <c r="Q107" s="13">
        <v>4</v>
      </c>
      <c r="R107" s="13" t="s">
        <v>104</v>
      </c>
      <c r="S107" s="14" t="s">
        <v>101</v>
      </c>
      <c r="T107" s="13">
        <v>4</v>
      </c>
      <c r="U107" s="16">
        <v>50</v>
      </c>
    </row>
    <row r="108" spans="1:21" ht="16.5" customHeight="1" x14ac:dyDescent="0.2">
      <c r="A108" s="7"/>
      <c r="B108" s="7"/>
      <c r="C108" s="7" t="s">
        <v>245</v>
      </c>
      <c r="D108" s="7"/>
      <c r="E108" s="7"/>
      <c r="F108" s="7"/>
      <c r="G108" s="7"/>
      <c r="H108" s="7"/>
      <c r="I108" s="7"/>
      <c r="J108" s="7"/>
      <c r="K108" s="7"/>
      <c r="L108" s="9" t="s">
        <v>240</v>
      </c>
      <c r="M108" s="13" t="s">
        <v>104</v>
      </c>
      <c r="N108" s="16">
        <v>16</v>
      </c>
      <c r="O108" s="16">
        <v>20</v>
      </c>
      <c r="P108" s="13">
        <v>6</v>
      </c>
      <c r="Q108" s="13">
        <v>4</v>
      </c>
      <c r="R108" s="13" t="s">
        <v>104</v>
      </c>
      <c r="S108" s="14" t="s">
        <v>101</v>
      </c>
      <c r="T108" s="13">
        <v>4</v>
      </c>
      <c r="U108" s="16">
        <v>50</v>
      </c>
    </row>
    <row r="109" spans="1:21" ht="16.5" customHeight="1" x14ac:dyDescent="0.2">
      <c r="A109" s="7"/>
      <c r="B109" s="7"/>
      <c r="C109" s="7" t="s">
        <v>246</v>
      </c>
      <c r="D109" s="7"/>
      <c r="E109" s="7"/>
      <c r="F109" s="7"/>
      <c r="G109" s="7"/>
      <c r="H109" s="7"/>
      <c r="I109" s="7"/>
      <c r="J109" s="7"/>
      <c r="K109" s="7"/>
      <c r="L109" s="9" t="s">
        <v>240</v>
      </c>
      <c r="M109" s="13" t="s">
        <v>104</v>
      </c>
      <c r="N109" s="16">
        <v>16</v>
      </c>
      <c r="O109" s="16">
        <v>20</v>
      </c>
      <c r="P109" s="13">
        <v>6</v>
      </c>
      <c r="Q109" s="13">
        <v>3</v>
      </c>
      <c r="R109" s="13" t="s">
        <v>104</v>
      </c>
      <c r="S109" s="14" t="s">
        <v>101</v>
      </c>
      <c r="T109" s="13">
        <v>4</v>
      </c>
      <c r="U109" s="16">
        <v>49</v>
      </c>
    </row>
    <row r="110" spans="1:21" ht="16.5" customHeight="1" x14ac:dyDescent="0.2">
      <c r="A110" s="7"/>
      <c r="B110" s="7"/>
      <c r="C110" s="7" t="s">
        <v>420</v>
      </c>
      <c r="D110" s="7"/>
      <c r="E110" s="7"/>
      <c r="F110" s="7"/>
      <c r="G110" s="7"/>
      <c r="H110" s="7"/>
      <c r="I110" s="7"/>
      <c r="J110" s="7"/>
      <c r="K110" s="7"/>
      <c r="L110" s="9" t="s">
        <v>240</v>
      </c>
      <c r="M110" s="13" t="s">
        <v>104</v>
      </c>
      <c r="N110" s="16">
        <v>16</v>
      </c>
      <c r="O110" s="16">
        <v>20</v>
      </c>
      <c r="P110" s="13">
        <v>6</v>
      </c>
      <c r="Q110" s="13">
        <v>3</v>
      </c>
      <c r="R110" s="13" t="s">
        <v>104</v>
      </c>
      <c r="S110" s="14" t="s">
        <v>101</v>
      </c>
      <c r="T110" s="13">
        <v>4</v>
      </c>
      <c r="U110" s="16">
        <v>49</v>
      </c>
    </row>
    <row r="111" spans="1:21" ht="16.5" customHeight="1" x14ac:dyDescent="0.2">
      <c r="A111" s="7"/>
      <c r="B111" s="7"/>
      <c r="C111" s="7" t="s">
        <v>421</v>
      </c>
      <c r="D111" s="7"/>
      <c r="E111" s="7"/>
      <c r="F111" s="7"/>
      <c r="G111" s="7"/>
      <c r="H111" s="7"/>
      <c r="I111" s="7"/>
      <c r="J111" s="7"/>
      <c r="K111" s="7"/>
      <c r="L111" s="9" t="s">
        <v>240</v>
      </c>
      <c r="M111" s="13" t="s">
        <v>104</v>
      </c>
      <c r="N111" s="16">
        <v>18</v>
      </c>
      <c r="O111" s="16">
        <v>22</v>
      </c>
      <c r="P111" s="13">
        <v>6</v>
      </c>
      <c r="Q111" s="13" t="s">
        <v>104</v>
      </c>
      <c r="R111" s="13">
        <v>1</v>
      </c>
      <c r="S111" s="14" t="s">
        <v>101</v>
      </c>
      <c r="T111" s="13">
        <v>4</v>
      </c>
      <c r="U111" s="16">
        <v>51</v>
      </c>
    </row>
    <row r="112" spans="1:21" ht="16.5" customHeight="1" x14ac:dyDescent="0.2">
      <c r="A112" s="7" t="s">
        <v>425</v>
      </c>
      <c r="B112" s="7"/>
      <c r="C112" s="7"/>
      <c r="D112" s="7"/>
      <c r="E112" s="7"/>
      <c r="F112" s="7"/>
      <c r="G112" s="7"/>
      <c r="H112" s="7"/>
      <c r="I112" s="7"/>
      <c r="J112" s="7"/>
      <c r="K112" s="7"/>
      <c r="L112" s="9"/>
      <c r="M112" s="10"/>
      <c r="N112" s="10"/>
      <c r="O112" s="10"/>
      <c r="P112" s="10"/>
      <c r="Q112" s="10"/>
      <c r="R112" s="10"/>
      <c r="S112" s="10"/>
      <c r="T112" s="10"/>
      <c r="U112" s="10"/>
    </row>
    <row r="113" spans="1:21" ht="16.5" customHeight="1" x14ac:dyDescent="0.2">
      <c r="A113" s="7"/>
      <c r="B113" s="7" t="s">
        <v>416</v>
      </c>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c r="C114" s="7" t="s">
        <v>379</v>
      </c>
      <c r="D114" s="7"/>
      <c r="E114" s="7"/>
      <c r="F114" s="7"/>
      <c r="G114" s="7"/>
      <c r="H114" s="7"/>
      <c r="I114" s="7"/>
      <c r="J114" s="7"/>
      <c r="K114" s="7"/>
      <c r="L114" s="9" t="s">
        <v>240</v>
      </c>
      <c r="M114" s="16">
        <v>48</v>
      </c>
      <c r="N114" s="16">
        <v>37</v>
      </c>
      <c r="O114" s="16">
        <v>39</v>
      </c>
      <c r="P114" s="13">
        <v>6</v>
      </c>
      <c r="Q114" s="16">
        <v>11</v>
      </c>
      <c r="R114" s="13">
        <v>5</v>
      </c>
      <c r="S114" s="13">
        <v>5</v>
      </c>
      <c r="T114" s="13">
        <v>1</v>
      </c>
      <c r="U114" s="15">
        <v>152</v>
      </c>
    </row>
    <row r="115" spans="1:21" ht="16.5" customHeight="1" x14ac:dyDescent="0.2">
      <c r="A115" s="7"/>
      <c r="B115" s="7"/>
      <c r="C115" s="7" t="s">
        <v>239</v>
      </c>
      <c r="D115" s="7"/>
      <c r="E115" s="7"/>
      <c r="F115" s="7"/>
      <c r="G115" s="7"/>
      <c r="H115" s="7"/>
      <c r="I115" s="7"/>
      <c r="J115" s="7"/>
      <c r="K115" s="7"/>
      <c r="L115" s="9" t="s">
        <v>240</v>
      </c>
      <c r="M115" s="16">
        <v>46</v>
      </c>
      <c r="N115" s="16">
        <v>36</v>
      </c>
      <c r="O115" s="16">
        <v>38</v>
      </c>
      <c r="P115" s="13">
        <v>6</v>
      </c>
      <c r="Q115" s="16">
        <v>11</v>
      </c>
      <c r="R115" s="13">
        <v>5</v>
      </c>
      <c r="S115" s="13">
        <v>5</v>
      </c>
      <c r="T115" s="13">
        <v>1</v>
      </c>
      <c r="U115" s="15">
        <v>148</v>
      </c>
    </row>
    <row r="116" spans="1:21" ht="16.5" customHeight="1" x14ac:dyDescent="0.2">
      <c r="A116" s="7"/>
      <c r="B116" s="7"/>
      <c r="C116" s="7" t="s">
        <v>241</v>
      </c>
      <c r="D116" s="7"/>
      <c r="E116" s="7"/>
      <c r="F116" s="7"/>
      <c r="G116" s="7"/>
      <c r="H116" s="7"/>
      <c r="I116" s="7"/>
      <c r="J116" s="7"/>
      <c r="K116" s="7"/>
      <c r="L116" s="9" t="s">
        <v>240</v>
      </c>
      <c r="M116" s="16">
        <v>40</v>
      </c>
      <c r="N116" s="16">
        <v>34</v>
      </c>
      <c r="O116" s="16">
        <v>36</v>
      </c>
      <c r="P116" s="13">
        <v>5</v>
      </c>
      <c r="Q116" s="16">
        <v>10</v>
      </c>
      <c r="R116" s="13">
        <v>4</v>
      </c>
      <c r="S116" s="13">
        <v>5</v>
      </c>
      <c r="T116" s="13">
        <v>1</v>
      </c>
      <c r="U116" s="15">
        <v>135</v>
      </c>
    </row>
    <row r="117" spans="1:21" ht="16.5" customHeight="1" x14ac:dyDescent="0.2">
      <c r="A117" s="7"/>
      <c r="B117" s="7"/>
      <c r="C117" s="7" t="s">
        <v>242</v>
      </c>
      <c r="D117" s="7"/>
      <c r="E117" s="7"/>
      <c r="F117" s="7"/>
      <c r="G117" s="7"/>
      <c r="H117" s="7"/>
      <c r="I117" s="7"/>
      <c r="J117" s="7"/>
      <c r="K117" s="7"/>
      <c r="L117" s="9" t="s">
        <v>240</v>
      </c>
      <c r="M117" s="16">
        <v>42</v>
      </c>
      <c r="N117" s="16">
        <v>36</v>
      </c>
      <c r="O117" s="16">
        <v>35</v>
      </c>
      <c r="P117" s="13">
        <v>5</v>
      </c>
      <c r="Q117" s="13">
        <v>9</v>
      </c>
      <c r="R117" s="13">
        <v>4</v>
      </c>
      <c r="S117" s="13">
        <v>4</v>
      </c>
      <c r="T117" s="13">
        <v>1</v>
      </c>
      <c r="U117" s="15">
        <v>136</v>
      </c>
    </row>
    <row r="118" spans="1:21" ht="16.5" customHeight="1" x14ac:dyDescent="0.2">
      <c r="A118" s="7"/>
      <c r="B118" s="7"/>
      <c r="C118" s="7" t="s">
        <v>243</v>
      </c>
      <c r="D118" s="7"/>
      <c r="E118" s="7"/>
      <c r="F118" s="7"/>
      <c r="G118" s="7"/>
      <c r="H118" s="7"/>
      <c r="I118" s="7"/>
      <c r="J118" s="7"/>
      <c r="K118" s="7"/>
      <c r="L118" s="9" t="s">
        <v>240</v>
      </c>
      <c r="M118" s="16">
        <v>39</v>
      </c>
      <c r="N118" s="16">
        <v>35</v>
      </c>
      <c r="O118" s="16">
        <v>34</v>
      </c>
      <c r="P118" s="13">
        <v>3</v>
      </c>
      <c r="Q118" s="13">
        <v>9</v>
      </c>
      <c r="R118" s="13">
        <v>3</v>
      </c>
      <c r="S118" s="13">
        <v>4</v>
      </c>
      <c r="T118" s="13">
        <v>1</v>
      </c>
      <c r="U118" s="15">
        <v>128</v>
      </c>
    </row>
    <row r="119" spans="1:21" ht="16.5" customHeight="1" x14ac:dyDescent="0.2">
      <c r="A119" s="7"/>
      <c r="B119" s="7"/>
      <c r="C119" s="7" t="s">
        <v>244</v>
      </c>
      <c r="D119" s="7"/>
      <c r="E119" s="7"/>
      <c r="F119" s="7"/>
      <c r="G119" s="7"/>
      <c r="H119" s="7"/>
      <c r="I119" s="7"/>
      <c r="J119" s="7"/>
      <c r="K119" s="7"/>
      <c r="L119" s="9" t="s">
        <v>240</v>
      </c>
      <c r="M119" s="16">
        <v>37</v>
      </c>
      <c r="N119" s="16">
        <v>35</v>
      </c>
      <c r="O119" s="16">
        <v>30</v>
      </c>
      <c r="P119" s="13">
        <v>4</v>
      </c>
      <c r="Q119" s="13">
        <v>9</v>
      </c>
      <c r="R119" s="13">
        <v>1</v>
      </c>
      <c r="S119" s="13">
        <v>4</v>
      </c>
      <c r="T119" s="13">
        <v>1</v>
      </c>
      <c r="U119" s="15">
        <v>121</v>
      </c>
    </row>
    <row r="120" spans="1:21" ht="16.5" customHeight="1" x14ac:dyDescent="0.2">
      <c r="A120" s="7"/>
      <c r="B120" s="7"/>
      <c r="C120" s="7" t="s">
        <v>245</v>
      </c>
      <c r="D120" s="7"/>
      <c r="E120" s="7"/>
      <c r="F120" s="7"/>
      <c r="G120" s="7"/>
      <c r="H120" s="7"/>
      <c r="I120" s="7"/>
      <c r="J120" s="7"/>
      <c r="K120" s="7"/>
      <c r="L120" s="9" t="s">
        <v>240</v>
      </c>
      <c r="M120" s="16">
        <v>36</v>
      </c>
      <c r="N120" s="16">
        <v>32</v>
      </c>
      <c r="O120" s="16">
        <v>28</v>
      </c>
      <c r="P120" s="13">
        <v>3</v>
      </c>
      <c r="Q120" s="13">
        <v>9</v>
      </c>
      <c r="R120" s="13">
        <v>2</v>
      </c>
      <c r="S120" s="13">
        <v>4</v>
      </c>
      <c r="T120" s="13">
        <v>1</v>
      </c>
      <c r="U120" s="15">
        <v>115</v>
      </c>
    </row>
    <row r="121" spans="1:21" ht="16.5" customHeight="1" x14ac:dyDescent="0.2">
      <c r="A121" s="7"/>
      <c r="B121" s="7"/>
      <c r="C121" s="7" t="s">
        <v>246</v>
      </c>
      <c r="D121" s="7"/>
      <c r="E121" s="7"/>
      <c r="F121" s="7"/>
      <c r="G121" s="7"/>
      <c r="H121" s="7"/>
      <c r="I121" s="7"/>
      <c r="J121" s="7"/>
      <c r="K121" s="7"/>
      <c r="L121" s="9" t="s">
        <v>240</v>
      </c>
      <c r="M121" s="16">
        <v>31</v>
      </c>
      <c r="N121" s="16">
        <v>28</v>
      </c>
      <c r="O121" s="16">
        <v>26</v>
      </c>
      <c r="P121" s="13">
        <v>3</v>
      </c>
      <c r="Q121" s="13">
        <v>9</v>
      </c>
      <c r="R121" s="13">
        <v>2</v>
      </c>
      <c r="S121" s="13">
        <v>4</v>
      </c>
      <c r="T121" s="13">
        <v>1</v>
      </c>
      <c r="U121" s="15">
        <v>104</v>
      </c>
    </row>
    <row r="122" spans="1:21" ht="16.5" customHeight="1" x14ac:dyDescent="0.2">
      <c r="A122" s="7"/>
      <c r="B122" s="7"/>
      <c r="C122" s="7" t="s">
        <v>420</v>
      </c>
      <c r="D122" s="7"/>
      <c r="E122" s="7"/>
      <c r="F122" s="7"/>
      <c r="G122" s="7"/>
      <c r="H122" s="7"/>
      <c r="I122" s="7"/>
      <c r="J122" s="7"/>
      <c r="K122" s="7"/>
      <c r="L122" s="9" t="s">
        <v>240</v>
      </c>
      <c r="M122" s="16">
        <v>26</v>
      </c>
      <c r="N122" s="16">
        <v>29</v>
      </c>
      <c r="O122" s="16">
        <v>25</v>
      </c>
      <c r="P122" s="13">
        <v>4</v>
      </c>
      <c r="Q122" s="13">
        <v>6</v>
      </c>
      <c r="R122" s="13">
        <v>1</v>
      </c>
      <c r="S122" s="13">
        <v>3</v>
      </c>
      <c r="T122" s="13">
        <v>1</v>
      </c>
      <c r="U122" s="16">
        <v>95</v>
      </c>
    </row>
    <row r="123" spans="1:21" ht="16.5" customHeight="1" x14ac:dyDescent="0.2">
      <c r="A123" s="7"/>
      <c r="B123" s="7"/>
      <c r="C123" s="7" t="s">
        <v>421</v>
      </c>
      <c r="D123" s="7"/>
      <c r="E123" s="7"/>
      <c r="F123" s="7"/>
      <c r="G123" s="7"/>
      <c r="H123" s="7"/>
      <c r="I123" s="7"/>
      <c r="J123" s="7"/>
      <c r="K123" s="7"/>
      <c r="L123" s="9" t="s">
        <v>240</v>
      </c>
      <c r="M123" s="16">
        <v>22</v>
      </c>
      <c r="N123" s="16">
        <v>29</v>
      </c>
      <c r="O123" s="16">
        <v>25</v>
      </c>
      <c r="P123" s="13">
        <v>5</v>
      </c>
      <c r="Q123" s="13">
        <v>4</v>
      </c>
      <c r="R123" s="13">
        <v>1</v>
      </c>
      <c r="S123" s="13">
        <v>4</v>
      </c>
      <c r="T123" s="13">
        <v>1</v>
      </c>
      <c r="U123" s="16">
        <v>91</v>
      </c>
    </row>
    <row r="124" spans="1:21" ht="16.5" customHeight="1" x14ac:dyDescent="0.2">
      <c r="A124" s="7"/>
      <c r="B124" s="7" t="s">
        <v>418</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t="s">
        <v>379</v>
      </c>
      <c r="D125" s="7"/>
      <c r="E125" s="7"/>
      <c r="F125" s="7"/>
      <c r="G125" s="7"/>
      <c r="H125" s="7"/>
      <c r="I125" s="7"/>
      <c r="J125" s="7"/>
      <c r="K125" s="7"/>
      <c r="L125" s="9" t="s">
        <v>240</v>
      </c>
      <c r="M125" s="13" t="s">
        <v>104</v>
      </c>
      <c r="N125" s="13">
        <v>1</v>
      </c>
      <c r="O125" s="13" t="s">
        <v>104</v>
      </c>
      <c r="P125" s="13" t="s">
        <v>104</v>
      </c>
      <c r="Q125" s="13" t="s">
        <v>104</v>
      </c>
      <c r="R125" s="13" t="s">
        <v>104</v>
      </c>
      <c r="S125" s="14" t="s">
        <v>101</v>
      </c>
      <c r="T125" s="13" t="s">
        <v>104</v>
      </c>
      <c r="U125" s="13">
        <v>1</v>
      </c>
    </row>
    <row r="126" spans="1:21" ht="16.5" customHeight="1" x14ac:dyDescent="0.2">
      <c r="A126" s="7"/>
      <c r="B126" s="7"/>
      <c r="C126" s="7" t="s">
        <v>239</v>
      </c>
      <c r="D126" s="7"/>
      <c r="E126" s="7"/>
      <c r="F126" s="7"/>
      <c r="G126" s="7"/>
      <c r="H126" s="7"/>
      <c r="I126" s="7"/>
      <c r="J126" s="7"/>
      <c r="K126" s="7"/>
      <c r="L126" s="9" t="s">
        <v>240</v>
      </c>
      <c r="M126" s="13" t="s">
        <v>104</v>
      </c>
      <c r="N126" s="13">
        <v>1</v>
      </c>
      <c r="O126" s="13" t="s">
        <v>104</v>
      </c>
      <c r="P126" s="13" t="s">
        <v>104</v>
      </c>
      <c r="Q126" s="13" t="s">
        <v>104</v>
      </c>
      <c r="R126" s="13" t="s">
        <v>104</v>
      </c>
      <c r="S126" s="14" t="s">
        <v>101</v>
      </c>
      <c r="T126" s="13" t="s">
        <v>104</v>
      </c>
      <c r="U126" s="13">
        <v>1</v>
      </c>
    </row>
    <row r="127" spans="1:21" ht="16.5" customHeight="1" x14ac:dyDescent="0.2">
      <c r="A127" s="7"/>
      <c r="B127" s="7"/>
      <c r="C127" s="7" t="s">
        <v>241</v>
      </c>
      <c r="D127" s="7"/>
      <c r="E127" s="7"/>
      <c r="F127" s="7"/>
      <c r="G127" s="7"/>
      <c r="H127" s="7"/>
      <c r="I127" s="7"/>
      <c r="J127" s="7"/>
      <c r="K127" s="7"/>
      <c r="L127" s="9" t="s">
        <v>240</v>
      </c>
      <c r="M127" s="13" t="s">
        <v>104</v>
      </c>
      <c r="N127" s="13">
        <v>1</v>
      </c>
      <c r="O127" s="13" t="s">
        <v>104</v>
      </c>
      <c r="P127" s="13" t="s">
        <v>104</v>
      </c>
      <c r="Q127" s="13" t="s">
        <v>104</v>
      </c>
      <c r="R127" s="13" t="s">
        <v>104</v>
      </c>
      <c r="S127" s="14" t="s">
        <v>101</v>
      </c>
      <c r="T127" s="13" t="s">
        <v>104</v>
      </c>
      <c r="U127" s="13">
        <v>1</v>
      </c>
    </row>
    <row r="128" spans="1:21" ht="16.5" customHeight="1" x14ac:dyDescent="0.2">
      <c r="A128" s="7"/>
      <c r="B128" s="7"/>
      <c r="C128" s="7" t="s">
        <v>242</v>
      </c>
      <c r="D128" s="7"/>
      <c r="E128" s="7"/>
      <c r="F128" s="7"/>
      <c r="G128" s="7"/>
      <c r="H128" s="7"/>
      <c r="I128" s="7"/>
      <c r="J128" s="7"/>
      <c r="K128" s="7"/>
      <c r="L128" s="9" t="s">
        <v>240</v>
      </c>
      <c r="M128" s="13" t="s">
        <v>104</v>
      </c>
      <c r="N128" s="13">
        <v>1</v>
      </c>
      <c r="O128" s="13" t="s">
        <v>104</v>
      </c>
      <c r="P128" s="13" t="s">
        <v>104</v>
      </c>
      <c r="Q128" s="13" t="s">
        <v>104</v>
      </c>
      <c r="R128" s="13" t="s">
        <v>104</v>
      </c>
      <c r="S128" s="14" t="s">
        <v>101</v>
      </c>
      <c r="T128" s="13" t="s">
        <v>104</v>
      </c>
      <c r="U128" s="13">
        <v>1</v>
      </c>
    </row>
    <row r="129" spans="1:21" ht="16.5" customHeight="1" x14ac:dyDescent="0.2">
      <c r="A129" s="7"/>
      <c r="B129" s="7"/>
      <c r="C129" s="7" t="s">
        <v>243</v>
      </c>
      <c r="D129" s="7"/>
      <c r="E129" s="7"/>
      <c r="F129" s="7"/>
      <c r="G129" s="7"/>
      <c r="H129" s="7"/>
      <c r="I129" s="7"/>
      <c r="J129" s="7"/>
      <c r="K129" s="7"/>
      <c r="L129" s="9" t="s">
        <v>240</v>
      </c>
      <c r="M129" s="13" t="s">
        <v>104</v>
      </c>
      <c r="N129" s="13">
        <v>1</v>
      </c>
      <c r="O129" s="13" t="s">
        <v>104</v>
      </c>
      <c r="P129" s="13" t="s">
        <v>104</v>
      </c>
      <c r="Q129" s="13" t="s">
        <v>104</v>
      </c>
      <c r="R129" s="13" t="s">
        <v>104</v>
      </c>
      <c r="S129" s="14" t="s">
        <v>101</v>
      </c>
      <c r="T129" s="13" t="s">
        <v>104</v>
      </c>
      <c r="U129" s="13">
        <v>1</v>
      </c>
    </row>
    <row r="130" spans="1:21" ht="16.5" customHeight="1" x14ac:dyDescent="0.2">
      <c r="A130" s="7"/>
      <c r="B130" s="7"/>
      <c r="C130" s="7" t="s">
        <v>244</v>
      </c>
      <c r="D130" s="7"/>
      <c r="E130" s="7"/>
      <c r="F130" s="7"/>
      <c r="G130" s="7"/>
      <c r="H130" s="7"/>
      <c r="I130" s="7"/>
      <c r="J130" s="7"/>
      <c r="K130" s="7"/>
      <c r="L130" s="9" t="s">
        <v>240</v>
      </c>
      <c r="M130" s="13" t="s">
        <v>104</v>
      </c>
      <c r="N130" s="13">
        <v>1</v>
      </c>
      <c r="O130" s="13" t="s">
        <v>104</v>
      </c>
      <c r="P130" s="13" t="s">
        <v>104</v>
      </c>
      <c r="Q130" s="13" t="s">
        <v>104</v>
      </c>
      <c r="R130" s="13" t="s">
        <v>104</v>
      </c>
      <c r="S130" s="14" t="s">
        <v>101</v>
      </c>
      <c r="T130" s="13" t="s">
        <v>104</v>
      </c>
      <c r="U130" s="13">
        <v>1</v>
      </c>
    </row>
    <row r="131" spans="1:21" ht="16.5" customHeight="1" x14ac:dyDescent="0.2">
      <c r="A131" s="7"/>
      <c r="B131" s="7"/>
      <c r="C131" s="7" t="s">
        <v>245</v>
      </c>
      <c r="D131" s="7"/>
      <c r="E131" s="7"/>
      <c r="F131" s="7"/>
      <c r="G131" s="7"/>
      <c r="H131" s="7"/>
      <c r="I131" s="7"/>
      <c r="J131" s="7"/>
      <c r="K131" s="7"/>
      <c r="L131" s="9" t="s">
        <v>240</v>
      </c>
      <c r="M131" s="13" t="s">
        <v>104</v>
      </c>
      <c r="N131" s="13">
        <v>1</v>
      </c>
      <c r="O131" s="13" t="s">
        <v>104</v>
      </c>
      <c r="P131" s="13" t="s">
        <v>104</v>
      </c>
      <c r="Q131" s="13" t="s">
        <v>104</v>
      </c>
      <c r="R131" s="13" t="s">
        <v>104</v>
      </c>
      <c r="S131" s="14" t="s">
        <v>101</v>
      </c>
      <c r="T131" s="13" t="s">
        <v>104</v>
      </c>
      <c r="U131" s="13">
        <v>1</v>
      </c>
    </row>
    <row r="132" spans="1:21" ht="16.5" customHeight="1" x14ac:dyDescent="0.2">
      <c r="A132" s="7"/>
      <c r="B132" s="7"/>
      <c r="C132" s="7" t="s">
        <v>246</v>
      </c>
      <c r="D132" s="7"/>
      <c r="E132" s="7"/>
      <c r="F132" s="7"/>
      <c r="G132" s="7"/>
      <c r="H132" s="7"/>
      <c r="I132" s="7"/>
      <c r="J132" s="7"/>
      <c r="K132" s="7"/>
      <c r="L132" s="9" t="s">
        <v>240</v>
      </c>
      <c r="M132" s="13" t="s">
        <v>104</v>
      </c>
      <c r="N132" s="13" t="s">
        <v>104</v>
      </c>
      <c r="O132" s="13" t="s">
        <v>104</v>
      </c>
      <c r="P132" s="13" t="s">
        <v>104</v>
      </c>
      <c r="Q132" s="13" t="s">
        <v>104</v>
      </c>
      <c r="R132" s="13" t="s">
        <v>104</v>
      </c>
      <c r="S132" s="14" t="s">
        <v>101</v>
      </c>
      <c r="T132" s="13" t="s">
        <v>104</v>
      </c>
      <c r="U132" s="13" t="s">
        <v>104</v>
      </c>
    </row>
    <row r="133" spans="1:21" ht="16.5" customHeight="1" x14ac:dyDescent="0.2">
      <c r="A133" s="7"/>
      <c r="B133" s="7"/>
      <c r="C133" s="7" t="s">
        <v>420</v>
      </c>
      <c r="D133" s="7"/>
      <c r="E133" s="7"/>
      <c r="F133" s="7"/>
      <c r="G133" s="7"/>
      <c r="H133" s="7"/>
      <c r="I133" s="7"/>
      <c r="J133" s="7"/>
      <c r="K133" s="7"/>
      <c r="L133" s="9" t="s">
        <v>240</v>
      </c>
      <c r="M133" s="13" t="s">
        <v>104</v>
      </c>
      <c r="N133" s="13" t="s">
        <v>104</v>
      </c>
      <c r="O133" s="13" t="s">
        <v>104</v>
      </c>
      <c r="P133" s="13" t="s">
        <v>104</v>
      </c>
      <c r="Q133" s="13" t="s">
        <v>104</v>
      </c>
      <c r="R133" s="13" t="s">
        <v>104</v>
      </c>
      <c r="S133" s="14" t="s">
        <v>101</v>
      </c>
      <c r="T133" s="13" t="s">
        <v>104</v>
      </c>
      <c r="U133" s="13" t="s">
        <v>104</v>
      </c>
    </row>
    <row r="134" spans="1:21" ht="16.5" customHeight="1" x14ac:dyDescent="0.2">
      <c r="A134" s="7"/>
      <c r="B134" s="7"/>
      <c r="C134" s="7" t="s">
        <v>421</v>
      </c>
      <c r="D134" s="7"/>
      <c r="E134" s="7"/>
      <c r="F134" s="7"/>
      <c r="G134" s="7"/>
      <c r="H134" s="7"/>
      <c r="I134" s="7"/>
      <c r="J134" s="7"/>
      <c r="K134" s="7"/>
      <c r="L134" s="9" t="s">
        <v>240</v>
      </c>
      <c r="M134" s="13" t="s">
        <v>104</v>
      </c>
      <c r="N134" s="13" t="s">
        <v>104</v>
      </c>
      <c r="O134" s="13" t="s">
        <v>104</v>
      </c>
      <c r="P134" s="13" t="s">
        <v>104</v>
      </c>
      <c r="Q134" s="13" t="s">
        <v>104</v>
      </c>
      <c r="R134" s="13" t="s">
        <v>104</v>
      </c>
      <c r="S134" s="14" t="s">
        <v>101</v>
      </c>
      <c r="T134" s="13" t="s">
        <v>104</v>
      </c>
      <c r="U134" s="13" t="s">
        <v>104</v>
      </c>
    </row>
    <row r="135" spans="1:21" ht="16.5" customHeight="1" x14ac:dyDescent="0.2">
      <c r="A135" s="7" t="s">
        <v>426</v>
      </c>
      <c r="B135" s="7"/>
      <c r="C135" s="7"/>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t="s">
        <v>416</v>
      </c>
      <c r="C136" s="7"/>
      <c r="D136" s="7"/>
      <c r="E136" s="7"/>
      <c r="F136" s="7"/>
      <c r="G136" s="7"/>
      <c r="H136" s="7"/>
      <c r="I136" s="7"/>
      <c r="J136" s="7"/>
      <c r="K136" s="7"/>
      <c r="L136" s="9"/>
      <c r="M136" s="10"/>
      <c r="N136" s="10"/>
      <c r="O136" s="10"/>
      <c r="P136" s="10"/>
      <c r="Q136" s="10"/>
      <c r="R136" s="10"/>
      <c r="S136" s="10"/>
      <c r="T136" s="10"/>
      <c r="U136" s="10"/>
    </row>
    <row r="137" spans="1:21" ht="16.5" customHeight="1" x14ac:dyDescent="0.2">
      <c r="A137" s="7"/>
      <c r="B137" s="7"/>
      <c r="C137" s="7" t="s">
        <v>379</v>
      </c>
      <c r="D137" s="7"/>
      <c r="E137" s="7"/>
      <c r="F137" s="7"/>
      <c r="G137" s="7"/>
      <c r="H137" s="7"/>
      <c r="I137" s="7"/>
      <c r="J137" s="7"/>
      <c r="K137" s="7"/>
      <c r="L137" s="9" t="s">
        <v>240</v>
      </c>
      <c r="M137" s="13" t="s">
        <v>104</v>
      </c>
      <c r="N137" s="13" t="s">
        <v>104</v>
      </c>
      <c r="O137" s="13" t="s">
        <v>104</v>
      </c>
      <c r="P137" s="13">
        <v>1</v>
      </c>
      <c r="Q137" s="13" t="s">
        <v>104</v>
      </c>
      <c r="R137" s="13" t="s">
        <v>104</v>
      </c>
      <c r="S137" s="13" t="s">
        <v>104</v>
      </c>
      <c r="T137" s="13" t="s">
        <v>104</v>
      </c>
      <c r="U137" s="13">
        <v>1</v>
      </c>
    </row>
    <row r="138" spans="1:21" ht="16.5" customHeight="1" x14ac:dyDescent="0.2">
      <c r="A138" s="7"/>
      <c r="B138" s="7"/>
      <c r="C138" s="7" t="s">
        <v>239</v>
      </c>
      <c r="D138" s="7"/>
      <c r="E138" s="7"/>
      <c r="F138" s="7"/>
      <c r="G138" s="7"/>
      <c r="H138" s="7"/>
      <c r="I138" s="7"/>
      <c r="J138" s="7"/>
      <c r="K138" s="7"/>
      <c r="L138" s="9" t="s">
        <v>240</v>
      </c>
      <c r="M138" s="13" t="s">
        <v>104</v>
      </c>
      <c r="N138" s="13" t="s">
        <v>104</v>
      </c>
      <c r="O138" s="13" t="s">
        <v>104</v>
      </c>
      <c r="P138" s="13">
        <v>1</v>
      </c>
      <c r="Q138" s="13" t="s">
        <v>104</v>
      </c>
      <c r="R138" s="13" t="s">
        <v>104</v>
      </c>
      <c r="S138" s="13" t="s">
        <v>104</v>
      </c>
      <c r="T138" s="13" t="s">
        <v>104</v>
      </c>
      <c r="U138" s="13">
        <v>1</v>
      </c>
    </row>
    <row r="139" spans="1:21" ht="16.5" customHeight="1" x14ac:dyDescent="0.2">
      <c r="A139" s="7"/>
      <c r="B139" s="7"/>
      <c r="C139" s="7" t="s">
        <v>241</v>
      </c>
      <c r="D139" s="7"/>
      <c r="E139" s="7"/>
      <c r="F139" s="7"/>
      <c r="G139" s="7"/>
      <c r="H139" s="7"/>
      <c r="I139" s="7"/>
      <c r="J139" s="7"/>
      <c r="K139" s="7"/>
      <c r="L139" s="9" t="s">
        <v>240</v>
      </c>
      <c r="M139" s="13" t="s">
        <v>104</v>
      </c>
      <c r="N139" s="13" t="s">
        <v>104</v>
      </c>
      <c r="O139" s="13" t="s">
        <v>104</v>
      </c>
      <c r="P139" s="13">
        <v>1</v>
      </c>
      <c r="Q139" s="13" t="s">
        <v>104</v>
      </c>
      <c r="R139" s="13" t="s">
        <v>104</v>
      </c>
      <c r="S139" s="13" t="s">
        <v>104</v>
      </c>
      <c r="T139" s="13" t="s">
        <v>104</v>
      </c>
      <c r="U139" s="13">
        <v>1</v>
      </c>
    </row>
    <row r="140" spans="1:21" ht="16.5" customHeight="1" x14ac:dyDescent="0.2">
      <c r="A140" s="7"/>
      <c r="B140" s="7"/>
      <c r="C140" s="7" t="s">
        <v>242</v>
      </c>
      <c r="D140" s="7"/>
      <c r="E140" s="7"/>
      <c r="F140" s="7"/>
      <c r="G140" s="7"/>
      <c r="H140" s="7"/>
      <c r="I140" s="7"/>
      <c r="J140" s="7"/>
      <c r="K140" s="7"/>
      <c r="L140" s="9" t="s">
        <v>240</v>
      </c>
      <c r="M140" s="13">
        <v>1</v>
      </c>
      <c r="N140" s="13" t="s">
        <v>104</v>
      </c>
      <c r="O140" s="13" t="s">
        <v>104</v>
      </c>
      <c r="P140" s="13">
        <v>1</v>
      </c>
      <c r="Q140" s="13" t="s">
        <v>104</v>
      </c>
      <c r="R140" s="13" t="s">
        <v>104</v>
      </c>
      <c r="S140" s="13" t="s">
        <v>104</v>
      </c>
      <c r="T140" s="13" t="s">
        <v>104</v>
      </c>
      <c r="U140" s="13">
        <v>2</v>
      </c>
    </row>
    <row r="141" spans="1:21" ht="16.5" customHeight="1" x14ac:dyDescent="0.2">
      <c r="A141" s="7"/>
      <c r="B141" s="7"/>
      <c r="C141" s="7" t="s">
        <v>243</v>
      </c>
      <c r="D141" s="7"/>
      <c r="E141" s="7"/>
      <c r="F141" s="7"/>
      <c r="G141" s="7"/>
      <c r="H141" s="7"/>
      <c r="I141" s="7"/>
      <c r="J141" s="7"/>
      <c r="K141" s="7"/>
      <c r="L141" s="9" t="s">
        <v>240</v>
      </c>
      <c r="M141" s="13">
        <v>1</v>
      </c>
      <c r="N141" s="13" t="s">
        <v>104</v>
      </c>
      <c r="O141" s="13" t="s">
        <v>104</v>
      </c>
      <c r="P141" s="13">
        <v>1</v>
      </c>
      <c r="Q141" s="13" t="s">
        <v>104</v>
      </c>
      <c r="R141" s="13" t="s">
        <v>104</v>
      </c>
      <c r="S141" s="13" t="s">
        <v>104</v>
      </c>
      <c r="T141" s="13" t="s">
        <v>104</v>
      </c>
      <c r="U141" s="13">
        <v>2</v>
      </c>
    </row>
    <row r="142" spans="1:21" ht="16.5" customHeight="1" x14ac:dyDescent="0.2">
      <c r="A142" s="7"/>
      <c r="B142" s="7"/>
      <c r="C142" s="7" t="s">
        <v>244</v>
      </c>
      <c r="D142" s="7"/>
      <c r="E142" s="7"/>
      <c r="F142" s="7"/>
      <c r="G142" s="7"/>
      <c r="H142" s="7"/>
      <c r="I142" s="7"/>
      <c r="J142" s="7"/>
      <c r="K142" s="7"/>
      <c r="L142" s="9" t="s">
        <v>240</v>
      </c>
      <c r="M142" s="13">
        <v>1</v>
      </c>
      <c r="N142" s="13" t="s">
        <v>104</v>
      </c>
      <c r="O142" s="13" t="s">
        <v>104</v>
      </c>
      <c r="P142" s="13">
        <v>1</v>
      </c>
      <c r="Q142" s="13" t="s">
        <v>104</v>
      </c>
      <c r="R142" s="13" t="s">
        <v>104</v>
      </c>
      <c r="S142" s="13" t="s">
        <v>104</v>
      </c>
      <c r="T142" s="13" t="s">
        <v>104</v>
      </c>
      <c r="U142" s="13">
        <v>2</v>
      </c>
    </row>
    <row r="143" spans="1:21" ht="16.5" customHeight="1" x14ac:dyDescent="0.2">
      <c r="A143" s="7"/>
      <c r="B143" s="7"/>
      <c r="C143" s="7" t="s">
        <v>245</v>
      </c>
      <c r="D143" s="7"/>
      <c r="E143" s="7"/>
      <c r="F143" s="7"/>
      <c r="G143" s="7"/>
      <c r="H143" s="7"/>
      <c r="I143" s="7"/>
      <c r="J143" s="7"/>
      <c r="K143" s="7"/>
      <c r="L143" s="9" t="s">
        <v>240</v>
      </c>
      <c r="M143" s="13">
        <v>1</v>
      </c>
      <c r="N143" s="13" t="s">
        <v>104</v>
      </c>
      <c r="O143" s="13" t="s">
        <v>104</v>
      </c>
      <c r="P143" s="13">
        <v>1</v>
      </c>
      <c r="Q143" s="13" t="s">
        <v>104</v>
      </c>
      <c r="R143" s="13" t="s">
        <v>104</v>
      </c>
      <c r="S143" s="13" t="s">
        <v>104</v>
      </c>
      <c r="T143" s="13" t="s">
        <v>104</v>
      </c>
      <c r="U143" s="13">
        <v>2</v>
      </c>
    </row>
    <row r="144" spans="1:21" ht="16.5" customHeight="1" x14ac:dyDescent="0.2">
      <c r="A144" s="7"/>
      <c r="B144" s="7" t="s">
        <v>418</v>
      </c>
      <c r="C144" s="7"/>
      <c r="D144" s="7"/>
      <c r="E144" s="7"/>
      <c r="F144" s="7"/>
      <c r="G144" s="7"/>
      <c r="H144" s="7"/>
      <c r="I144" s="7"/>
      <c r="J144" s="7"/>
      <c r="K144" s="7"/>
      <c r="L144" s="9"/>
      <c r="M144" s="10"/>
      <c r="N144" s="10"/>
      <c r="O144" s="10"/>
      <c r="P144" s="10"/>
      <c r="Q144" s="10"/>
      <c r="R144" s="10"/>
      <c r="S144" s="10"/>
      <c r="T144" s="10"/>
      <c r="U144" s="10"/>
    </row>
    <row r="145" spans="1:21" ht="16.5" customHeight="1" x14ac:dyDescent="0.2">
      <c r="A145" s="7"/>
      <c r="B145" s="7"/>
      <c r="C145" s="7" t="s">
        <v>379</v>
      </c>
      <c r="D145" s="7"/>
      <c r="E145" s="7"/>
      <c r="F145" s="7"/>
      <c r="G145" s="7"/>
      <c r="H145" s="7"/>
      <c r="I145" s="7"/>
      <c r="J145" s="7"/>
      <c r="K145" s="7"/>
      <c r="L145" s="9" t="s">
        <v>240</v>
      </c>
      <c r="M145" s="13">
        <v>4</v>
      </c>
      <c r="N145" s="13" t="s">
        <v>104</v>
      </c>
      <c r="O145" s="16">
        <v>43</v>
      </c>
      <c r="P145" s="16">
        <v>27</v>
      </c>
      <c r="Q145" s="13">
        <v>7</v>
      </c>
      <c r="R145" s="13">
        <v>2</v>
      </c>
      <c r="S145" s="14" t="s">
        <v>101</v>
      </c>
      <c r="T145" s="16">
        <v>76</v>
      </c>
      <c r="U145" s="15">
        <v>159</v>
      </c>
    </row>
    <row r="146" spans="1:21" ht="16.5" customHeight="1" x14ac:dyDescent="0.2">
      <c r="A146" s="7"/>
      <c r="B146" s="7"/>
      <c r="C146" s="7" t="s">
        <v>239</v>
      </c>
      <c r="D146" s="7"/>
      <c r="E146" s="7"/>
      <c r="F146" s="7"/>
      <c r="G146" s="7"/>
      <c r="H146" s="7"/>
      <c r="I146" s="7"/>
      <c r="J146" s="7"/>
      <c r="K146" s="7"/>
      <c r="L146" s="9" t="s">
        <v>240</v>
      </c>
      <c r="M146" s="13">
        <v>5</v>
      </c>
      <c r="N146" s="13" t="s">
        <v>104</v>
      </c>
      <c r="O146" s="16">
        <v>45</v>
      </c>
      <c r="P146" s="16">
        <v>29</v>
      </c>
      <c r="Q146" s="13">
        <v>7</v>
      </c>
      <c r="R146" s="13">
        <v>2</v>
      </c>
      <c r="S146" s="14" t="s">
        <v>101</v>
      </c>
      <c r="T146" s="16">
        <v>77</v>
      </c>
      <c r="U146" s="15">
        <v>165</v>
      </c>
    </row>
    <row r="147" spans="1:21" ht="16.5" customHeight="1" x14ac:dyDescent="0.2">
      <c r="A147" s="7"/>
      <c r="B147" s="7"/>
      <c r="C147" s="7" t="s">
        <v>241</v>
      </c>
      <c r="D147" s="7"/>
      <c r="E147" s="7"/>
      <c r="F147" s="7"/>
      <c r="G147" s="7"/>
      <c r="H147" s="7"/>
      <c r="I147" s="7"/>
      <c r="J147" s="7"/>
      <c r="K147" s="7"/>
      <c r="L147" s="9" t="s">
        <v>240</v>
      </c>
      <c r="M147" s="13">
        <v>5</v>
      </c>
      <c r="N147" s="13" t="s">
        <v>104</v>
      </c>
      <c r="O147" s="16">
        <v>45</v>
      </c>
      <c r="P147" s="16">
        <v>29</v>
      </c>
      <c r="Q147" s="13">
        <v>7</v>
      </c>
      <c r="R147" s="13">
        <v>2</v>
      </c>
      <c r="S147" s="14" t="s">
        <v>101</v>
      </c>
      <c r="T147" s="16">
        <v>77</v>
      </c>
      <c r="U147" s="15">
        <v>165</v>
      </c>
    </row>
    <row r="148" spans="1:21" ht="16.5" customHeight="1" x14ac:dyDescent="0.2">
      <c r="A148" s="7"/>
      <c r="B148" s="7"/>
      <c r="C148" s="7" t="s">
        <v>242</v>
      </c>
      <c r="D148" s="7"/>
      <c r="E148" s="7"/>
      <c r="F148" s="7"/>
      <c r="G148" s="7"/>
      <c r="H148" s="7"/>
      <c r="I148" s="7"/>
      <c r="J148" s="7"/>
      <c r="K148" s="7"/>
      <c r="L148" s="9" t="s">
        <v>240</v>
      </c>
      <c r="M148" s="13">
        <v>4</v>
      </c>
      <c r="N148" s="13" t="s">
        <v>104</v>
      </c>
      <c r="O148" s="16">
        <v>45</v>
      </c>
      <c r="P148" s="16">
        <v>29</v>
      </c>
      <c r="Q148" s="13">
        <v>7</v>
      </c>
      <c r="R148" s="13">
        <v>2</v>
      </c>
      <c r="S148" s="14" t="s">
        <v>101</v>
      </c>
      <c r="T148" s="16">
        <v>77</v>
      </c>
      <c r="U148" s="15">
        <v>164</v>
      </c>
    </row>
    <row r="149" spans="1:21" ht="16.5" customHeight="1" x14ac:dyDescent="0.2">
      <c r="A149" s="7"/>
      <c r="B149" s="7"/>
      <c r="C149" s="7" t="s">
        <v>243</v>
      </c>
      <c r="D149" s="7"/>
      <c r="E149" s="7"/>
      <c r="F149" s="7"/>
      <c r="G149" s="7"/>
      <c r="H149" s="7"/>
      <c r="I149" s="7"/>
      <c r="J149" s="7"/>
      <c r="K149" s="7"/>
      <c r="L149" s="9" t="s">
        <v>240</v>
      </c>
      <c r="M149" s="13">
        <v>4</v>
      </c>
      <c r="N149" s="13" t="s">
        <v>104</v>
      </c>
      <c r="O149" s="16">
        <v>45</v>
      </c>
      <c r="P149" s="16">
        <v>29</v>
      </c>
      <c r="Q149" s="13">
        <v>7</v>
      </c>
      <c r="R149" s="13">
        <v>2</v>
      </c>
      <c r="S149" s="14" t="s">
        <v>101</v>
      </c>
      <c r="T149" s="16">
        <v>77</v>
      </c>
      <c r="U149" s="15">
        <v>164</v>
      </c>
    </row>
    <row r="150" spans="1:21" ht="16.5" customHeight="1" x14ac:dyDescent="0.2">
      <c r="A150" s="7"/>
      <c r="B150" s="7"/>
      <c r="C150" s="7" t="s">
        <v>244</v>
      </c>
      <c r="D150" s="7"/>
      <c r="E150" s="7"/>
      <c r="F150" s="7"/>
      <c r="G150" s="7"/>
      <c r="H150" s="7"/>
      <c r="I150" s="7"/>
      <c r="J150" s="7"/>
      <c r="K150" s="7"/>
      <c r="L150" s="9" t="s">
        <v>240</v>
      </c>
      <c r="M150" s="13">
        <v>4</v>
      </c>
      <c r="N150" s="13" t="s">
        <v>104</v>
      </c>
      <c r="O150" s="16">
        <v>43</v>
      </c>
      <c r="P150" s="16">
        <v>29</v>
      </c>
      <c r="Q150" s="13">
        <v>7</v>
      </c>
      <c r="R150" s="13">
        <v>2</v>
      </c>
      <c r="S150" s="14" t="s">
        <v>101</v>
      </c>
      <c r="T150" s="16">
        <v>77</v>
      </c>
      <c r="U150" s="15">
        <v>162</v>
      </c>
    </row>
    <row r="151" spans="1:21" ht="16.5" customHeight="1" x14ac:dyDescent="0.2">
      <c r="A151" s="11"/>
      <c r="B151" s="11"/>
      <c r="C151" s="11" t="s">
        <v>245</v>
      </c>
      <c r="D151" s="11"/>
      <c r="E151" s="11"/>
      <c r="F151" s="11"/>
      <c r="G151" s="11"/>
      <c r="H151" s="11"/>
      <c r="I151" s="11"/>
      <c r="J151" s="11"/>
      <c r="K151" s="11"/>
      <c r="L151" s="12" t="s">
        <v>240</v>
      </c>
      <c r="M151" s="48">
        <v>4</v>
      </c>
      <c r="N151" s="48" t="s">
        <v>104</v>
      </c>
      <c r="O151" s="47">
        <v>40</v>
      </c>
      <c r="P151" s="47">
        <v>30</v>
      </c>
      <c r="Q151" s="48">
        <v>7</v>
      </c>
      <c r="R151" s="48">
        <v>2</v>
      </c>
      <c r="S151" s="49" t="s">
        <v>101</v>
      </c>
      <c r="T151" s="47">
        <v>77</v>
      </c>
      <c r="U151" s="41">
        <v>160</v>
      </c>
    </row>
    <row r="152" spans="1:21" ht="4.5" customHeight="1" x14ac:dyDescent="0.2">
      <c r="A152" s="25"/>
      <c r="B152" s="25"/>
      <c r="C152" s="2"/>
      <c r="D152" s="2"/>
      <c r="E152" s="2"/>
      <c r="F152" s="2"/>
      <c r="G152" s="2"/>
      <c r="H152" s="2"/>
      <c r="I152" s="2"/>
      <c r="J152" s="2"/>
      <c r="K152" s="2"/>
      <c r="L152" s="2"/>
      <c r="M152" s="2"/>
      <c r="N152" s="2"/>
      <c r="O152" s="2"/>
      <c r="P152" s="2"/>
      <c r="Q152" s="2"/>
      <c r="R152" s="2"/>
      <c r="S152" s="2"/>
      <c r="T152" s="2"/>
      <c r="U152" s="2"/>
    </row>
    <row r="153" spans="1:21" ht="16.5" customHeight="1" x14ac:dyDescent="0.2">
      <c r="A153" s="25"/>
      <c r="B153" s="25"/>
      <c r="C153" s="79" t="s">
        <v>427</v>
      </c>
      <c r="D153" s="79"/>
      <c r="E153" s="79"/>
      <c r="F153" s="79"/>
      <c r="G153" s="79"/>
      <c r="H153" s="79"/>
      <c r="I153" s="79"/>
      <c r="J153" s="79"/>
      <c r="K153" s="79"/>
      <c r="L153" s="79"/>
      <c r="M153" s="79"/>
      <c r="N153" s="79"/>
      <c r="O153" s="79"/>
      <c r="P153" s="79"/>
      <c r="Q153" s="79"/>
      <c r="R153" s="79"/>
      <c r="S153" s="79"/>
      <c r="T153" s="79"/>
      <c r="U153" s="79"/>
    </row>
    <row r="154" spans="1:21" ht="4.5" customHeight="1" x14ac:dyDescent="0.2">
      <c r="A154" s="25"/>
      <c r="B154" s="25"/>
      <c r="C154" s="2"/>
      <c r="D154" s="2"/>
      <c r="E154" s="2"/>
      <c r="F154" s="2"/>
      <c r="G154" s="2"/>
      <c r="H154" s="2"/>
      <c r="I154" s="2"/>
      <c r="J154" s="2"/>
      <c r="K154" s="2"/>
      <c r="L154" s="2"/>
      <c r="M154" s="2"/>
      <c r="N154" s="2"/>
      <c r="O154" s="2"/>
      <c r="P154" s="2"/>
      <c r="Q154" s="2"/>
      <c r="R154" s="2"/>
      <c r="S154" s="2"/>
      <c r="T154" s="2"/>
      <c r="U154" s="2"/>
    </row>
    <row r="155" spans="1:21" ht="16.5" customHeight="1" x14ac:dyDescent="0.2">
      <c r="A155" s="35"/>
      <c r="B155" s="35"/>
      <c r="C155" s="79" t="s">
        <v>154</v>
      </c>
      <c r="D155" s="79"/>
      <c r="E155" s="79"/>
      <c r="F155" s="79"/>
      <c r="G155" s="79"/>
      <c r="H155" s="79"/>
      <c r="I155" s="79"/>
      <c r="J155" s="79"/>
      <c r="K155" s="79"/>
      <c r="L155" s="79"/>
      <c r="M155" s="79"/>
      <c r="N155" s="79"/>
      <c r="O155" s="79"/>
      <c r="P155" s="79"/>
      <c r="Q155" s="79"/>
      <c r="R155" s="79"/>
      <c r="S155" s="79"/>
      <c r="T155" s="79"/>
      <c r="U155" s="79"/>
    </row>
    <row r="156" spans="1:21" ht="16.5" customHeight="1" x14ac:dyDescent="0.2">
      <c r="A156" s="35"/>
      <c r="B156" s="35"/>
      <c r="C156" s="79" t="s">
        <v>155</v>
      </c>
      <c r="D156" s="79"/>
      <c r="E156" s="79"/>
      <c r="F156" s="79"/>
      <c r="G156" s="79"/>
      <c r="H156" s="79"/>
      <c r="I156" s="79"/>
      <c r="J156" s="79"/>
      <c r="K156" s="79"/>
      <c r="L156" s="79"/>
      <c r="M156" s="79"/>
      <c r="N156" s="79"/>
      <c r="O156" s="79"/>
      <c r="P156" s="79"/>
      <c r="Q156" s="79"/>
      <c r="R156" s="79"/>
      <c r="S156" s="79"/>
      <c r="T156" s="79"/>
      <c r="U156" s="79"/>
    </row>
    <row r="157" spans="1:21" ht="4.5" customHeight="1" x14ac:dyDescent="0.2">
      <c r="A157" s="25"/>
      <c r="B157" s="25"/>
      <c r="C157" s="2"/>
      <c r="D157" s="2"/>
      <c r="E157" s="2"/>
      <c r="F157" s="2"/>
      <c r="G157" s="2"/>
      <c r="H157" s="2"/>
      <c r="I157" s="2"/>
      <c r="J157" s="2"/>
      <c r="K157" s="2"/>
      <c r="L157" s="2"/>
      <c r="M157" s="2"/>
      <c r="N157" s="2"/>
      <c r="O157" s="2"/>
      <c r="P157" s="2"/>
      <c r="Q157" s="2"/>
      <c r="R157" s="2"/>
      <c r="S157" s="2"/>
      <c r="T157" s="2"/>
      <c r="U157" s="2"/>
    </row>
    <row r="158" spans="1:21" ht="16.5" customHeight="1" x14ac:dyDescent="0.2">
      <c r="A158" s="25" t="s">
        <v>115</v>
      </c>
      <c r="B158" s="25"/>
      <c r="C158" s="79" t="s">
        <v>400</v>
      </c>
      <c r="D158" s="79"/>
      <c r="E158" s="79"/>
      <c r="F158" s="79"/>
      <c r="G158" s="79"/>
      <c r="H158" s="79"/>
      <c r="I158" s="79"/>
      <c r="J158" s="79"/>
      <c r="K158" s="79"/>
      <c r="L158" s="79"/>
      <c r="M158" s="79"/>
      <c r="N158" s="79"/>
      <c r="O158" s="79"/>
      <c r="P158" s="79"/>
      <c r="Q158" s="79"/>
      <c r="R158" s="79"/>
      <c r="S158" s="79"/>
      <c r="T158" s="79"/>
      <c r="U158" s="79"/>
    </row>
    <row r="159" spans="1:21" ht="55.15" customHeight="1" x14ac:dyDescent="0.2">
      <c r="A159" s="25" t="s">
        <v>117</v>
      </c>
      <c r="B159" s="25"/>
      <c r="C159" s="79" t="s">
        <v>401</v>
      </c>
      <c r="D159" s="79"/>
      <c r="E159" s="79"/>
      <c r="F159" s="79"/>
      <c r="G159" s="79"/>
      <c r="H159" s="79"/>
      <c r="I159" s="79"/>
      <c r="J159" s="79"/>
      <c r="K159" s="79"/>
      <c r="L159" s="79"/>
      <c r="M159" s="79"/>
      <c r="N159" s="79"/>
      <c r="O159" s="79"/>
      <c r="P159" s="79"/>
      <c r="Q159" s="79"/>
      <c r="R159" s="79"/>
      <c r="S159" s="79"/>
      <c r="T159" s="79"/>
      <c r="U159" s="79"/>
    </row>
    <row r="160" spans="1:21" ht="16.5" customHeight="1" x14ac:dyDescent="0.2">
      <c r="A160" s="25" t="s">
        <v>119</v>
      </c>
      <c r="B160" s="25"/>
      <c r="C160" s="79" t="s">
        <v>402</v>
      </c>
      <c r="D160" s="79"/>
      <c r="E160" s="79"/>
      <c r="F160" s="79"/>
      <c r="G160" s="79"/>
      <c r="H160" s="79"/>
      <c r="I160" s="79"/>
      <c r="J160" s="79"/>
      <c r="K160" s="79"/>
      <c r="L160" s="79"/>
      <c r="M160" s="79"/>
      <c r="N160" s="79"/>
      <c r="O160" s="79"/>
      <c r="P160" s="79"/>
      <c r="Q160" s="79"/>
      <c r="R160" s="79"/>
      <c r="S160" s="79"/>
      <c r="T160" s="79"/>
      <c r="U160" s="79"/>
    </row>
    <row r="161" spans="1:21" ht="29.45" customHeight="1" x14ac:dyDescent="0.2">
      <c r="A161" s="25" t="s">
        <v>121</v>
      </c>
      <c r="B161" s="25"/>
      <c r="C161" s="79" t="s">
        <v>403</v>
      </c>
      <c r="D161" s="79"/>
      <c r="E161" s="79"/>
      <c r="F161" s="79"/>
      <c r="G161" s="79"/>
      <c r="H161" s="79"/>
      <c r="I161" s="79"/>
      <c r="J161" s="79"/>
      <c r="K161" s="79"/>
      <c r="L161" s="79"/>
      <c r="M161" s="79"/>
      <c r="N161" s="79"/>
      <c r="O161" s="79"/>
      <c r="P161" s="79"/>
      <c r="Q161" s="79"/>
      <c r="R161" s="79"/>
      <c r="S161" s="79"/>
      <c r="T161" s="79"/>
      <c r="U161" s="79"/>
    </row>
    <row r="162" spans="1:21" ht="29.45" customHeight="1" x14ac:dyDescent="0.2">
      <c r="A162" s="25" t="s">
        <v>123</v>
      </c>
      <c r="B162" s="25"/>
      <c r="C162" s="79" t="s">
        <v>404</v>
      </c>
      <c r="D162" s="79"/>
      <c r="E162" s="79"/>
      <c r="F162" s="79"/>
      <c r="G162" s="79"/>
      <c r="H162" s="79"/>
      <c r="I162" s="79"/>
      <c r="J162" s="79"/>
      <c r="K162" s="79"/>
      <c r="L162" s="79"/>
      <c r="M162" s="79"/>
      <c r="N162" s="79"/>
      <c r="O162" s="79"/>
      <c r="P162" s="79"/>
      <c r="Q162" s="79"/>
      <c r="R162" s="79"/>
      <c r="S162" s="79"/>
      <c r="T162" s="79"/>
      <c r="U162" s="79"/>
    </row>
    <row r="163" spans="1:21" ht="29.45" customHeight="1" x14ac:dyDescent="0.2">
      <c r="A163" s="25" t="s">
        <v>161</v>
      </c>
      <c r="B163" s="25"/>
      <c r="C163" s="79" t="s">
        <v>291</v>
      </c>
      <c r="D163" s="79"/>
      <c r="E163" s="79"/>
      <c r="F163" s="79"/>
      <c r="G163" s="79"/>
      <c r="H163" s="79"/>
      <c r="I163" s="79"/>
      <c r="J163" s="79"/>
      <c r="K163" s="79"/>
      <c r="L163" s="79"/>
      <c r="M163" s="79"/>
      <c r="N163" s="79"/>
      <c r="O163" s="79"/>
      <c r="P163" s="79"/>
      <c r="Q163" s="79"/>
      <c r="R163" s="79"/>
      <c r="S163" s="79"/>
      <c r="T163" s="79"/>
      <c r="U163" s="79"/>
    </row>
    <row r="164" spans="1:21" ht="16.5" customHeight="1" x14ac:dyDescent="0.2">
      <c r="A164" s="25" t="s">
        <v>180</v>
      </c>
      <c r="B164" s="25"/>
      <c r="C164" s="79" t="s">
        <v>405</v>
      </c>
      <c r="D164" s="79"/>
      <c r="E164" s="79"/>
      <c r="F164" s="79"/>
      <c r="G164" s="79"/>
      <c r="H164" s="79"/>
      <c r="I164" s="79"/>
      <c r="J164" s="79"/>
      <c r="K164" s="79"/>
      <c r="L164" s="79"/>
      <c r="M164" s="79"/>
      <c r="N164" s="79"/>
      <c r="O164" s="79"/>
      <c r="P164" s="79"/>
      <c r="Q164" s="79"/>
      <c r="R164" s="79"/>
      <c r="S164" s="79"/>
      <c r="T164" s="79"/>
      <c r="U164" s="79"/>
    </row>
    <row r="165" spans="1:21" ht="16.5" customHeight="1" x14ac:dyDescent="0.2">
      <c r="A165" s="25" t="s">
        <v>182</v>
      </c>
      <c r="B165" s="25"/>
      <c r="C165" s="79" t="s">
        <v>406</v>
      </c>
      <c r="D165" s="79"/>
      <c r="E165" s="79"/>
      <c r="F165" s="79"/>
      <c r="G165" s="79"/>
      <c r="H165" s="79"/>
      <c r="I165" s="79"/>
      <c r="J165" s="79"/>
      <c r="K165" s="79"/>
      <c r="L165" s="79"/>
      <c r="M165" s="79"/>
      <c r="N165" s="79"/>
      <c r="O165" s="79"/>
      <c r="P165" s="79"/>
      <c r="Q165" s="79"/>
      <c r="R165" s="79"/>
      <c r="S165" s="79"/>
      <c r="T165" s="79"/>
      <c r="U165" s="79"/>
    </row>
    <row r="166" spans="1:21" ht="16.5" customHeight="1" x14ac:dyDescent="0.2">
      <c r="A166" s="25" t="s">
        <v>184</v>
      </c>
      <c r="B166" s="25"/>
      <c r="C166" s="79" t="s">
        <v>428</v>
      </c>
      <c r="D166" s="79"/>
      <c r="E166" s="79"/>
      <c r="F166" s="79"/>
      <c r="G166" s="79"/>
      <c r="H166" s="79"/>
      <c r="I166" s="79"/>
      <c r="J166" s="79"/>
      <c r="K166" s="79"/>
      <c r="L166" s="79"/>
      <c r="M166" s="79"/>
      <c r="N166" s="79"/>
      <c r="O166" s="79"/>
      <c r="P166" s="79"/>
      <c r="Q166" s="79"/>
      <c r="R166" s="79"/>
      <c r="S166" s="79"/>
      <c r="T166" s="79"/>
      <c r="U166" s="79"/>
    </row>
    <row r="167" spans="1:21" ht="29.45" customHeight="1" x14ac:dyDescent="0.2">
      <c r="A167" s="25" t="s">
        <v>408</v>
      </c>
      <c r="B167" s="25"/>
      <c r="C167" s="79" t="s">
        <v>407</v>
      </c>
      <c r="D167" s="79"/>
      <c r="E167" s="79"/>
      <c r="F167" s="79"/>
      <c r="G167" s="79"/>
      <c r="H167" s="79"/>
      <c r="I167" s="79"/>
      <c r="J167" s="79"/>
      <c r="K167" s="79"/>
      <c r="L167" s="79"/>
      <c r="M167" s="79"/>
      <c r="N167" s="79"/>
      <c r="O167" s="79"/>
      <c r="P167" s="79"/>
      <c r="Q167" s="79"/>
      <c r="R167" s="79"/>
      <c r="S167" s="79"/>
      <c r="T167" s="79"/>
      <c r="U167" s="79"/>
    </row>
    <row r="168" spans="1:21" ht="29.45" customHeight="1" x14ac:dyDescent="0.2">
      <c r="A168" s="25" t="s">
        <v>410</v>
      </c>
      <c r="B168" s="25"/>
      <c r="C168" s="79" t="s">
        <v>409</v>
      </c>
      <c r="D168" s="79"/>
      <c r="E168" s="79"/>
      <c r="F168" s="79"/>
      <c r="G168" s="79"/>
      <c r="H168" s="79"/>
      <c r="I168" s="79"/>
      <c r="J168" s="79"/>
      <c r="K168" s="79"/>
      <c r="L168" s="79"/>
      <c r="M168" s="79"/>
      <c r="N168" s="79"/>
      <c r="O168" s="79"/>
      <c r="P168" s="79"/>
      <c r="Q168" s="79"/>
      <c r="R168" s="79"/>
      <c r="S168" s="79"/>
      <c r="T168" s="79"/>
      <c r="U168" s="79"/>
    </row>
    <row r="169" spans="1:21" ht="29.45" customHeight="1" x14ac:dyDescent="0.2">
      <c r="A169" s="25" t="s">
        <v>429</v>
      </c>
      <c r="B169" s="25"/>
      <c r="C169" s="79" t="s">
        <v>411</v>
      </c>
      <c r="D169" s="79"/>
      <c r="E169" s="79"/>
      <c r="F169" s="79"/>
      <c r="G169" s="79"/>
      <c r="H169" s="79"/>
      <c r="I169" s="79"/>
      <c r="J169" s="79"/>
      <c r="K169" s="79"/>
      <c r="L169" s="79"/>
      <c r="M169" s="79"/>
      <c r="N169" s="79"/>
      <c r="O169" s="79"/>
      <c r="P169" s="79"/>
      <c r="Q169" s="79"/>
      <c r="R169" s="79"/>
      <c r="S169" s="79"/>
      <c r="T169" s="79"/>
      <c r="U169" s="79"/>
    </row>
    <row r="170" spans="1:21" ht="4.5" customHeight="1" x14ac:dyDescent="0.2"/>
    <row r="171" spans="1:21" ht="29.45" customHeight="1" x14ac:dyDescent="0.2">
      <c r="A171" s="26" t="s">
        <v>125</v>
      </c>
      <c r="B171" s="25"/>
      <c r="C171" s="25"/>
      <c r="D171" s="25"/>
      <c r="E171" s="79" t="s">
        <v>412</v>
      </c>
      <c r="F171" s="79"/>
      <c r="G171" s="79"/>
      <c r="H171" s="79"/>
      <c r="I171" s="79"/>
      <c r="J171" s="79"/>
      <c r="K171" s="79"/>
      <c r="L171" s="79"/>
      <c r="M171" s="79"/>
      <c r="N171" s="79"/>
      <c r="O171" s="79"/>
      <c r="P171" s="79"/>
      <c r="Q171" s="79"/>
      <c r="R171" s="79"/>
      <c r="S171" s="79"/>
      <c r="T171" s="79"/>
      <c r="U171" s="79"/>
    </row>
  </sheetData>
  <mergeCells count="17">
    <mergeCell ref="K1:U1"/>
    <mergeCell ref="C153:U153"/>
    <mergeCell ref="C155:U155"/>
    <mergeCell ref="C156:U156"/>
    <mergeCell ref="C158:U158"/>
    <mergeCell ref="C159:U159"/>
    <mergeCell ref="C160:U160"/>
    <mergeCell ref="C161:U161"/>
    <mergeCell ref="C162:U162"/>
    <mergeCell ref="C163:U163"/>
    <mergeCell ref="C169:U169"/>
    <mergeCell ref="E171:U171"/>
    <mergeCell ref="C164:U164"/>
    <mergeCell ref="C165:U165"/>
    <mergeCell ref="C166:U166"/>
    <mergeCell ref="C167:U167"/>
    <mergeCell ref="C168:U168"/>
  </mergeCells>
  <pageMargins left="0.7" right="0.7" top="0.75" bottom="0.75" header="0.3" footer="0.3"/>
  <pageSetup paperSize="9" fitToHeight="0" orientation="landscape" horizontalDpi="300" verticalDpi="300"/>
  <headerFooter scaleWithDoc="0" alignWithMargins="0">
    <oddHeader>&amp;C&amp;"Arial"&amp;8TABLE 10A.18</oddHeader>
    <oddFooter>&amp;L&amp;"Arial"&amp;8REPORT ON
GOVERNMENT
SERVICES 2022&amp;R&amp;"Arial"&amp;8PRIMARY AND
COMMUNITY HEALTH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7"/>
  <sheetViews>
    <sheetView showGridLines="0" workbookViewId="0"/>
  </sheetViews>
  <sheetFormatPr defaultColWidth="10.85546875" defaultRowHeight="12.75" x14ac:dyDescent="0.2"/>
  <cols>
    <col min="1" max="10" width="1.7109375" customWidth="1"/>
    <col min="11" max="11" width="3.42578125" customWidth="1"/>
    <col min="12" max="12" width="5.42578125" customWidth="1"/>
    <col min="13" max="20" width="15.7109375" customWidth="1"/>
  </cols>
  <sheetData>
    <row r="1" spans="1:20" ht="17.45" customHeight="1" x14ac:dyDescent="0.2">
      <c r="A1" s="8" t="s">
        <v>85</v>
      </c>
      <c r="B1" s="8"/>
      <c r="C1" s="8"/>
      <c r="D1" s="8"/>
      <c r="E1" s="8"/>
      <c r="F1" s="8"/>
      <c r="G1" s="8"/>
      <c r="H1" s="8"/>
      <c r="I1" s="8"/>
      <c r="J1" s="8"/>
      <c r="K1" s="85" t="s">
        <v>86</v>
      </c>
      <c r="L1" s="86"/>
      <c r="M1" s="86"/>
      <c r="N1" s="86"/>
      <c r="O1" s="86"/>
      <c r="P1" s="86"/>
      <c r="Q1" s="86"/>
      <c r="R1" s="86"/>
      <c r="S1" s="86"/>
      <c r="T1" s="86"/>
    </row>
    <row r="2" spans="1:20" ht="42.4" customHeight="1" x14ac:dyDescent="0.2">
      <c r="A2" s="21"/>
      <c r="B2" s="21"/>
      <c r="C2" s="21"/>
      <c r="D2" s="21"/>
      <c r="E2" s="21"/>
      <c r="F2" s="21"/>
      <c r="G2" s="21"/>
      <c r="H2" s="21"/>
      <c r="I2" s="21"/>
      <c r="J2" s="21"/>
      <c r="K2" s="21"/>
      <c r="L2" s="22" t="s">
        <v>87</v>
      </c>
      <c r="M2" s="24" t="s">
        <v>88</v>
      </c>
      <c r="N2" s="23" t="s">
        <v>89</v>
      </c>
      <c r="O2" s="24" t="s">
        <v>90</v>
      </c>
      <c r="P2" s="24" t="s">
        <v>91</v>
      </c>
      <c r="Q2" s="23" t="s">
        <v>92</v>
      </c>
      <c r="R2" s="24" t="s">
        <v>93</v>
      </c>
      <c r="S2" s="24" t="s">
        <v>94</v>
      </c>
      <c r="T2" s="23" t="s">
        <v>95</v>
      </c>
    </row>
    <row r="3" spans="1:20" ht="16.5" customHeight="1" x14ac:dyDescent="0.2">
      <c r="A3" s="7" t="s">
        <v>96</v>
      </c>
      <c r="B3" s="7"/>
      <c r="C3" s="7"/>
      <c r="D3" s="7"/>
      <c r="E3" s="7"/>
      <c r="F3" s="7"/>
      <c r="G3" s="7"/>
      <c r="H3" s="7"/>
      <c r="I3" s="7"/>
      <c r="J3" s="7"/>
      <c r="K3" s="7"/>
      <c r="L3" s="9"/>
      <c r="M3" s="10"/>
      <c r="N3" s="10"/>
      <c r="O3" s="10"/>
      <c r="P3" s="10"/>
      <c r="Q3" s="10"/>
      <c r="R3" s="10"/>
      <c r="S3" s="10"/>
      <c r="T3" s="10"/>
    </row>
    <row r="4" spans="1:20" ht="16.5" customHeight="1" x14ac:dyDescent="0.2">
      <c r="A4" s="7"/>
      <c r="B4" s="7" t="s">
        <v>97</v>
      </c>
      <c r="C4" s="7"/>
      <c r="D4" s="7"/>
      <c r="E4" s="7"/>
      <c r="F4" s="7"/>
      <c r="G4" s="7"/>
      <c r="H4" s="7"/>
      <c r="I4" s="7"/>
      <c r="J4" s="7"/>
      <c r="K4" s="7"/>
      <c r="L4" s="9"/>
      <c r="M4" s="10"/>
      <c r="N4" s="10"/>
      <c r="O4" s="10"/>
      <c r="P4" s="10"/>
      <c r="Q4" s="10"/>
      <c r="R4" s="10"/>
      <c r="S4" s="10"/>
      <c r="T4" s="10"/>
    </row>
    <row r="5" spans="1:20" ht="16.5" customHeight="1" x14ac:dyDescent="0.2">
      <c r="A5" s="7"/>
      <c r="B5" s="7"/>
      <c r="C5" s="7" t="s">
        <v>98</v>
      </c>
      <c r="D5" s="7"/>
      <c r="E5" s="7"/>
      <c r="F5" s="7"/>
      <c r="G5" s="7"/>
      <c r="H5" s="7"/>
      <c r="I5" s="7"/>
      <c r="J5" s="7"/>
      <c r="K5" s="7"/>
      <c r="L5" s="9"/>
      <c r="M5" s="10"/>
      <c r="N5" s="10"/>
      <c r="O5" s="10"/>
      <c r="P5" s="10"/>
      <c r="Q5" s="10"/>
      <c r="R5" s="10"/>
      <c r="S5" s="10"/>
      <c r="T5" s="10"/>
    </row>
    <row r="6" spans="1:20" ht="16.5" customHeight="1" x14ac:dyDescent="0.2">
      <c r="A6" s="7"/>
      <c r="B6" s="7"/>
      <c r="C6" s="7"/>
      <c r="D6" s="7" t="s">
        <v>99</v>
      </c>
      <c r="E6" s="7"/>
      <c r="F6" s="7"/>
      <c r="G6" s="7"/>
      <c r="H6" s="7"/>
      <c r="I6" s="7"/>
      <c r="J6" s="7"/>
      <c r="K6" s="7"/>
      <c r="L6" s="9" t="s">
        <v>100</v>
      </c>
      <c r="M6" s="15">
        <v>721</v>
      </c>
      <c r="N6" s="16">
        <v>82</v>
      </c>
      <c r="O6" s="15">
        <v>280</v>
      </c>
      <c r="P6" s="14" t="s">
        <v>101</v>
      </c>
      <c r="Q6" s="14" t="s">
        <v>101</v>
      </c>
      <c r="R6" s="15">
        <v>314</v>
      </c>
      <c r="S6" s="14" t="s">
        <v>101</v>
      </c>
      <c r="T6" s="17">
        <v>1397</v>
      </c>
    </row>
    <row r="7" spans="1:20" ht="29.45" customHeight="1" x14ac:dyDescent="0.2">
      <c r="A7" s="7"/>
      <c r="B7" s="7"/>
      <c r="C7" s="7"/>
      <c r="D7" s="84" t="s">
        <v>102</v>
      </c>
      <c r="E7" s="84"/>
      <c r="F7" s="84"/>
      <c r="G7" s="84"/>
      <c r="H7" s="84"/>
      <c r="I7" s="84"/>
      <c r="J7" s="84"/>
      <c r="K7" s="84"/>
      <c r="L7" s="9" t="s">
        <v>100</v>
      </c>
      <c r="M7" s="19">
        <v>10534</v>
      </c>
      <c r="N7" s="15">
        <v>448</v>
      </c>
      <c r="O7" s="17">
        <v>1937</v>
      </c>
      <c r="P7" s="17">
        <v>1421</v>
      </c>
      <c r="Q7" s="17">
        <v>1932</v>
      </c>
      <c r="R7" s="19">
        <v>11040</v>
      </c>
      <c r="S7" s="15">
        <v>758</v>
      </c>
      <c r="T7" s="19">
        <v>28069</v>
      </c>
    </row>
    <row r="8" spans="1:20" ht="29.45" customHeight="1" x14ac:dyDescent="0.2">
      <c r="A8" s="7"/>
      <c r="B8" s="7"/>
      <c r="C8" s="7"/>
      <c r="D8" s="84" t="s">
        <v>103</v>
      </c>
      <c r="E8" s="84"/>
      <c r="F8" s="84"/>
      <c r="G8" s="84"/>
      <c r="H8" s="84"/>
      <c r="I8" s="84"/>
      <c r="J8" s="84"/>
      <c r="K8" s="84"/>
      <c r="L8" s="9" t="s">
        <v>100</v>
      </c>
      <c r="M8" s="14" t="s">
        <v>101</v>
      </c>
      <c r="N8" s="15">
        <v>694</v>
      </c>
      <c r="O8" s="15">
        <v>305</v>
      </c>
      <c r="P8" s="13" t="s">
        <v>104</v>
      </c>
      <c r="Q8" s="14" t="s">
        <v>101</v>
      </c>
      <c r="R8" s="14" t="s">
        <v>101</v>
      </c>
      <c r="S8" s="16">
        <v>16</v>
      </c>
      <c r="T8" s="17">
        <v>1016</v>
      </c>
    </row>
    <row r="9" spans="1:20" ht="16.5" customHeight="1" x14ac:dyDescent="0.2">
      <c r="A9" s="7"/>
      <c r="B9" s="7"/>
      <c r="C9" s="7"/>
      <c r="D9" s="7" t="s">
        <v>105</v>
      </c>
      <c r="E9" s="7"/>
      <c r="F9" s="7"/>
      <c r="G9" s="7"/>
      <c r="H9" s="7"/>
      <c r="I9" s="7"/>
      <c r="J9" s="7"/>
      <c r="K9" s="7"/>
      <c r="L9" s="9" t="s">
        <v>100</v>
      </c>
      <c r="M9" s="19">
        <v>11254</v>
      </c>
      <c r="N9" s="17">
        <v>1224</v>
      </c>
      <c r="O9" s="17">
        <v>2522</v>
      </c>
      <c r="P9" s="17">
        <v>1421</v>
      </c>
      <c r="Q9" s="17">
        <v>1932</v>
      </c>
      <c r="R9" s="19">
        <v>11354</v>
      </c>
      <c r="S9" s="15">
        <v>774</v>
      </c>
      <c r="T9" s="19">
        <v>30482</v>
      </c>
    </row>
    <row r="10" spans="1:20" ht="29.45" customHeight="1" x14ac:dyDescent="0.2">
      <c r="A10" s="7"/>
      <c r="B10" s="7"/>
      <c r="C10" s="84" t="s">
        <v>106</v>
      </c>
      <c r="D10" s="84"/>
      <c r="E10" s="84"/>
      <c r="F10" s="84"/>
      <c r="G10" s="84"/>
      <c r="H10" s="84"/>
      <c r="I10" s="84"/>
      <c r="J10" s="84"/>
      <c r="K10" s="84"/>
      <c r="L10" s="9" t="s">
        <v>100</v>
      </c>
      <c r="M10" s="13" t="s">
        <v>104</v>
      </c>
      <c r="N10" s="15">
        <v>857</v>
      </c>
      <c r="O10" s="13">
        <v>8</v>
      </c>
      <c r="P10" s="17">
        <v>8260</v>
      </c>
      <c r="Q10" s="17">
        <v>1503</v>
      </c>
      <c r="R10" s="14" t="s">
        <v>101</v>
      </c>
      <c r="S10" s="14" t="s">
        <v>101</v>
      </c>
      <c r="T10" s="19">
        <v>10628</v>
      </c>
    </row>
    <row r="11" spans="1:20" ht="16.5" customHeight="1" x14ac:dyDescent="0.2">
      <c r="A11" s="7"/>
      <c r="B11" s="7"/>
      <c r="C11" s="7" t="s">
        <v>107</v>
      </c>
      <c r="D11" s="7"/>
      <c r="E11" s="7"/>
      <c r="F11" s="7"/>
      <c r="G11" s="7"/>
      <c r="H11" s="7"/>
      <c r="I11" s="7"/>
      <c r="J11" s="7"/>
      <c r="K11" s="7"/>
      <c r="L11" s="9" t="s">
        <v>100</v>
      </c>
      <c r="M11" s="19">
        <v>11254</v>
      </c>
      <c r="N11" s="17">
        <v>2081</v>
      </c>
      <c r="O11" s="17">
        <v>2530</v>
      </c>
      <c r="P11" s="17">
        <v>9681</v>
      </c>
      <c r="Q11" s="17">
        <v>3435</v>
      </c>
      <c r="R11" s="19">
        <v>11354</v>
      </c>
      <c r="S11" s="15">
        <v>774</v>
      </c>
      <c r="T11" s="19">
        <v>41110</v>
      </c>
    </row>
    <row r="12" spans="1:20" ht="16.5" customHeight="1" x14ac:dyDescent="0.2">
      <c r="A12" s="7"/>
      <c r="B12" s="7" t="s">
        <v>108</v>
      </c>
      <c r="C12" s="7"/>
      <c r="D12" s="7"/>
      <c r="E12" s="7"/>
      <c r="F12" s="7"/>
      <c r="G12" s="7"/>
      <c r="H12" s="7"/>
      <c r="I12" s="7"/>
      <c r="J12" s="7"/>
      <c r="K12" s="7"/>
      <c r="L12" s="9"/>
      <c r="M12" s="10"/>
      <c r="N12" s="10"/>
      <c r="O12" s="10"/>
      <c r="P12" s="10"/>
      <c r="Q12" s="10"/>
      <c r="R12" s="10"/>
      <c r="S12" s="10"/>
      <c r="T12" s="10"/>
    </row>
    <row r="13" spans="1:20" ht="29.45" customHeight="1" x14ac:dyDescent="0.2">
      <c r="A13" s="7"/>
      <c r="B13" s="7"/>
      <c r="C13" s="84" t="s">
        <v>109</v>
      </c>
      <c r="D13" s="84"/>
      <c r="E13" s="84"/>
      <c r="F13" s="84"/>
      <c r="G13" s="84"/>
      <c r="H13" s="84"/>
      <c r="I13" s="84"/>
      <c r="J13" s="84"/>
      <c r="K13" s="84"/>
      <c r="L13" s="9" t="s">
        <v>100</v>
      </c>
      <c r="M13" s="14" t="s">
        <v>101</v>
      </c>
      <c r="N13" s="17">
        <v>1909</v>
      </c>
      <c r="O13" s="15">
        <v>840</v>
      </c>
      <c r="P13" s="14" t="s">
        <v>101</v>
      </c>
      <c r="Q13" s="14" t="s">
        <v>101</v>
      </c>
      <c r="R13" s="14" t="s">
        <v>101</v>
      </c>
      <c r="S13" s="16">
        <v>45</v>
      </c>
      <c r="T13" s="17">
        <v>2795</v>
      </c>
    </row>
    <row r="14" spans="1:20" ht="16.5" customHeight="1" x14ac:dyDescent="0.2">
      <c r="A14" s="7"/>
      <c r="B14" s="7"/>
      <c r="C14" s="7" t="s">
        <v>110</v>
      </c>
      <c r="D14" s="7"/>
      <c r="E14" s="7"/>
      <c r="F14" s="7"/>
      <c r="G14" s="7"/>
      <c r="H14" s="7"/>
      <c r="I14" s="7"/>
      <c r="J14" s="7"/>
      <c r="K14" s="7"/>
      <c r="L14" s="9" t="s">
        <v>100</v>
      </c>
      <c r="M14" s="15">
        <v>820</v>
      </c>
      <c r="N14" s="17">
        <v>5510</v>
      </c>
      <c r="O14" s="17">
        <v>1617</v>
      </c>
      <c r="P14" s="16">
        <v>74</v>
      </c>
      <c r="Q14" s="16">
        <v>17</v>
      </c>
      <c r="R14" s="17">
        <v>1510</v>
      </c>
      <c r="S14" s="19">
        <v>10957</v>
      </c>
      <c r="T14" s="19">
        <v>20505</v>
      </c>
    </row>
    <row r="15" spans="1:20" ht="16.5" customHeight="1" x14ac:dyDescent="0.2">
      <c r="A15" s="7"/>
      <c r="B15" s="7"/>
      <c r="C15" s="7" t="s">
        <v>111</v>
      </c>
      <c r="D15" s="7"/>
      <c r="E15" s="7"/>
      <c r="F15" s="7"/>
      <c r="G15" s="7"/>
      <c r="H15" s="7"/>
      <c r="I15" s="7"/>
      <c r="J15" s="7"/>
      <c r="K15" s="7"/>
      <c r="L15" s="9" t="s">
        <v>100</v>
      </c>
      <c r="M15" s="17">
        <v>1275</v>
      </c>
      <c r="N15" s="16">
        <v>48</v>
      </c>
      <c r="O15" s="15">
        <v>665</v>
      </c>
      <c r="P15" s="15">
        <v>315</v>
      </c>
      <c r="Q15" s="15">
        <v>139</v>
      </c>
      <c r="R15" s="13" t="s">
        <v>104</v>
      </c>
      <c r="S15" s="16">
        <v>97</v>
      </c>
      <c r="T15" s="17">
        <v>2539</v>
      </c>
    </row>
    <row r="16" spans="1:20" ht="16.5" customHeight="1" x14ac:dyDescent="0.2">
      <c r="A16" s="7"/>
      <c r="B16" s="7"/>
      <c r="C16" s="7" t="s">
        <v>112</v>
      </c>
      <c r="D16" s="7"/>
      <c r="E16" s="7"/>
      <c r="F16" s="7"/>
      <c r="G16" s="7"/>
      <c r="H16" s="7"/>
      <c r="I16" s="7"/>
      <c r="J16" s="7"/>
      <c r="K16" s="7"/>
      <c r="L16" s="9" t="s">
        <v>100</v>
      </c>
      <c r="M16" s="17">
        <v>2095</v>
      </c>
      <c r="N16" s="17">
        <v>7467</v>
      </c>
      <c r="O16" s="17">
        <v>3122</v>
      </c>
      <c r="P16" s="15">
        <v>390</v>
      </c>
      <c r="Q16" s="15">
        <v>156</v>
      </c>
      <c r="R16" s="17">
        <v>1510</v>
      </c>
      <c r="S16" s="19">
        <v>11099</v>
      </c>
      <c r="T16" s="19">
        <v>25839</v>
      </c>
    </row>
    <row r="17" spans="1:20" ht="16.5" customHeight="1" x14ac:dyDescent="0.2">
      <c r="A17" s="11"/>
      <c r="B17" s="11" t="s">
        <v>113</v>
      </c>
      <c r="C17" s="11"/>
      <c r="D17" s="11"/>
      <c r="E17" s="11"/>
      <c r="F17" s="11"/>
      <c r="G17" s="11"/>
      <c r="H17" s="11"/>
      <c r="I17" s="11"/>
      <c r="J17" s="11"/>
      <c r="K17" s="11"/>
      <c r="L17" s="12" t="s">
        <v>100</v>
      </c>
      <c r="M17" s="20">
        <v>13349</v>
      </c>
      <c r="N17" s="18">
        <v>9548</v>
      </c>
      <c r="O17" s="18">
        <v>5652</v>
      </c>
      <c r="P17" s="20">
        <v>10071</v>
      </c>
      <c r="Q17" s="18">
        <v>3591</v>
      </c>
      <c r="R17" s="20">
        <v>12864</v>
      </c>
      <c r="S17" s="20">
        <v>11873</v>
      </c>
      <c r="T17" s="20">
        <v>66949</v>
      </c>
    </row>
    <row r="18" spans="1:20" ht="4.5" customHeight="1" x14ac:dyDescent="0.2">
      <c r="A18" s="25"/>
      <c r="B18" s="25"/>
      <c r="C18" s="2"/>
      <c r="D18" s="2"/>
      <c r="E18" s="2"/>
      <c r="F18" s="2"/>
      <c r="G18" s="2"/>
      <c r="H18" s="2"/>
      <c r="I18" s="2"/>
      <c r="J18" s="2"/>
      <c r="K18" s="2"/>
      <c r="L18" s="2"/>
      <c r="M18" s="2"/>
      <c r="N18" s="2"/>
      <c r="O18" s="2"/>
      <c r="P18" s="2"/>
      <c r="Q18" s="2"/>
      <c r="R18" s="2"/>
      <c r="S18" s="2"/>
      <c r="T18" s="2"/>
    </row>
    <row r="19" spans="1:20" ht="16.5" customHeight="1" x14ac:dyDescent="0.2">
      <c r="A19" s="25"/>
      <c r="B19" s="25"/>
      <c r="C19" s="79" t="s">
        <v>114</v>
      </c>
      <c r="D19" s="79"/>
      <c r="E19" s="79"/>
      <c r="F19" s="79"/>
      <c r="G19" s="79"/>
      <c r="H19" s="79"/>
      <c r="I19" s="79"/>
      <c r="J19" s="79"/>
      <c r="K19" s="79"/>
      <c r="L19" s="79"/>
      <c r="M19" s="79"/>
      <c r="N19" s="79"/>
      <c r="O19" s="79"/>
      <c r="P19" s="79"/>
      <c r="Q19" s="79"/>
      <c r="R19" s="79"/>
      <c r="S19" s="79"/>
      <c r="T19" s="79"/>
    </row>
    <row r="20" spans="1:20" ht="4.5" customHeight="1" x14ac:dyDescent="0.2">
      <c r="A20" s="25"/>
      <c r="B20" s="25"/>
      <c r="C20" s="2"/>
      <c r="D20" s="2"/>
      <c r="E20" s="2"/>
      <c r="F20" s="2"/>
      <c r="G20" s="2"/>
      <c r="H20" s="2"/>
      <c r="I20" s="2"/>
      <c r="J20" s="2"/>
      <c r="K20" s="2"/>
      <c r="L20" s="2"/>
      <c r="M20" s="2"/>
      <c r="N20" s="2"/>
      <c r="O20" s="2"/>
      <c r="P20" s="2"/>
      <c r="Q20" s="2"/>
      <c r="R20" s="2"/>
      <c r="S20" s="2"/>
      <c r="T20" s="2"/>
    </row>
    <row r="21" spans="1:20" ht="16.5" customHeight="1" x14ac:dyDescent="0.2">
      <c r="A21" s="25" t="s">
        <v>115</v>
      </c>
      <c r="B21" s="25"/>
      <c r="C21" s="79" t="s">
        <v>116</v>
      </c>
      <c r="D21" s="79"/>
      <c r="E21" s="79"/>
      <c r="F21" s="79"/>
      <c r="G21" s="79"/>
      <c r="H21" s="79"/>
      <c r="I21" s="79"/>
      <c r="J21" s="79"/>
      <c r="K21" s="79"/>
      <c r="L21" s="79"/>
      <c r="M21" s="79"/>
      <c r="N21" s="79"/>
      <c r="O21" s="79"/>
      <c r="P21" s="79"/>
      <c r="Q21" s="79"/>
      <c r="R21" s="79"/>
      <c r="S21" s="79"/>
      <c r="T21" s="79"/>
    </row>
    <row r="22" spans="1:20" ht="16.5" customHeight="1" x14ac:dyDescent="0.2">
      <c r="A22" s="25" t="s">
        <v>117</v>
      </c>
      <c r="B22" s="25"/>
      <c r="C22" s="79" t="s">
        <v>118</v>
      </c>
      <c r="D22" s="79"/>
      <c r="E22" s="79"/>
      <c r="F22" s="79"/>
      <c r="G22" s="79"/>
      <c r="H22" s="79"/>
      <c r="I22" s="79"/>
      <c r="J22" s="79"/>
      <c r="K22" s="79"/>
      <c r="L22" s="79"/>
      <c r="M22" s="79"/>
      <c r="N22" s="79"/>
      <c r="O22" s="79"/>
      <c r="P22" s="79"/>
      <c r="Q22" s="79"/>
      <c r="R22" s="79"/>
      <c r="S22" s="79"/>
      <c r="T22" s="79"/>
    </row>
    <row r="23" spans="1:20" ht="29.45" customHeight="1" x14ac:dyDescent="0.2">
      <c r="A23" s="25" t="s">
        <v>119</v>
      </c>
      <c r="B23" s="25"/>
      <c r="C23" s="79" t="s">
        <v>120</v>
      </c>
      <c r="D23" s="79"/>
      <c r="E23" s="79"/>
      <c r="F23" s="79"/>
      <c r="G23" s="79"/>
      <c r="H23" s="79"/>
      <c r="I23" s="79"/>
      <c r="J23" s="79"/>
      <c r="K23" s="79"/>
      <c r="L23" s="79"/>
      <c r="M23" s="79"/>
      <c r="N23" s="79"/>
      <c r="O23" s="79"/>
      <c r="P23" s="79"/>
      <c r="Q23" s="79"/>
      <c r="R23" s="79"/>
      <c r="S23" s="79"/>
      <c r="T23" s="79"/>
    </row>
    <row r="24" spans="1:20" ht="29.45" customHeight="1" x14ac:dyDescent="0.2">
      <c r="A24" s="25" t="s">
        <v>121</v>
      </c>
      <c r="B24" s="25"/>
      <c r="C24" s="79" t="s">
        <v>122</v>
      </c>
      <c r="D24" s="79"/>
      <c r="E24" s="79"/>
      <c r="F24" s="79"/>
      <c r="G24" s="79"/>
      <c r="H24" s="79"/>
      <c r="I24" s="79"/>
      <c r="J24" s="79"/>
      <c r="K24" s="79"/>
      <c r="L24" s="79"/>
      <c r="M24" s="79"/>
      <c r="N24" s="79"/>
      <c r="O24" s="79"/>
      <c r="P24" s="79"/>
      <c r="Q24" s="79"/>
      <c r="R24" s="79"/>
      <c r="S24" s="79"/>
      <c r="T24" s="79"/>
    </row>
    <row r="25" spans="1:20" ht="16.5" customHeight="1" x14ac:dyDescent="0.2">
      <c r="A25" s="25" t="s">
        <v>123</v>
      </c>
      <c r="B25" s="25"/>
      <c r="C25" s="79" t="s">
        <v>124</v>
      </c>
      <c r="D25" s="79"/>
      <c r="E25" s="79"/>
      <c r="F25" s="79"/>
      <c r="G25" s="79"/>
      <c r="H25" s="79"/>
      <c r="I25" s="79"/>
      <c r="J25" s="79"/>
      <c r="K25" s="79"/>
      <c r="L25" s="79"/>
      <c r="M25" s="79"/>
      <c r="N25" s="79"/>
      <c r="O25" s="79"/>
      <c r="P25" s="79"/>
      <c r="Q25" s="79"/>
      <c r="R25" s="79"/>
      <c r="S25" s="79"/>
      <c r="T25" s="79"/>
    </row>
    <row r="26" spans="1:20" ht="4.5" customHeight="1" x14ac:dyDescent="0.2"/>
    <row r="27" spans="1:20" ht="16.5" customHeight="1" x14ac:dyDescent="0.2">
      <c r="A27" s="26" t="s">
        <v>125</v>
      </c>
      <c r="B27" s="25"/>
      <c r="C27" s="25"/>
      <c r="D27" s="25"/>
      <c r="E27" s="79" t="s">
        <v>126</v>
      </c>
      <c r="F27" s="79"/>
      <c r="G27" s="79"/>
      <c r="H27" s="79"/>
      <c r="I27" s="79"/>
      <c r="J27" s="79"/>
      <c r="K27" s="79"/>
      <c r="L27" s="79"/>
      <c r="M27" s="79"/>
      <c r="N27" s="79"/>
      <c r="O27" s="79"/>
      <c r="P27" s="79"/>
      <c r="Q27" s="79"/>
      <c r="R27" s="79"/>
      <c r="S27" s="79"/>
      <c r="T27" s="79"/>
    </row>
  </sheetData>
  <mergeCells count="12">
    <mergeCell ref="D7:K7"/>
    <mergeCell ref="D8:K8"/>
    <mergeCell ref="C10:K10"/>
    <mergeCell ref="C13:K13"/>
    <mergeCell ref="K1:T1"/>
    <mergeCell ref="C25:T25"/>
    <mergeCell ref="E27:T27"/>
    <mergeCell ref="C19:T19"/>
    <mergeCell ref="C21:T21"/>
    <mergeCell ref="C22:T22"/>
    <mergeCell ref="C23:T23"/>
    <mergeCell ref="C24:T24"/>
  </mergeCells>
  <pageMargins left="0.7" right="0.7" top="0.75" bottom="0.75" header="0.3" footer="0.3"/>
  <pageSetup paperSize="9" scale="88" fitToHeight="0" orientation="landscape" horizontalDpi="300" verticalDpi="300" r:id="rId1"/>
  <headerFooter scaleWithDoc="0" alignWithMargins="0">
    <oddHeader>&amp;C&amp;"Arial"&amp;8TABLE 10A.1</oddHeader>
    <oddFooter>&amp;L&amp;"Arial"&amp;8REPORT ON
GOVERNMENT
SERVICES 2022&amp;R&amp;"Arial"&amp;8PRIMARY AND
COMMUNITY HEALTH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99"/>
  <sheetViews>
    <sheetView showGridLines="0" workbookViewId="0"/>
  </sheetViews>
  <sheetFormatPr defaultColWidth="10.85546875" defaultRowHeight="12.75" x14ac:dyDescent="0.2"/>
  <cols>
    <col min="1" max="10" width="1.7109375" customWidth="1"/>
    <col min="11" max="11" width="7.7109375" customWidth="1"/>
    <col min="12" max="12" width="5.42578125" customWidth="1"/>
    <col min="13" max="21" width="9.28515625" customWidth="1"/>
  </cols>
  <sheetData>
    <row r="1" spans="1:21" ht="17.45" customHeight="1" x14ac:dyDescent="0.2">
      <c r="A1" s="8" t="s">
        <v>430</v>
      </c>
      <c r="B1" s="8"/>
      <c r="C1" s="8"/>
      <c r="D1" s="8"/>
      <c r="E1" s="8"/>
      <c r="F1" s="8"/>
      <c r="G1" s="8"/>
      <c r="H1" s="8"/>
      <c r="I1" s="8"/>
      <c r="J1" s="8"/>
      <c r="K1" s="85" t="s">
        <v>431</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236</v>
      </c>
      <c r="N2" s="29" t="s">
        <v>130</v>
      </c>
      <c r="O2" s="29" t="s">
        <v>131</v>
      </c>
      <c r="P2" s="29" t="s">
        <v>237</v>
      </c>
      <c r="Q2" s="29" t="s">
        <v>133</v>
      </c>
      <c r="R2" s="29" t="s">
        <v>134</v>
      </c>
      <c r="S2" s="29" t="s">
        <v>135</v>
      </c>
      <c r="T2" s="29" t="s">
        <v>136</v>
      </c>
      <c r="U2" s="29" t="s">
        <v>212</v>
      </c>
    </row>
    <row r="3" spans="1:21" ht="16.5" customHeight="1" x14ac:dyDescent="0.2">
      <c r="A3" s="7" t="s">
        <v>432</v>
      </c>
      <c r="B3" s="7"/>
      <c r="C3" s="7"/>
      <c r="D3" s="7"/>
      <c r="E3" s="7"/>
      <c r="F3" s="7"/>
      <c r="G3" s="7"/>
      <c r="H3" s="7"/>
      <c r="I3" s="7"/>
      <c r="J3" s="7"/>
      <c r="K3" s="7"/>
      <c r="L3" s="9"/>
      <c r="M3" s="10"/>
      <c r="N3" s="10"/>
      <c r="O3" s="10"/>
      <c r="P3" s="10"/>
      <c r="Q3" s="10"/>
      <c r="R3" s="10"/>
      <c r="S3" s="10"/>
      <c r="T3" s="10"/>
      <c r="U3" s="10"/>
    </row>
    <row r="4" spans="1:21" ht="16.5" customHeight="1" x14ac:dyDescent="0.2">
      <c r="A4" s="7"/>
      <c r="B4" s="7" t="s">
        <v>239</v>
      </c>
      <c r="C4" s="7"/>
      <c r="D4" s="7"/>
      <c r="E4" s="7"/>
      <c r="F4" s="7"/>
      <c r="G4" s="7"/>
      <c r="H4" s="7"/>
      <c r="I4" s="7"/>
      <c r="J4" s="7"/>
      <c r="K4" s="7"/>
      <c r="L4" s="9"/>
      <c r="M4" s="10"/>
      <c r="N4" s="10"/>
      <c r="O4" s="10"/>
      <c r="P4" s="10"/>
      <c r="Q4" s="10"/>
      <c r="R4" s="10"/>
      <c r="S4" s="10"/>
      <c r="T4" s="10"/>
      <c r="U4" s="10"/>
    </row>
    <row r="5" spans="1:21" ht="16.5" customHeight="1" x14ac:dyDescent="0.2">
      <c r="A5" s="7"/>
      <c r="B5" s="7"/>
      <c r="C5" s="7" t="s">
        <v>433</v>
      </c>
      <c r="D5" s="7"/>
      <c r="E5" s="7"/>
      <c r="F5" s="7"/>
      <c r="G5" s="7"/>
      <c r="H5" s="7"/>
      <c r="I5" s="7"/>
      <c r="J5" s="7"/>
      <c r="K5" s="7"/>
      <c r="L5" s="9" t="s">
        <v>240</v>
      </c>
      <c r="M5" s="17">
        <v>7411</v>
      </c>
      <c r="N5" s="17">
        <v>5801</v>
      </c>
      <c r="O5" s="17">
        <v>4280</v>
      </c>
      <c r="P5" s="17">
        <v>2351</v>
      </c>
      <c r="Q5" s="17">
        <v>1558</v>
      </c>
      <c r="R5" s="14" t="s">
        <v>101</v>
      </c>
      <c r="S5" s="15">
        <v>402</v>
      </c>
      <c r="T5" s="14" t="s">
        <v>101</v>
      </c>
      <c r="U5" s="19">
        <v>21803</v>
      </c>
    </row>
    <row r="6" spans="1:21" ht="16.5" customHeight="1" x14ac:dyDescent="0.2">
      <c r="A6" s="7"/>
      <c r="B6" s="7"/>
      <c r="C6" s="7" t="s">
        <v>434</v>
      </c>
      <c r="D6" s="7"/>
      <c r="E6" s="7"/>
      <c r="F6" s="7"/>
      <c r="G6" s="7"/>
      <c r="H6" s="7"/>
      <c r="I6" s="7"/>
      <c r="J6" s="7"/>
      <c r="K6" s="7"/>
      <c r="L6" s="9" t="s">
        <v>240</v>
      </c>
      <c r="M6" s="17">
        <v>1776</v>
      </c>
      <c r="N6" s="17">
        <v>1309</v>
      </c>
      <c r="O6" s="17">
        <v>1221</v>
      </c>
      <c r="P6" s="15">
        <v>246</v>
      </c>
      <c r="Q6" s="15">
        <v>241</v>
      </c>
      <c r="R6" s="15">
        <v>413</v>
      </c>
      <c r="S6" s="13">
        <v>2</v>
      </c>
      <c r="T6" s="14" t="s">
        <v>101</v>
      </c>
      <c r="U6" s="17">
        <v>5208</v>
      </c>
    </row>
    <row r="7" spans="1:21" ht="16.5" customHeight="1" x14ac:dyDescent="0.2">
      <c r="A7" s="7"/>
      <c r="B7" s="7"/>
      <c r="C7" s="7" t="s">
        <v>435</v>
      </c>
      <c r="D7" s="7"/>
      <c r="E7" s="7"/>
      <c r="F7" s="7"/>
      <c r="G7" s="7"/>
      <c r="H7" s="7"/>
      <c r="I7" s="7"/>
      <c r="J7" s="7"/>
      <c r="K7" s="7"/>
      <c r="L7" s="9" t="s">
        <v>240</v>
      </c>
      <c r="M7" s="15">
        <v>378</v>
      </c>
      <c r="N7" s="15">
        <v>229</v>
      </c>
      <c r="O7" s="15">
        <v>784</v>
      </c>
      <c r="P7" s="15">
        <v>180</v>
      </c>
      <c r="Q7" s="15">
        <v>173</v>
      </c>
      <c r="R7" s="15">
        <v>151</v>
      </c>
      <c r="S7" s="14" t="s">
        <v>101</v>
      </c>
      <c r="T7" s="15">
        <v>151</v>
      </c>
      <c r="U7" s="17">
        <v>2046</v>
      </c>
    </row>
    <row r="8" spans="1:21" ht="16.5" customHeight="1" x14ac:dyDescent="0.2">
      <c r="A8" s="7"/>
      <c r="B8" s="7"/>
      <c r="C8" s="7" t="s">
        <v>436</v>
      </c>
      <c r="D8" s="7"/>
      <c r="E8" s="7"/>
      <c r="F8" s="7"/>
      <c r="G8" s="7"/>
      <c r="H8" s="7"/>
      <c r="I8" s="7"/>
      <c r="J8" s="7"/>
      <c r="K8" s="7"/>
      <c r="L8" s="9" t="s">
        <v>240</v>
      </c>
      <c r="M8" s="16">
        <v>31</v>
      </c>
      <c r="N8" s="13">
        <v>3</v>
      </c>
      <c r="O8" s="16">
        <v>51</v>
      </c>
      <c r="P8" s="16">
        <v>55</v>
      </c>
      <c r="Q8" s="16">
        <v>44</v>
      </c>
      <c r="R8" s="13">
        <v>8</v>
      </c>
      <c r="S8" s="14" t="s">
        <v>101</v>
      </c>
      <c r="T8" s="16">
        <v>38</v>
      </c>
      <c r="U8" s="15">
        <v>230</v>
      </c>
    </row>
    <row r="9" spans="1:21" ht="16.5" customHeight="1" x14ac:dyDescent="0.2">
      <c r="A9" s="7"/>
      <c r="B9" s="7"/>
      <c r="C9" s="7" t="s">
        <v>437</v>
      </c>
      <c r="D9" s="7"/>
      <c r="E9" s="7"/>
      <c r="F9" s="7"/>
      <c r="G9" s="7"/>
      <c r="H9" s="7"/>
      <c r="I9" s="7"/>
      <c r="J9" s="7"/>
      <c r="K9" s="7"/>
      <c r="L9" s="9" t="s">
        <v>240</v>
      </c>
      <c r="M9" s="13">
        <v>6</v>
      </c>
      <c r="N9" s="14" t="s">
        <v>101</v>
      </c>
      <c r="O9" s="16">
        <v>46</v>
      </c>
      <c r="P9" s="16">
        <v>39</v>
      </c>
      <c r="Q9" s="13">
        <v>8</v>
      </c>
      <c r="R9" s="13">
        <v>4</v>
      </c>
      <c r="S9" s="14" t="s">
        <v>101</v>
      </c>
      <c r="T9" s="16">
        <v>30</v>
      </c>
      <c r="U9" s="15">
        <v>133</v>
      </c>
    </row>
    <row r="10" spans="1:21" ht="29.45" customHeight="1" x14ac:dyDescent="0.2">
      <c r="A10" s="7"/>
      <c r="B10" s="7"/>
      <c r="C10" s="84" t="s">
        <v>438</v>
      </c>
      <c r="D10" s="84"/>
      <c r="E10" s="84"/>
      <c r="F10" s="84"/>
      <c r="G10" s="84"/>
      <c r="H10" s="84"/>
      <c r="I10" s="84"/>
      <c r="J10" s="84"/>
      <c r="K10" s="84"/>
      <c r="L10" s="9" t="s">
        <v>240</v>
      </c>
      <c r="M10" s="15">
        <v>415</v>
      </c>
      <c r="N10" s="15">
        <v>232</v>
      </c>
      <c r="O10" s="15">
        <v>881</v>
      </c>
      <c r="P10" s="15">
        <v>273</v>
      </c>
      <c r="Q10" s="15">
        <v>225</v>
      </c>
      <c r="R10" s="15">
        <v>164</v>
      </c>
      <c r="S10" s="14" t="s">
        <v>101</v>
      </c>
      <c r="T10" s="15">
        <v>219</v>
      </c>
      <c r="U10" s="17">
        <v>2409</v>
      </c>
    </row>
    <row r="11" spans="1:21" ht="16.5" customHeight="1" x14ac:dyDescent="0.2">
      <c r="A11" s="7"/>
      <c r="B11" s="7"/>
      <c r="C11" s="7" t="s">
        <v>388</v>
      </c>
      <c r="D11" s="7"/>
      <c r="E11" s="7"/>
      <c r="F11" s="7"/>
      <c r="G11" s="7"/>
      <c r="H11" s="7"/>
      <c r="I11" s="7"/>
      <c r="J11" s="7"/>
      <c r="K11" s="7"/>
      <c r="L11" s="9" t="s">
        <v>240</v>
      </c>
      <c r="M11" s="17">
        <v>9601</v>
      </c>
      <c r="N11" s="17">
        <v>7342</v>
      </c>
      <c r="O11" s="17">
        <v>6382</v>
      </c>
      <c r="P11" s="17">
        <v>2870</v>
      </c>
      <c r="Q11" s="17">
        <v>2024</v>
      </c>
      <c r="R11" s="15">
        <v>576</v>
      </c>
      <c r="S11" s="15">
        <v>404</v>
      </c>
      <c r="T11" s="15">
        <v>219</v>
      </c>
      <c r="U11" s="19">
        <v>29419</v>
      </c>
    </row>
    <row r="12" spans="1:21" ht="16.5" customHeight="1" x14ac:dyDescent="0.2">
      <c r="A12" s="7"/>
      <c r="B12" s="7"/>
      <c r="C12" s="7" t="s">
        <v>439</v>
      </c>
      <c r="D12" s="7"/>
      <c r="E12" s="7"/>
      <c r="F12" s="7"/>
      <c r="G12" s="7"/>
      <c r="H12" s="7"/>
      <c r="I12" s="7"/>
      <c r="J12" s="7"/>
      <c r="K12" s="7"/>
      <c r="L12" s="9"/>
      <c r="M12" s="10"/>
      <c r="N12" s="10"/>
      <c r="O12" s="10"/>
      <c r="P12" s="10"/>
      <c r="Q12" s="10"/>
      <c r="R12" s="10"/>
      <c r="S12" s="10"/>
      <c r="T12" s="10"/>
      <c r="U12" s="10"/>
    </row>
    <row r="13" spans="1:21" ht="16.5" customHeight="1" x14ac:dyDescent="0.2">
      <c r="A13" s="7"/>
      <c r="B13" s="7"/>
      <c r="C13" s="7"/>
      <c r="D13" s="7" t="s">
        <v>433</v>
      </c>
      <c r="E13" s="7"/>
      <c r="F13" s="7"/>
      <c r="G13" s="7"/>
      <c r="H13" s="7"/>
      <c r="I13" s="7"/>
      <c r="J13" s="7"/>
      <c r="K13" s="7"/>
      <c r="L13" s="9" t="s">
        <v>249</v>
      </c>
      <c r="M13" s="33">
        <v>120</v>
      </c>
      <c r="N13" s="33">
        <v>110.9</v>
      </c>
      <c r="O13" s="33">
        <v>127.9</v>
      </c>
      <c r="P13" s="33">
        <v>112.2</v>
      </c>
      <c r="Q13" s="33">
        <v>119.3</v>
      </c>
      <c r="R13" s="42" t="s">
        <v>101</v>
      </c>
      <c r="S13" s="30">
        <v>93.3</v>
      </c>
      <c r="T13" s="42" t="s">
        <v>101</v>
      </c>
      <c r="U13" s="33">
        <v>117.3</v>
      </c>
    </row>
    <row r="14" spans="1:21" ht="16.5" customHeight="1" x14ac:dyDescent="0.2">
      <c r="A14" s="7"/>
      <c r="B14" s="7"/>
      <c r="C14" s="7"/>
      <c r="D14" s="7" t="s">
        <v>434</v>
      </c>
      <c r="E14" s="7"/>
      <c r="F14" s="7"/>
      <c r="G14" s="7"/>
      <c r="H14" s="7"/>
      <c r="I14" s="7"/>
      <c r="J14" s="7"/>
      <c r="K14" s="7"/>
      <c r="L14" s="9" t="s">
        <v>249</v>
      </c>
      <c r="M14" s="33">
        <v>117.4</v>
      </c>
      <c r="N14" s="33">
        <v>107.9</v>
      </c>
      <c r="O14" s="33">
        <v>121.8</v>
      </c>
      <c r="P14" s="33">
        <v>107.1</v>
      </c>
      <c r="Q14" s="33">
        <v>104.7</v>
      </c>
      <c r="R14" s="33">
        <v>112.4</v>
      </c>
      <c r="S14" s="33">
        <v>290.3</v>
      </c>
      <c r="T14" s="42" t="s">
        <v>101</v>
      </c>
      <c r="U14" s="33">
        <v>114.3</v>
      </c>
    </row>
    <row r="15" spans="1:21" ht="16.5" customHeight="1" x14ac:dyDescent="0.2">
      <c r="A15" s="7"/>
      <c r="B15" s="7"/>
      <c r="C15" s="7"/>
      <c r="D15" s="7" t="s">
        <v>435</v>
      </c>
      <c r="E15" s="7"/>
      <c r="F15" s="7"/>
      <c r="G15" s="7"/>
      <c r="H15" s="7"/>
      <c r="I15" s="7"/>
      <c r="J15" s="7"/>
      <c r="K15" s="7"/>
      <c r="L15" s="9" t="s">
        <v>249</v>
      </c>
      <c r="M15" s="30">
        <v>85.3</v>
      </c>
      <c r="N15" s="30">
        <v>91.6</v>
      </c>
      <c r="O15" s="33">
        <v>112.1</v>
      </c>
      <c r="P15" s="30">
        <v>98.2</v>
      </c>
      <c r="Q15" s="30">
        <v>98.4</v>
      </c>
      <c r="R15" s="30">
        <v>92.7</v>
      </c>
      <c r="S15" s="42" t="s">
        <v>101</v>
      </c>
      <c r="T15" s="33">
        <v>102.3</v>
      </c>
      <c r="U15" s="30">
        <v>99.2</v>
      </c>
    </row>
    <row r="16" spans="1:21" ht="16.5" customHeight="1" x14ac:dyDescent="0.2">
      <c r="A16" s="7"/>
      <c r="B16" s="7"/>
      <c r="C16" s="7"/>
      <c r="D16" s="7" t="s">
        <v>436</v>
      </c>
      <c r="E16" s="7"/>
      <c r="F16" s="7"/>
      <c r="G16" s="7"/>
      <c r="H16" s="7"/>
      <c r="I16" s="7"/>
      <c r="J16" s="7"/>
      <c r="K16" s="7"/>
      <c r="L16" s="9" t="s">
        <v>249</v>
      </c>
      <c r="M16" s="33">
        <v>106.2</v>
      </c>
      <c r="N16" s="30">
        <v>96</v>
      </c>
      <c r="O16" s="30">
        <v>70.7</v>
      </c>
      <c r="P16" s="30">
        <v>63.3</v>
      </c>
      <c r="Q16" s="30">
        <v>98.3</v>
      </c>
      <c r="R16" s="33">
        <v>105.1</v>
      </c>
      <c r="S16" s="42" t="s">
        <v>101</v>
      </c>
      <c r="T16" s="30">
        <v>78.8</v>
      </c>
      <c r="U16" s="30">
        <v>78.8</v>
      </c>
    </row>
    <row r="17" spans="1:21" ht="16.5" customHeight="1" x14ac:dyDescent="0.2">
      <c r="A17" s="7"/>
      <c r="B17" s="7"/>
      <c r="C17" s="7"/>
      <c r="D17" s="7" t="s">
        <v>437</v>
      </c>
      <c r="E17" s="7"/>
      <c r="F17" s="7"/>
      <c r="G17" s="7"/>
      <c r="H17" s="7"/>
      <c r="I17" s="7"/>
      <c r="J17" s="7"/>
      <c r="K17" s="7"/>
      <c r="L17" s="9" t="s">
        <v>249</v>
      </c>
      <c r="M17" s="33">
        <v>105.8</v>
      </c>
      <c r="N17" s="42" t="s">
        <v>101</v>
      </c>
      <c r="O17" s="30">
        <v>84.2</v>
      </c>
      <c r="P17" s="30">
        <v>56.4</v>
      </c>
      <c r="Q17" s="30">
        <v>57.2</v>
      </c>
      <c r="R17" s="33">
        <v>164.4</v>
      </c>
      <c r="S17" s="42" t="s">
        <v>101</v>
      </c>
      <c r="T17" s="30">
        <v>59.2</v>
      </c>
      <c r="U17" s="30">
        <v>66.400000000000006</v>
      </c>
    </row>
    <row r="18" spans="1:21" ht="29.45" customHeight="1" x14ac:dyDescent="0.2">
      <c r="A18" s="7"/>
      <c r="B18" s="7"/>
      <c r="C18" s="7"/>
      <c r="D18" s="84" t="s">
        <v>438</v>
      </c>
      <c r="E18" s="84"/>
      <c r="F18" s="84"/>
      <c r="G18" s="84"/>
      <c r="H18" s="84"/>
      <c r="I18" s="84"/>
      <c r="J18" s="84"/>
      <c r="K18" s="84"/>
      <c r="L18" s="9" t="s">
        <v>249</v>
      </c>
      <c r="M18" s="30">
        <v>86.8</v>
      </c>
      <c r="N18" s="30">
        <v>91.6</v>
      </c>
      <c r="O18" s="33">
        <v>106.6</v>
      </c>
      <c r="P18" s="30">
        <v>80.8</v>
      </c>
      <c r="Q18" s="30">
        <v>96</v>
      </c>
      <c r="R18" s="30">
        <v>94.3</v>
      </c>
      <c r="S18" s="42" t="s">
        <v>101</v>
      </c>
      <c r="T18" s="30">
        <v>88.8</v>
      </c>
      <c r="U18" s="30">
        <v>94.3</v>
      </c>
    </row>
    <row r="19" spans="1:21" ht="16.5" customHeight="1" x14ac:dyDescent="0.2">
      <c r="A19" s="7"/>
      <c r="B19" s="7"/>
      <c r="C19" s="7"/>
      <c r="D19" s="7" t="s">
        <v>388</v>
      </c>
      <c r="E19" s="7"/>
      <c r="F19" s="7"/>
      <c r="G19" s="7"/>
      <c r="H19" s="7"/>
      <c r="I19" s="7"/>
      <c r="J19" s="7"/>
      <c r="K19" s="7"/>
      <c r="L19" s="9" t="s">
        <v>249</v>
      </c>
      <c r="M19" s="33">
        <v>117.6</v>
      </c>
      <c r="N19" s="33">
        <v>109.6</v>
      </c>
      <c r="O19" s="33">
        <v>123.3</v>
      </c>
      <c r="P19" s="33">
        <v>107.8</v>
      </c>
      <c r="Q19" s="33">
        <v>114.3</v>
      </c>
      <c r="R19" s="33">
        <v>106.6</v>
      </c>
      <c r="S19" s="30">
        <v>93.6</v>
      </c>
      <c r="T19" s="30">
        <v>88.8</v>
      </c>
      <c r="U19" s="33">
        <v>114.5</v>
      </c>
    </row>
    <row r="20" spans="1:21" ht="16.5" customHeight="1" x14ac:dyDescent="0.2">
      <c r="A20" s="7"/>
      <c r="B20" s="7" t="s">
        <v>241</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433</v>
      </c>
      <c r="D21" s="7"/>
      <c r="E21" s="7"/>
      <c r="F21" s="7"/>
      <c r="G21" s="7"/>
      <c r="H21" s="7"/>
      <c r="I21" s="7"/>
      <c r="J21" s="7"/>
      <c r="K21" s="7"/>
      <c r="L21" s="9" t="s">
        <v>240</v>
      </c>
      <c r="M21" s="17">
        <v>7580</v>
      </c>
      <c r="N21" s="17">
        <v>6059</v>
      </c>
      <c r="O21" s="17">
        <v>4296</v>
      </c>
      <c r="P21" s="17">
        <v>2325</v>
      </c>
      <c r="Q21" s="17">
        <v>1582</v>
      </c>
      <c r="R21" s="14" t="s">
        <v>101</v>
      </c>
      <c r="S21" s="15">
        <v>394</v>
      </c>
      <c r="T21" s="14" t="s">
        <v>101</v>
      </c>
      <c r="U21" s="19">
        <v>22236</v>
      </c>
    </row>
    <row r="22" spans="1:21" ht="16.5" customHeight="1" x14ac:dyDescent="0.2">
      <c r="A22" s="7"/>
      <c r="B22" s="7"/>
      <c r="C22" s="7" t="s">
        <v>434</v>
      </c>
      <c r="D22" s="7"/>
      <c r="E22" s="7"/>
      <c r="F22" s="7"/>
      <c r="G22" s="7"/>
      <c r="H22" s="7"/>
      <c r="I22" s="7"/>
      <c r="J22" s="7"/>
      <c r="K22" s="7"/>
      <c r="L22" s="9" t="s">
        <v>240</v>
      </c>
      <c r="M22" s="17">
        <v>1763</v>
      </c>
      <c r="N22" s="17">
        <v>1315</v>
      </c>
      <c r="O22" s="17">
        <v>1206</v>
      </c>
      <c r="P22" s="15">
        <v>238</v>
      </c>
      <c r="Q22" s="15">
        <v>240</v>
      </c>
      <c r="R22" s="15">
        <v>408</v>
      </c>
      <c r="S22" s="13">
        <v>2</v>
      </c>
      <c r="T22" s="14" t="s">
        <v>101</v>
      </c>
      <c r="U22" s="17">
        <v>5172</v>
      </c>
    </row>
    <row r="23" spans="1:21" ht="16.5" customHeight="1" x14ac:dyDescent="0.2">
      <c r="A23" s="7"/>
      <c r="B23" s="7"/>
      <c r="C23" s="7" t="s">
        <v>435</v>
      </c>
      <c r="D23" s="7"/>
      <c r="E23" s="7"/>
      <c r="F23" s="7"/>
      <c r="G23" s="7"/>
      <c r="H23" s="7"/>
      <c r="I23" s="7"/>
      <c r="J23" s="7"/>
      <c r="K23" s="7"/>
      <c r="L23" s="9" t="s">
        <v>240</v>
      </c>
      <c r="M23" s="15">
        <v>385</v>
      </c>
      <c r="N23" s="15">
        <v>235</v>
      </c>
      <c r="O23" s="15">
        <v>790</v>
      </c>
      <c r="P23" s="15">
        <v>174</v>
      </c>
      <c r="Q23" s="15">
        <v>177</v>
      </c>
      <c r="R23" s="15">
        <v>146</v>
      </c>
      <c r="S23" s="14" t="s">
        <v>101</v>
      </c>
      <c r="T23" s="15">
        <v>159</v>
      </c>
      <c r="U23" s="17">
        <v>2066</v>
      </c>
    </row>
    <row r="24" spans="1:21" ht="16.5" customHeight="1" x14ac:dyDescent="0.2">
      <c r="A24" s="7"/>
      <c r="B24" s="7"/>
      <c r="C24" s="7" t="s">
        <v>436</v>
      </c>
      <c r="D24" s="7"/>
      <c r="E24" s="7"/>
      <c r="F24" s="7"/>
      <c r="G24" s="7"/>
      <c r="H24" s="7"/>
      <c r="I24" s="7"/>
      <c r="J24" s="7"/>
      <c r="K24" s="7"/>
      <c r="L24" s="9" t="s">
        <v>240</v>
      </c>
      <c r="M24" s="16">
        <v>32</v>
      </c>
      <c r="N24" s="13">
        <v>3</v>
      </c>
      <c r="O24" s="16">
        <v>49</v>
      </c>
      <c r="P24" s="16">
        <v>62</v>
      </c>
      <c r="Q24" s="16">
        <v>46</v>
      </c>
      <c r="R24" s="13">
        <v>8</v>
      </c>
      <c r="S24" s="14" t="s">
        <v>101</v>
      </c>
      <c r="T24" s="16">
        <v>41</v>
      </c>
      <c r="U24" s="15">
        <v>241</v>
      </c>
    </row>
    <row r="25" spans="1:21" ht="16.5" customHeight="1" x14ac:dyDescent="0.2">
      <c r="A25" s="7"/>
      <c r="B25" s="7"/>
      <c r="C25" s="7" t="s">
        <v>437</v>
      </c>
      <c r="D25" s="7"/>
      <c r="E25" s="7"/>
      <c r="F25" s="7"/>
      <c r="G25" s="7"/>
      <c r="H25" s="7"/>
      <c r="I25" s="7"/>
      <c r="J25" s="7"/>
      <c r="K25" s="7"/>
      <c r="L25" s="9" t="s">
        <v>240</v>
      </c>
      <c r="M25" s="13">
        <v>5</v>
      </c>
      <c r="N25" s="14" t="s">
        <v>101</v>
      </c>
      <c r="O25" s="16">
        <v>49</v>
      </c>
      <c r="P25" s="16">
        <v>41</v>
      </c>
      <c r="Q25" s="13">
        <v>8</v>
      </c>
      <c r="R25" s="13">
        <v>4</v>
      </c>
      <c r="S25" s="14" t="s">
        <v>101</v>
      </c>
      <c r="T25" s="16">
        <v>30</v>
      </c>
      <c r="U25" s="15">
        <v>139</v>
      </c>
    </row>
    <row r="26" spans="1:21" ht="29.45" customHeight="1" x14ac:dyDescent="0.2">
      <c r="A26" s="7"/>
      <c r="B26" s="7"/>
      <c r="C26" s="84" t="s">
        <v>438</v>
      </c>
      <c r="D26" s="84"/>
      <c r="E26" s="84"/>
      <c r="F26" s="84"/>
      <c r="G26" s="84"/>
      <c r="H26" s="84"/>
      <c r="I26" s="84"/>
      <c r="J26" s="84"/>
      <c r="K26" s="84"/>
      <c r="L26" s="9" t="s">
        <v>240</v>
      </c>
      <c r="M26" s="15">
        <v>423</v>
      </c>
      <c r="N26" s="15">
        <v>238</v>
      </c>
      <c r="O26" s="15">
        <v>888</v>
      </c>
      <c r="P26" s="15">
        <v>277</v>
      </c>
      <c r="Q26" s="15">
        <v>231</v>
      </c>
      <c r="R26" s="15">
        <v>159</v>
      </c>
      <c r="S26" s="14" t="s">
        <v>101</v>
      </c>
      <c r="T26" s="15">
        <v>231</v>
      </c>
      <c r="U26" s="17">
        <v>2446</v>
      </c>
    </row>
    <row r="27" spans="1:21" ht="16.5" customHeight="1" x14ac:dyDescent="0.2">
      <c r="A27" s="7"/>
      <c r="B27" s="7"/>
      <c r="C27" s="7" t="s">
        <v>388</v>
      </c>
      <c r="D27" s="7"/>
      <c r="E27" s="7"/>
      <c r="F27" s="7"/>
      <c r="G27" s="7"/>
      <c r="H27" s="7"/>
      <c r="I27" s="7"/>
      <c r="J27" s="7"/>
      <c r="K27" s="7"/>
      <c r="L27" s="9" t="s">
        <v>240</v>
      </c>
      <c r="M27" s="17">
        <v>9765</v>
      </c>
      <c r="N27" s="17">
        <v>7612</v>
      </c>
      <c r="O27" s="17">
        <v>6390</v>
      </c>
      <c r="P27" s="17">
        <v>2839</v>
      </c>
      <c r="Q27" s="17">
        <v>2054</v>
      </c>
      <c r="R27" s="15">
        <v>566</v>
      </c>
      <c r="S27" s="15">
        <v>396</v>
      </c>
      <c r="T27" s="15">
        <v>231</v>
      </c>
      <c r="U27" s="19">
        <v>29854</v>
      </c>
    </row>
    <row r="28" spans="1:21" ht="16.5" customHeight="1" x14ac:dyDescent="0.2">
      <c r="A28" s="7"/>
      <c r="B28" s="7"/>
      <c r="C28" s="7" t="s">
        <v>439</v>
      </c>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433</v>
      </c>
      <c r="E29" s="7"/>
      <c r="F29" s="7"/>
      <c r="G29" s="7"/>
      <c r="H29" s="7"/>
      <c r="I29" s="7"/>
      <c r="J29" s="7"/>
      <c r="K29" s="7"/>
      <c r="L29" s="9" t="s">
        <v>249</v>
      </c>
      <c r="M29" s="33">
        <v>124</v>
      </c>
      <c r="N29" s="33">
        <v>117.6</v>
      </c>
      <c r="O29" s="33">
        <v>130.9</v>
      </c>
      <c r="P29" s="33">
        <v>113</v>
      </c>
      <c r="Q29" s="33">
        <v>122.6</v>
      </c>
      <c r="R29" s="42" t="s">
        <v>101</v>
      </c>
      <c r="S29" s="30">
        <v>92.5</v>
      </c>
      <c r="T29" s="42" t="s">
        <v>101</v>
      </c>
      <c r="U29" s="33">
        <v>121.4</v>
      </c>
    </row>
    <row r="30" spans="1:21" ht="16.5" customHeight="1" x14ac:dyDescent="0.2">
      <c r="A30" s="7"/>
      <c r="B30" s="7"/>
      <c r="C30" s="7"/>
      <c r="D30" s="7" t="s">
        <v>434</v>
      </c>
      <c r="E30" s="7"/>
      <c r="F30" s="7"/>
      <c r="G30" s="7"/>
      <c r="H30" s="7"/>
      <c r="I30" s="7"/>
      <c r="J30" s="7"/>
      <c r="K30" s="7"/>
      <c r="L30" s="9" t="s">
        <v>249</v>
      </c>
      <c r="M30" s="33">
        <v>117.7</v>
      </c>
      <c r="N30" s="33">
        <v>110.3</v>
      </c>
      <c r="O30" s="33">
        <v>121.7</v>
      </c>
      <c r="P30" s="33">
        <v>104.6</v>
      </c>
      <c r="Q30" s="33">
        <v>106</v>
      </c>
      <c r="R30" s="33">
        <v>112.2</v>
      </c>
      <c r="S30" s="33">
        <v>337.2</v>
      </c>
      <c r="T30" s="42" t="s">
        <v>101</v>
      </c>
      <c r="U30" s="33">
        <v>114.9</v>
      </c>
    </row>
    <row r="31" spans="1:21" ht="16.5" customHeight="1" x14ac:dyDescent="0.2">
      <c r="A31" s="7"/>
      <c r="B31" s="7"/>
      <c r="C31" s="7"/>
      <c r="D31" s="7" t="s">
        <v>435</v>
      </c>
      <c r="E31" s="7"/>
      <c r="F31" s="7"/>
      <c r="G31" s="7"/>
      <c r="H31" s="7"/>
      <c r="I31" s="7"/>
      <c r="J31" s="7"/>
      <c r="K31" s="7"/>
      <c r="L31" s="9" t="s">
        <v>249</v>
      </c>
      <c r="M31" s="30">
        <v>86.8</v>
      </c>
      <c r="N31" s="30">
        <v>94.1</v>
      </c>
      <c r="O31" s="33">
        <v>113.8</v>
      </c>
      <c r="P31" s="30">
        <v>95.1</v>
      </c>
      <c r="Q31" s="33">
        <v>100.4</v>
      </c>
      <c r="R31" s="30">
        <v>90.8</v>
      </c>
      <c r="S31" s="42" t="s">
        <v>101</v>
      </c>
      <c r="T31" s="33">
        <v>108.2</v>
      </c>
      <c r="U31" s="33">
        <v>100.6</v>
      </c>
    </row>
    <row r="32" spans="1:21" ht="16.5" customHeight="1" x14ac:dyDescent="0.2">
      <c r="A32" s="7"/>
      <c r="B32" s="7"/>
      <c r="C32" s="7"/>
      <c r="D32" s="7" t="s">
        <v>436</v>
      </c>
      <c r="E32" s="7"/>
      <c r="F32" s="7"/>
      <c r="G32" s="7"/>
      <c r="H32" s="7"/>
      <c r="I32" s="7"/>
      <c r="J32" s="7"/>
      <c r="K32" s="7"/>
      <c r="L32" s="9" t="s">
        <v>249</v>
      </c>
      <c r="M32" s="33">
        <v>110.2</v>
      </c>
      <c r="N32" s="30">
        <v>92.7</v>
      </c>
      <c r="O32" s="30">
        <v>68.599999999999994</v>
      </c>
      <c r="P32" s="30">
        <v>72</v>
      </c>
      <c r="Q32" s="33">
        <v>102</v>
      </c>
      <c r="R32" s="33">
        <v>105.9</v>
      </c>
      <c r="S32" s="42" t="s">
        <v>101</v>
      </c>
      <c r="T32" s="30">
        <v>86</v>
      </c>
      <c r="U32" s="30">
        <v>83</v>
      </c>
    </row>
    <row r="33" spans="1:21" ht="16.5" customHeight="1" x14ac:dyDescent="0.2">
      <c r="A33" s="7"/>
      <c r="B33" s="7"/>
      <c r="C33" s="7"/>
      <c r="D33" s="7" t="s">
        <v>437</v>
      </c>
      <c r="E33" s="7"/>
      <c r="F33" s="7"/>
      <c r="G33" s="7"/>
      <c r="H33" s="7"/>
      <c r="I33" s="7"/>
      <c r="J33" s="7"/>
      <c r="K33" s="7"/>
      <c r="L33" s="9" t="s">
        <v>249</v>
      </c>
      <c r="M33" s="30">
        <v>95.1</v>
      </c>
      <c r="N33" s="42" t="s">
        <v>101</v>
      </c>
      <c r="O33" s="30">
        <v>89.4</v>
      </c>
      <c r="P33" s="30">
        <v>59.7</v>
      </c>
      <c r="Q33" s="30">
        <v>61.3</v>
      </c>
      <c r="R33" s="33">
        <v>164.1</v>
      </c>
      <c r="S33" s="42" t="s">
        <v>101</v>
      </c>
      <c r="T33" s="30">
        <v>59.8</v>
      </c>
      <c r="U33" s="30">
        <v>69.2</v>
      </c>
    </row>
    <row r="34" spans="1:21" ht="29.45" customHeight="1" x14ac:dyDescent="0.2">
      <c r="A34" s="7"/>
      <c r="B34" s="7"/>
      <c r="C34" s="7"/>
      <c r="D34" s="84" t="s">
        <v>438</v>
      </c>
      <c r="E34" s="84"/>
      <c r="F34" s="84"/>
      <c r="G34" s="84"/>
      <c r="H34" s="84"/>
      <c r="I34" s="84"/>
      <c r="J34" s="84"/>
      <c r="K34" s="84"/>
      <c r="L34" s="9" t="s">
        <v>249</v>
      </c>
      <c r="M34" s="30">
        <v>88.3</v>
      </c>
      <c r="N34" s="30">
        <v>94.1</v>
      </c>
      <c r="O34" s="33">
        <v>108.2</v>
      </c>
      <c r="P34" s="30">
        <v>82.1</v>
      </c>
      <c r="Q34" s="30">
        <v>98.4</v>
      </c>
      <c r="R34" s="30">
        <v>92.7</v>
      </c>
      <c r="S34" s="42" t="s">
        <v>101</v>
      </c>
      <c r="T34" s="30">
        <v>94</v>
      </c>
      <c r="U34" s="30">
        <v>96.1</v>
      </c>
    </row>
    <row r="35" spans="1:21" ht="16.5" customHeight="1" x14ac:dyDescent="0.2">
      <c r="A35" s="7"/>
      <c r="B35" s="7"/>
      <c r="C35" s="7"/>
      <c r="D35" s="7" t="s">
        <v>388</v>
      </c>
      <c r="E35" s="7"/>
      <c r="F35" s="7"/>
      <c r="G35" s="7"/>
      <c r="H35" s="7"/>
      <c r="I35" s="7"/>
      <c r="J35" s="7"/>
      <c r="K35" s="7"/>
      <c r="L35" s="9" t="s">
        <v>249</v>
      </c>
      <c r="M35" s="33">
        <v>120.7</v>
      </c>
      <c r="N35" s="33">
        <v>115.4</v>
      </c>
      <c r="O35" s="33">
        <v>125.4</v>
      </c>
      <c r="P35" s="33">
        <v>108.3</v>
      </c>
      <c r="Q35" s="33">
        <v>117.2</v>
      </c>
      <c r="R35" s="33">
        <v>106</v>
      </c>
      <c r="S35" s="30">
        <v>92.9</v>
      </c>
      <c r="T35" s="30">
        <v>94</v>
      </c>
      <c r="U35" s="33">
        <v>117.7</v>
      </c>
    </row>
    <row r="36" spans="1:21" ht="16.5" customHeight="1" x14ac:dyDescent="0.2">
      <c r="A36" s="7"/>
      <c r="B36" s="7" t="s">
        <v>242</v>
      </c>
      <c r="C36" s="7"/>
      <c r="D36" s="7"/>
      <c r="E36" s="7"/>
      <c r="F36" s="7"/>
      <c r="G36" s="7"/>
      <c r="H36" s="7"/>
      <c r="I36" s="7"/>
      <c r="J36" s="7"/>
      <c r="K36" s="7"/>
      <c r="L36" s="9"/>
      <c r="M36" s="10"/>
      <c r="N36" s="10"/>
      <c r="O36" s="10"/>
      <c r="P36" s="10"/>
      <c r="Q36" s="10"/>
      <c r="R36" s="10"/>
      <c r="S36" s="10"/>
      <c r="T36" s="10"/>
      <c r="U36" s="10"/>
    </row>
    <row r="37" spans="1:21" ht="16.5" customHeight="1" x14ac:dyDescent="0.2">
      <c r="A37" s="7"/>
      <c r="B37" s="7"/>
      <c r="C37" s="7" t="s">
        <v>433</v>
      </c>
      <c r="D37" s="7"/>
      <c r="E37" s="7"/>
      <c r="F37" s="7"/>
      <c r="G37" s="7"/>
      <c r="H37" s="7"/>
      <c r="I37" s="7"/>
      <c r="J37" s="7"/>
      <c r="K37" s="7"/>
      <c r="L37" s="9" t="s">
        <v>240</v>
      </c>
      <c r="M37" s="17">
        <v>7200</v>
      </c>
      <c r="N37" s="17">
        <v>5625</v>
      </c>
      <c r="O37" s="17">
        <v>4060</v>
      </c>
      <c r="P37" s="17">
        <v>2194</v>
      </c>
      <c r="Q37" s="17">
        <v>1505</v>
      </c>
      <c r="R37" s="14" t="s">
        <v>101</v>
      </c>
      <c r="S37" s="15">
        <v>370</v>
      </c>
      <c r="T37" s="14" t="s">
        <v>101</v>
      </c>
      <c r="U37" s="19">
        <v>20952</v>
      </c>
    </row>
    <row r="38" spans="1:21" ht="16.5" customHeight="1" x14ac:dyDescent="0.2">
      <c r="A38" s="7"/>
      <c r="B38" s="7"/>
      <c r="C38" s="7" t="s">
        <v>434</v>
      </c>
      <c r="D38" s="7"/>
      <c r="E38" s="7"/>
      <c r="F38" s="7"/>
      <c r="G38" s="7"/>
      <c r="H38" s="7"/>
      <c r="I38" s="7"/>
      <c r="J38" s="7"/>
      <c r="K38" s="7"/>
      <c r="L38" s="9" t="s">
        <v>240</v>
      </c>
      <c r="M38" s="17">
        <v>1689</v>
      </c>
      <c r="N38" s="17">
        <v>1288</v>
      </c>
      <c r="O38" s="17">
        <v>1159</v>
      </c>
      <c r="P38" s="15">
        <v>226</v>
      </c>
      <c r="Q38" s="15">
        <v>231</v>
      </c>
      <c r="R38" s="15">
        <v>403</v>
      </c>
      <c r="S38" s="13">
        <v>2</v>
      </c>
      <c r="T38" s="14" t="s">
        <v>101</v>
      </c>
      <c r="U38" s="17">
        <v>4999</v>
      </c>
    </row>
    <row r="39" spans="1:21" ht="16.5" customHeight="1" x14ac:dyDescent="0.2">
      <c r="A39" s="7"/>
      <c r="B39" s="7"/>
      <c r="C39" s="7" t="s">
        <v>435</v>
      </c>
      <c r="D39" s="7"/>
      <c r="E39" s="7"/>
      <c r="F39" s="7"/>
      <c r="G39" s="7"/>
      <c r="H39" s="7"/>
      <c r="I39" s="7"/>
      <c r="J39" s="7"/>
      <c r="K39" s="7"/>
      <c r="L39" s="9" t="s">
        <v>240</v>
      </c>
      <c r="M39" s="15">
        <v>374</v>
      </c>
      <c r="N39" s="15">
        <v>226</v>
      </c>
      <c r="O39" s="15">
        <v>767</v>
      </c>
      <c r="P39" s="15">
        <v>177</v>
      </c>
      <c r="Q39" s="15">
        <v>173</v>
      </c>
      <c r="R39" s="15">
        <v>147</v>
      </c>
      <c r="S39" s="14" t="s">
        <v>101</v>
      </c>
      <c r="T39" s="15">
        <v>159</v>
      </c>
      <c r="U39" s="17">
        <v>2023</v>
      </c>
    </row>
    <row r="40" spans="1:21" ht="16.5" customHeight="1" x14ac:dyDescent="0.2">
      <c r="A40" s="7"/>
      <c r="B40" s="7"/>
      <c r="C40" s="7" t="s">
        <v>436</v>
      </c>
      <c r="D40" s="7"/>
      <c r="E40" s="7"/>
      <c r="F40" s="7"/>
      <c r="G40" s="7"/>
      <c r="H40" s="7"/>
      <c r="I40" s="7"/>
      <c r="J40" s="7"/>
      <c r="K40" s="7"/>
      <c r="L40" s="9" t="s">
        <v>240</v>
      </c>
      <c r="M40" s="16">
        <v>31</v>
      </c>
      <c r="N40" s="13">
        <v>3</v>
      </c>
      <c r="O40" s="16">
        <v>52</v>
      </c>
      <c r="P40" s="16">
        <v>61</v>
      </c>
      <c r="Q40" s="16">
        <v>45</v>
      </c>
      <c r="R40" s="13">
        <v>8</v>
      </c>
      <c r="S40" s="14" t="s">
        <v>101</v>
      </c>
      <c r="T40" s="16">
        <v>40</v>
      </c>
      <c r="U40" s="15">
        <v>239</v>
      </c>
    </row>
    <row r="41" spans="1:21" ht="16.5" customHeight="1" x14ac:dyDescent="0.2">
      <c r="A41" s="7"/>
      <c r="B41" s="7"/>
      <c r="C41" s="7" t="s">
        <v>437</v>
      </c>
      <c r="D41" s="7"/>
      <c r="E41" s="7"/>
      <c r="F41" s="7"/>
      <c r="G41" s="7"/>
      <c r="H41" s="7"/>
      <c r="I41" s="7"/>
      <c r="J41" s="7"/>
      <c r="K41" s="7"/>
      <c r="L41" s="9" t="s">
        <v>240</v>
      </c>
      <c r="M41" s="13">
        <v>5</v>
      </c>
      <c r="N41" s="14" t="s">
        <v>101</v>
      </c>
      <c r="O41" s="16">
        <v>45</v>
      </c>
      <c r="P41" s="16">
        <v>40</v>
      </c>
      <c r="Q41" s="13">
        <v>9</v>
      </c>
      <c r="R41" s="13">
        <v>4</v>
      </c>
      <c r="S41" s="14" t="s">
        <v>101</v>
      </c>
      <c r="T41" s="16">
        <v>30</v>
      </c>
      <c r="U41" s="15">
        <v>133</v>
      </c>
    </row>
    <row r="42" spans="1:21" ht="29.45" customHeight="1" x14ac:dyDescent="0.2">
      <c r="A42" s="7"/>
      <c r="B42" s="7"/>
      <c r="C42" s="84" t="s">
        <v>438</v>
      </c>
      <c r="D42" s="84"/>
      <c r="E42" s="84"/>
      <c r="F42" s="84"/>
      <c r="G42" s="84"/>
      <c r="H42" s="84"/>
      <c r="I42" s="84"/>
      <c r="J42" s="84"/>
      <c r="K42" s="84"/>
      <c r="L42" s="9" t="s">
        <v>240</v>
      </c>
      <c r="M42" s="15">
        <v>409</v>
      </c>
      <c r="N42" s="15">
        <v>228</v>
      </c>
      <c r="O42" s="15">
        <v>865</v>
      </c>
      <c r="P42" s="15">
        <v>278</v>
      </c>
      <c r="Q42" s="15">
        <v>227</v>
      </c>
      <c r="R42" s="15">
        <v>159</v>
      </c>
      <c r="S42" s="14" t="s">
        <v>101</v>
      </c>
      <c r="T42" s="15">
        <v>228</v>
      </c>
      <c r="U42" s="17">
        <v>2395</v>
      </c>
    </row>
    <row r="43" spans="1:21" ht="16.5" customHeight="1" x14ac:dyDescent="0.2">
      <c r="A43" s="7"/>
      <c r="B43" s="7"/>
      <c r="C43" s="7" t="s">
        <v>388</v>
      </c>
      <c r="D43" s="7"/>
      <c r="E43" s="7"/>
      <c r="F43" s="7"/>
      <c r="G43" s="7"/>
      <c r="H43" s="7"/>
      <c r="I43" s="7"/>
      <c r="J43" s="7"/>
      <c r="K43" s="7"/>
      <c r="L43" s="9" t="s">
        <v>240</v>
      </c>
      <c r="M43" s="17">
        <v>9298</v>
      </c>
      <c r="N43" s="17">
        <v>7142</v>
      </c>
      <c r="O43" s="17">
        <v>6084</v>
      </c>
      <c r="P43" s="17">
        <v>2698</v>
      </c>
      <c r="Q43" s="17">
        <v>1963</v>
      </c>
      <c r="R43" s="15">
        <v>562</v>
      </c>
      <c r="S43" s="15">
        <v>372</v>
      </c>
      <c r="T43" s="15">
        <v>228</v>
      </c>
      <c r="U43" s="19">
        <v>28346</v>
      </c>
    </row>
    <row r="44" spans="1:21" ht="16.5" customHeight="1" x14ac:dyDescent="0.2">
      <c r="A44" s="7"/>
      <c r="B44" s="7"/>
      <c r="C44" s="7" t="s">
        <v>439</v>
      </c>
      <c r="D44" s="7"/>
      <c r="E44" s="7"/>
      <c r="F44" s="7"/>
      <c r="G44" s="7"/>
      <c r="H44" s="7"/>
      <c r="I44" s="7"/>
      <c r="J44" s="7"/>
      <c r="K44" s="7"/>
      <c r="L44" s="9"/>
      <c r="M44" s="10"/>
      <c r="N44" s="10"/>
      <c r="O44" s="10"/>
      <c r="P44" s="10"/>
      <c r="Q44" s="10"/>
      <c r="R44" s="10"/>
      <c r="S44" s="10"/>
      <c r="T44" s="10"/>
      <c r="U44" s="10"/>
    </row>
    <row r="45" spans="1:21" ht="16.5" customHeight="1" x14ac:dyDescent="0.2">
      <c r="A45" s="7"/>
      <c r="B45" s="7"/>
      <c r="C45" s="7"/>
      <c r="D45" s="7" t="s">
        <v>433</v>
      </c>
      <c r="E45" s="7"/>
      <c r="F45" s="7"/>
      <c r="G45" s="7"/>
      <c r="H45" s="7"/>
      <c r="I45" s="7"/>
      <c r="J45" s="7"/>
      <c r="K45" s="7"/>
      <c r="L45" s="9" t="s">
        <v>249</v>
      </c>
      <c r="M45" s="33">
        <v>119.5</v>
      </c>
      <c r="N45" s="33">
        <v>111.7</v>
      </c>
      <c r="O45" s="33">
        <v>126.3</v>
      </c>
      <c r="P45" s="33">
        <v>108</v>
      </c>
      <c r="Q45" s="33">
        <v>117.8</v>
      </c>
      <c r="R45" s="42" t="s">
        <v>101</v>
      </c>
      <c r="S45" s="30">
        <v>88</v>
      </c>
      <c r="T45" s="42" t="s">
        <v>101</v>
      </c>
      <c r="U45" s="33">
        <v>116.4</v>
      </c>
    </row>
    <row r="46" spans="1:21" ht="16.5" customHeight="1" x14ac:dyDescent="0.2">
      <c r="A46" s="7"/>
      <c r="B46" s="7"/>
      <c r="C46" s="7"/>
      <c r="D46" s="7" t="s">
        <v>434</v>
      </c>
      <c r="E46" s="7"/>
      <c r="F46" s="7"/>
      <c r="G46" s="7"/>
      <c r="H46" s="7"/>
      <c r="I46" s="7"/>
      <c r="J46" s="7"/>
      <c r="K46" s="7"/>
      <c r="L46" s="9" t="s">
        <v>249</v>
      </c>
      <c r="M46" s="33">
        <v>113.7</v>
      </c>
      <c r="N46" s="33">
        <v>109.9</v>
      </c>
      <c r="O46" s="33">
        <v>118.3</v>
      </c>
      <c r="P46" s="33">
        <v>100.6</v>
      </c>
      <c r="Q46" s="33">
        <v>103.1</v>
      </c>
      <c r="R46" s="33">
        <v>112.5</v>
      </c>
      <c r="S46" s="33">
        <v>321.60000000000002</v>
      </c>
      <c r="T46" s="42" t="s">
        <v>101</v>
      </c>
      <c r="U46" s="33">
        <v>112.5</v>
      </c>
    </row>
    <row r="47" spans="1:21" ht="16.5" customHeight="1" x14ac:dyDescent="0.2">
      <c r="A47" s="7"/>
      <c r="B47" s="7"/>
      <c r="C47" s="7"/>
      <c r="D47" s="7" t="s">
        <v>435</v>
      </c>
      <c r="E47" s="7"/>
      <c r="F47" s="7"/>
      <c r="G47" s="7"/>
      <c r="H47" s="7"/>
      <c r="I47" s="7"/>
      <c r="J47" s="7"/>
      <c r="K47" s="7"/>
      <c r="L47" s="9" t="s">
        <v>249</v>
      </c>
      <c r="M47" s="30">
        <v>84.2</v>
      </c>
      <c r="N47" s="30">
        <v>90.7</v>
      </c>
      <c r="O47" s="33">
        <v>111</v>
      </c>
      <c r="P47" s="30">
        <v>95.8</v>
      </c>
      <c r="Q47" s="30">
        <v>98.1</v>
      </c>
      <c r="R47" s="30">
        <v>92.3</v>
      </c>
      <c r="S47" s="42" t="s">
        <v>101</v>
      </c>
      <c r="T47" s="33">
        <v>107.1</v>
      </c>
      <c r="U47" s="30">
        <v>98.6</v>
      </c>
    </row>
    <row r="48" spans="1:21" ht="16.5" customHeight="1" x14ac:dyDescent="0.2">
      <c r="A48" s="7"/>
      <c r="B48" s="7"/>
      <c r="C48" s="7"/>
      <c r="D48" s="7" t="s">
        <v>436</v>
      </c>
      <c r="E48" s="7"/>
      <c r="F48" s="7"/>
      <c r="G48" s="7"/>
      <c r="H48" s="7"/>
      <c r="I48" s="7"/>
      <c r="J48" s="7"/>
      <c r="K48" s="7"/>
      <c r="L48" s="9" t="s">
        <v>249</v>
      </c>
      <c r="M48" s="33">
        <v>103.3</v>
      </c>
      <c r="N48" s="30">
        <v>85.7</v>
      </c>
      <c r="O48" s="30">
        <v>72.3</v>
      </c>
      <c r="P48" s="30">
        <v>71.900000000000006</v>
      </c>
      <c r="Q48" s="30">
        <v>99.5</v>
      </c>
      <c r="R48" s="33">
        <v>102.8</v>
      </c>
      <c r="S48" s="42" t="s">
        <v>101</v>
      </c>
      <c r="T48" s="30">
        <v>82.3</v>
      </c>
      <c r="U48" s="30">
        <v>82.1</v>
      </c>
    </row>
    <row r="49" spans="1:21" ht="16.5" customHeight="1" x14ac:dyDescent="0.2">
      <c r="A49" s="7"/>
      <c r="B49" s="7"/>
      <c r="C49" s="7"/>
      <c r="D49" s="7" t="s">
        <v>437</v>
      </c>
      <c r="E49" s="7"/>
      <c r="F49" s="7"/>
      <c r="G49" s="7"/>
      <c r="H49" s="7"/>
      <c r="I49" s="7"/>
      <c r="J49" s="7"/>
      <c r="K49" s="7"/>
      <c r="L49" s="9" t="s">
        <v>249</v>
      </c>
      <c r="M49" s="30">
        <v>86.9</v>
      </c>
      <c r="N49" s="42" t="s">
        <v>101</v>
      </c>
      <c r="O49" s="30">
        <v>83.2</v>
      </c>
      <c r="P49" s="30">
        <v>57.9</v>
      </c>
      <c r="Q49" s="30">
        <v>68.400000000000006</v>
      </c>
      <c r="R49" s="33">
        <v>154.6</v>
      </c>
      <c r="S49" s="42" t="s">
        <v>101</v>
      </c>
      <c r="T49" s="30">
        <v>58.6</v>
      </c>
      <c r="U49" s="30">
        <v>66.5</v>
      </c>
    </row>
    <row r="50" spans="1:21" ht="29.45" customHeight="1" x14ac:dyDescent="0.2">
      <c r="A50" s="7"/>
      <c r="B50" s="7"/>
      <c r="C50" s="7"/>
      <c r="D50" s="84" t="s">
        <v>438</v>
      </c>
      <c r="E50" s="84"/>
      <c r="F50" s="84"/>
      <c r="G50" s="84"/>
      <c r="H50" s="84"/>
      <c r="I50" s="84"/>
      <c r="J50" s="84"/>
      <c r="K50" s="84"/>
      <c r="L50" s="9" t="s">
        <v>249</v>
      </c>
      <c r="M50" s="30">
        <v>85.4</v>
      </c>
      <c r="N50" s="30">
        <v>90.7</v>
      </c>
      <c r="O50" s="33">
        <v>105.8</v>
      </c>
      <c r="P50" s="30">
        <v>82.1</v>
      </c>
      <c r="Q50" s="30">
        <v>96.6</v>
      </c>
      <c r="R50" s="30">
        <v>93.7</v>
      </c>
      <c r="S50" s="42" t="s">
        <v>101</v>
      </c>
      <c r="T50" s="30">
        <v>92.3</v>
      </c>
      <c r="U50" s="30">
        <v>94.1</v>
      </c>
    </row>
    <row r="51" spans="1:21" ht="16.5" customHeight="1" x14ac:dyDescent="0.2">
      <c r="A51" s="7"/>
      <c r="B51" s="7"/>
      <c r="C51" s="7"/>
      <c r="D51" s="7" t="s">
        <v>388</v>
      </c>
      <c r="E51" s="7"/>
      <c r="F51" s="7"/>
      <c r="G51" s="7"/>
      <c r="H51" s="7"/>
      <c r="I51" s="7"/>
      <c r="J51" s="7"/>
      <c r="K51" s="7"/>
      <c r="L51" s="9" t="s">
        <v>249</v>
      </c>
      <c r="M51" s="33">
        <v>116.4</v>
      </c>
      <c r="N51" s="33">
        <v>110.5</v>
      </c>
      <c r="O51" s="33">
        <v>121.4</v>
      </c>
      <c r="P51" s="33">
        <v>104</v>
      </c>
      <c r="Q51" s="33">
        <v>113</v>
      </c>
      <c r="R51" s="33">
        <v>106.5</v>
      </c>
      <c r="S51" s="30">
        <v>88.4</v>
      </c>
      <c r="T51" s="30">
        <v>92.3</v>
      </c>
      <c r="U51" s="33">
        <v>113.4</v>
      </c>
    </row>
    <row r="52" spans="1:21" ht="16.5" customHeight="1" x14ac:dyDescent="0.2">
      <c r="A52" s="7"/>
      <c r="B52" s="7" t="s">
        <v>243</v>
      </c>
      <c r="C52" s="7"/>
      <c r="D52" s="7"/>
      <c r="E52" s="7"/>
      <c r="F52" s="7"/>
      <c r="G52" s="7"/>
      <c r="H52" s="7"/>
      <c r="I52" s="7"/>
      <c r="J52" s="7"/>
      <c r="K52" s="7"/>
      <c r="L52" s="9"/>
      <c r="M52" s="10"/>
      <c r="N52" s="10"/>
      <c r="O52" s="10"/>
      <c r="P52" s="10"/>
      <c r="Q52" s="10"/>
      <c r="R52" s="10"/>
      <c r="S52" s="10"/>
      <c r="T52" s="10"/>
      <c r="U52" s="10"/>
    </row>
    <row r="53" spans="1:21" ht="16.5" customHeight="1" x14ac:dyDescent="0.2">
      <c r="A53" s="7"/>
      <c r="B53" s="7"/>
      <c r="C53" s="7" t="s">
        <v>433</v>
      </c>
      <c r="D53" s="7"/>
      <c r="E53" s="7"/>
      <c r="F53" s="7"/>
      <c r="G53" s="7"/>
      <c r="H53" s="7"/>
      <c r="I53" s="7"/>
      <c r="J53" s="7"/>
      <c r="K53" s="7"/>
      <c r="L53" s="9" t="s">
        <v>240</v>
      </c>
      <c r="M53" s="17">
        <v>7105</v>
      </c>
      <c r="N53" s="17">
        <v>5484</v>
      </c>
      <c r="O53" s="17">
        <v>3922</v>
      </c>
      <c r="P53" s="17">
        <v>2087</v>
      </c>
      <c r="Q53" s="17">
        <v>1491</v>
      </c>
      <c r="R53" s="14" t="s">
        <v>101</v>
      </c>
      <c r="S53" s="15">
        <v>360</v>
      </c>
      <c r="T53" s="14" t="s">
        <v>101</v>
      </c>
      <c r="U53" s="19">
        <v>20447</v>
      </c>
    </row>
    <row r="54" spans="1:21" ht="16.5" customHeight="1" x14ac:dyDescent="0.2">
      <c r="A54" s="7"/>
      <c r="B54" s="7"/>
      <c r="C54" s="7" t="s">
        <v>434</v>
      </c>
      <c r="D54" s="7"/>
      <c r="E54" s="7"/>
      <c r="F54" s="7"/>
      <c r="G54" s="7"/>
      <c r="H54" s="7"/>
      <c r="I54" s="7"/>
      <c r="J54" s="7"/>
      <c r="K54" s="7"/>
      <c r="L54" s="9" t="s">
        <v>240</v>
      </c>
      <c r="M54" s="17">
        <v>1664</v>
      </c>
      <c r="N54" s="17">
        <v>1271</v>
      </c>
      <c r="O54" s="17">
        <v>1132</v>
      </c>
      <c r="P54" s="15">
        <v>206</v>
      </c>
      <c r="Q54" s="15">
        <v>222</v>
      </c>
      <c r="R54" s="15">
        <v>394</v>
      </c>
      <c r="S54" s="13">
        <v>2</v>
      </c>
      <c r="T54" s="14" t="s">
        <v>101</v>
      </c>
      <c r="U54" s="17">
        <v>4890</v>
      </c>
    </row>
    <row r="55" spans="1:21" ht="16.5" customHeight="1" x14ac:dyDescent="0.2">
      <c r="A55" s="7"/>
      <c r="B55" s="7"/>
      <c r="C55" s="7" t="s">
        <v>435</v>
      </c>
      <c r="D55" s="7"/>
      <c r="E55" s="7"/>
      <c r="F55" s="7"/>
      <c r="G55" s="7"/>
      <c r="H55" s="7"/>
      <c r="I55" s="7"/>
      <c r="J55" s="7"/>
      <c r="K55" s="7"/>
      <c r="L55" s="9" t="s">
        <v>240</v>
      </c>
      <c r="M55" s="15">
        <v>379</v>
      </c>
      <c r="N55" s="15">
        <v>229</v>
      </c>
      <c r="O55" s="15">
        <v>751</v>
      </c>
      <c r="P55" s="15">
        <v>180</v>
      </c>
      <c r="Q55" s="15">
        <v>175</v>
      </c>
      <c r="R55" s="15">
        <v>144</v>
      </c>
      <c r="S55" s="14" t="s">
        <v>101</v>
      </c>
      <c r="T55" s="15">
        <v>161</v>
      </c>
      <c r="U55" s="17">
        <v>2019</v>
      </c>
    </row>
    <row r="56" spans="1:21" ht="16.5" customHeight="1" x14ac:dyDescent="0.2">
      <c r="A56" s="7"/>
      <c r="B56" s="7"/>
      <c r="C56" s="7" t="s">
        <v>436</v>
      </c>
      <c r="D56" s="7"/>
      <c r="E56" s="7"/>
      <c r="F56" s="7"/>
      <c r="G56" s="7"/>
      <c r="H56" s="7"/>
      <c r="I56" s="7"/>
      <c r="J56" s="7"/>
      <c r="K56" s="7"/>
      <c r="L56" s="9" t="s">
        <v>240</v>
      </c>
      <c r="M56" s="16">
        <v>31</v>
      </c>
      <c r="N56" s="13">
        <v>2</v>
      </c>
      <c r="O56" s="16">
        <v>57</v>
      </c>
      <c r="P56" s="16">
        <v>65</v>
      </c>
      <c r="Q56" s="16">
        <v>45</v>
      </c>
      <c r="R56" s="13">
        <v>9</v>
      </c>
      <c r="S56" s="14" t="s">
        <v>101</v>
      </c>
      <c r="T56" s="16">
        <v>40</v>
      </c>
      <c r="U56" s="15">
        <v>249</v>
      </c>
    </row>
    <row r="57" spans="1:21" ht="16.5" customHeight="1" x14ac:dyDescent="0.2">
      <c r="A57" s="7"/>
      <c r="B57" s="7"/>
      <c r="C57" s="7" t="s">
        <v>437</v>
      </c>
      <c r="D57" s="7"/>
      <c r="E57" s="7"/>
      <c r="F57" s="7"/>
      <c r="G57" s="7"/>
      <c r="H57" s="7"/>
      <c r="I57" s="7"/>
      <c r="J57" s="7"/>
      <c r="K57" s="7"/>
      <c r="L57" s="9" t="s">
        <v>240</v>
      </c>
      <c r="M57" s="13">
        <v>4</v>
      </c>
      <c r="N57" s="14" t="s">
        <v>101</v>
      </c>
      <c r="O57" s="16">
        <v>43</v>
      </c>
      <c r="P57" s="16">
        <v>41</v>
      </c>
      <c r="Q57" s="13">
        <v>9</v>
      </c>
      <c r="R57" s="13">
        <v>4</v>
      </c>
      <c r="S57" s="14" t="s">
        <v>101</v>
      </c>
      <c r="T57" s="16">
        <v>29</v>
      </c>
      <c r="U57" s="15">
        <v>130</v>
      </c>
    </row>
    <row r="58" spans="1:21" ht="29.45" customHeight="1" x14ac:dyDescent="0.2">
      <c r="A58" s="7"/>
      <c r="B58" s="7"/>
      <c r="C58" s="84" t="s">
        <v>438</v>
      </c>
      <c r="D58" s="84"/>
      <c r="E58" s="84"/>
      <c r="F58" s="84"/>
      <c r="G58" s="84"/>
      <c r="H58" s="84"/>
      <c r="I58" s="84"/>
      <c r="J58" s="84"/>
      <c r="K58" s="84"/>
      <c r="L58" s="9" t="s">
        <v>240</v>
      </c>
      <c r="M58" s="15">
        <v>413</v>
      </c>
      <c r="N58" s="15">
        <v>232</v>
      </c>
      <c r="O58" s="15">
        <v>852</v>
      </c>
      <c r="P58" s="15">
        <v>286</v>
      </c>
      <c r="Q58" s="15">
        <v>230</v>
      </c>
      <c r="R58" s="15">
        <v>157</v>
      </c>
      <c r="S58" s="14" t="s">
        <v>101</v>
      </c>
      <c r="T58" s="15">
        <v>231</v>
      </c>
      <c r="U58" s="17">
        <v>2399</v>
      </c>
    </row>
    <row r="59" spans="1:21" ht="16.5" customHeight="1" x14ac:dyDescent="0.2">
      <c r="A59" s="7"/>
      <c r="B59" s="7"/>
      <c r="C59" s="7" t="s">
        <v>388</v>
      </c>
      <c r="D59" s="7"/>
      <c r="E59" s="7"/>
      <c r="F59" s="7"/>
      <c r="G59" s="7"/>
      <c r="H59" s="7"/>
      <c r="I59" s="7"/>
      <c r="J59" s="7"/>
      <c r="K59" s="7"/>
      <c r="L59" s="9" t="s">
        <v>240</v>
      </c>
      <c r="M59" s="17">
        <v>9182</v>
      </c>
      <c r="N59" s="17">
        <v>6986</v>
      </c>
      <c r="O59" s="17">
        <v>5905</v>
      </c>
      <c r="P59" s="17">
        <v>2578</v>
      </c>
      <c r="Q59" s="17">
        <v>1943</v>
      </c>
      <c r="R59" s="15">
        <v>550</v>
      </c>
      <c r="S59" s="15">
        <v>362</v>
      </c>
      <c r="T59" s="15">
        <v>231</v>
      </c>
      <c r="U59" s="19">
        <v>27736</v>
      </c>
    </row>
    <row r="60" spans="1:21" ht="16.5" customHeight="1" x14ac:dyDescent="0.2">
      <c r="A60" s="7"/>
      <c r="B60" s="7"/>
      <c r="C60" s="7" t="s">
        <v>439</v>
      </c>
      <c r="D60" s="7"/>
      <c r="E60" s="7"/>
      <c r="F60" s="7"/>
      <c r="G60" s="7"/>
      <c r="H60" s="7"/>
      <c r="I60" s="7"/>
      <c r="J60" s="7"/>
      <c r="K60" s="7"/>
      <c r="L60" s="9"/>
      <c r="M60" s="10"/>
      <c r="N60" s="10"/>
      <c r="O60" s="10"/>
      <c r="P60" s="10"/>
      <c r="Q60" s="10"/>
      <c r="R60" s="10"/>
      <c r="S60" s="10"/>
      <c r="T60" s="10"/>
      <c r="U60" s="10"/>
    </row>
    <row r="61" spans="1:21" ht="16.5" customHeight="1" x14ac:dyDescent="0.2">
      <c r="A61" s="7"/>
      <c r="B61" s="7"/>
      <c r="C61" s="7"/>
      <c r="D61" s="7" t="s">
        <v>433</v>
      </c>
      <c r="E61" s="7"/>
      <c r="F61" s="7"/>
      <c r="G61" s="7"/>
      <c r="H61" s="7"/>
      <c r="I61" s="7"/>
      <c r="J61" s="7"/>
      <c r="K61" s="7"/>
      <c r="L61" s="9" t="s">
        <v>249</v>
      </c>
      <c r="M61" s="33">
        <v>120.1</v>
      </c>
      <c r="N61" s="33">
        <v>111.4</v>
      </c>
      <c r="O61" s="33">
        <v>124.9</v>
      </c>
      <c r="P61" s="33">
        <v>103.6</v>
      </c>
      <c r="Q61" s="33">
        <v>117.7</v>
      </c>
      <c r="R61" s="42" t="s">
        <v>101</v>
      </c>
      <c r="S61" s="30">
        <v>87.8</v>
      </c>
      <c r="T61" s="42" t="s">
        <v>101</v>
      </c>
      <c r="U61" s="33">
        <v>115.7</v>
      </c>
    </row>
    <row r="62" spans="1:21" ht="16.5" customHeight="1" x14ac:dyDescent="0.2">
      <c r="A62" s="7"/>
      <c r="B62" s="7"/>
      <c r="C62" s="7"/>
      <c r="D62" s="7" t="s">
        <v>434</v>
      </c>
      <c r="E62" s="7"/>
      <c r="F62" s="7"/>
      <c r="G62" s="7"/>
      <c r="H62" s="7"/>
      <c r="I62" s="7"/>
      <c r="J62" s="7"/>
      <c r="K62" s="7"/>
      <c r="L62" s="9" t="s">
        <v>249</v>
      </c>
      <c r="M62" s="33">
        <v>113.5</v>
      </c>
      <c r="N62" s="33">
        <v>110.4</v>
      </c>
      <c r="O62" s="33">
        <v>116.5</v>
      </c>
      <c r="P62" s="30">
        <v>91.9</v>
      </c>
      <c r="Q62" s="33">
        <v>100.4</v>
      </c>
      <c r="R62" s="33">
        <v>111.8</v>
      </c>
      <c r="S62" s="33">
        <v>318.8</v>
      </c>
      <c r="T62" s="42" t="s">
        <v>101</v>
      </c>
      <c r="U62" s="33">
        <v>111.5</v>
      </c>
    </row>
    <row r="63" spans="1:21" ht="16.5" customHeight="1" x14ac:dyDescent="0.2">
      <c r="A63" s="7"/>
      <c r="B63" s="7"/>
      <c r="C63" s="7"/>
      <c r="D63" s="7" t="s">
        <v>435</v>
      </c>
      <c r="E63" s="7"/>
      <c r="F63" s="7"/>
      <c r="G63" s="7"/>
      <c r="H63" s="7"/>
      <c r="I63" s="7"/>
      <c r="J63" s="7"/>
      <c r="K63" s="7"/>
      <c r="L63" s="9" t="s">
        <v>249</v>
      </c>
      <c r="M63" s="30">
        <v>85.6</v>
      </c>
      <c r="N63" s="30">
        <v>92.8</v>
      </c>
      <c r="O63" s="33">
        <v>109</v>
      </c>
      <c r="P63" s="30">
        <v>96.4</v>
      </c>
      <c r="Q63" s="30">
        <v>99</v>
      </c>
      <c r="R63" s="30">
        <v>91</v>
      </c>
      <c r="S63" s="42" t="s">
        <v>101</v>
      </c>
      <c r="T63" s="33">
        <v>110</v>
      </c>
      <c r="U63" s="30">
        <v>98.6</v>
      </c>
    </row>
    <row r="64" spans="1:21" ht="16.5" customHeight="1" x14ac:dyDescent="0.2">
      <c r="A64" s="7"/>
      <c r="B64" s="7"/>
      <c r="C64" s="7"/>
      <c r="D64" s="7" t="s">
        <v>436</v>
      </c>
      <c r="E64" s="7"/>
      <c r="F64" s="7"/>
      <c r="G64" s="7"/>
      <c r="H64" s="7"/>
      <c r="I64" s="7"/>
      <c r="J64" s="7"/>
      <c r="K64" s="7"/>
      <c r="L64" s="9" t="s">
        <v>249</v>
      </c>
      <c r="M64" s="33">
        <v>101.9</v>
      </c>
      <c r="N64" s="30">
        <v>72.5</v>
      </c>
      <c r="O64" s="30">
        <v>78.900000000000006</v>
      </c>
      <c r="P64" s="30">
        <v>75.400000000000006</v>
      </c>
      <c r="Q64" s="33">
        <v>101.5</v>
      </c>
      <c r="R64" s="33">
        <v>112.5</v>
      </c>
      <c r="S64" s="42" t="s">
        <v>101</v>
      </c>
      <c r="T64" s="30">
        <v>82.5</v>
      </c>
      <c r="U64" s="30">
        <v>85.2</v>
      </c>
    </row>
    <row r="65" spans="1:21" ht="16.5" customHeight="1" x14ac:dyDescent="0.2">
      <c r="A65" s="7"/>
      <c r="B65" s="7"/>
      <c r="C65" s="7"/>
      <c r="D65" s="7" t="s">
        <v>437</v>
      </c>
      <c r="E65" s="7"/>
      <c r="F65" s="7"/>
      <c r="G65" s="7"/>
      <c r="H65" s="7"/>
      <c r="I65" s="7"/>
      <c r="J65" s="7"/>
      <c r="K65" s="7"/>
      <c r="L65" s="9" t="s">
        <v>249</v>
      </c>
      <c r="M65" s="30">
        <v>70.599999999999994</v>
      </c>
      <c r="N65" s="42" t="s">
        <v>101</v>
      </c>
      <c r="O65" s="30">
        <v>79.2</v>
      </c>
      <c r="P65" s="30">
        <v>59.4</v>
      </c>
      <c r="Q65" s="30">
        <v>65.7</v>
      </c>
      <c r="R65" s="33">
        <v>136.9</v>
      </c>
      <c r="S65" s="42" t="s">
        <v>101</v>
      </c>
      <c r="T65" s="30">
        <v>57.2</v>
      </c>
      <c r="U65" s="30">
        <v>64.7</v>
      </c>
    </row>
    <row r="66" spans="1:21" ht="29.45" customHeight="1" x14ac:dyDescent="0.2">
      <c r="A66" s="7"/>
      <c r="B66" s="7"/>
      <c r="C66" s="7"/>
      <c r="D66" s="84" t="s">
        <v>438</v>
      </c>
      <c r="E66" s="84"/>
      <c r="F66" s="84"/>
      <c r="G66" s="84"/>
      <c r="H66" s="84"/>
      <c r="I66" s="84"/>
      <c r="J66" s="84"/>
      <c r="K66" s="84"/>
      <c r="L66" s="9" t="s">
        <v>249</v>
      </c>
      <c r="M66" s="30">
        <v>86.4</v>
      </c>
      <c r="N66" s="30">
        <v>92.6</v>
      </c>
      <c r="O66" s="33">
        <v>104.3</v>
      </c>
      <c r="P66" s="30">
        <v>83.6</v>
      </c>
      <c r="Q66" s="30">
        <v>97.5</v>
      </c>
      <c r="R66" s="30">
        <v>92.8</v>
      </c>
      <c r="S66" s="42" t="s">
        <v>101</v>
      </c>
      <c r="T66" s="30">
        <v>93.7</v>
      </c>
      <c r="U66" s="30">
        <v>94.4</v>
      </c>
    </row>
    <row r="67" spans="1:21" ht="16.5" customHeight="1" x14ac:dyDescent="0.2">
      <c r="A67" s="7"/>
      <c r="B67" s="7"/>
      <c r="C67" s="7"/>
      <c r="D67" s="7" t="s">
        <v>388</v>
      </c>
      <c r="E67" s="7"/>
      <c r="F67" s="7"/>
      <c r="G67" s="7"/>
      <c r="H67" s="7"/>
      <c r="I67" s="7"/>
      <c r="J67" s="7"/>
      <c r="K67" s="7"/>
      <c r="L67" s="9" t="s">
        <v>249</v>
      </c>
      <c r="M67" s="33">
        <v>116.8</v>
      </c>
      <c r="N67" s="33">
        <v>110.5</v>
      </c>
      <c r="O67" s="33">
        <v>119.8</v>
      </c>
      <c r="P67" s="30">
        <v>99.9</v>
      </c>
      <c r="Q67" s="33">
        <v>112.7</v>
      </c>
      <c r="R67" s="33">
        <v>105.6</v>
      </c>
      <c r="S67" s="30">
        <v>88.2</v>
      </c>
      <c r="T67" s="30">
        <v>93.7</v>
      </c>
      <c r="U67" s="33">
        <v>112.8</v>
      </c>
    </row>
    <row r="68" spans="1:21" ht="16.5" customHeight="1" x14ac:dyDescent="0.2">
      <c r="A68" s="7"/>
      <c r="B68" s="7" t="s">
        <v>244</v>
      </c>
      <c r="C68" s="7"/>
      <c r="D68" s="7"/>
      <c r="E68" s="7"/>
      <c r="F68" s="7"/>
      <c r="G68" s="7"/>
      <c r="H68" s="7"/>
      <c r="I68" s="7"/>
      <c r="J68" s="7"/>
      <c r="K68" s="7"/>
      <c r="L68" s="9"/>
      <c r="M68" s="10"/>
      <c r="N68" s="10"/>
      <c r="O68" s="10"/>
      <c r="P68" s="10"/>
      <c r="Q68" s="10"/>
      <c r="R68" s="10"/>
      <c r="S68" s="10"/>
      <c r="T68" s="10"/>
      <c r="U68" s="10"/>
    </row>
    <row r="69" spans="1:21" ht="16.5" customHeight="1" x14ac:dyDescent="0.2">
      <c r="A69" s="7"/>
      <c r="B69" s="7"/>
      <c r="C69" s="7" t="s">
        <v>433</v>
      </c>
      <c r="D69" s="7"/>
      <c r="E69" s="7"/>
      <c r="F69" s="7"/>
      <c r="G69" s="7"/>
      <c r="H69" s="7"/>
      <c r="I69" s="7"/>
      <c r="J69" s="7"/>
      <c r="K69" s="7"/>
      <c r="L69" s="9" t="s">
        <v>240</v>
      </c>
      <c r="M69" s="17">
        <v>6871</v>
      </c>
      <c r="N69" s="17">
        <v>5280</v>
      </c>
      <c r="O69" s="17">
        <v>3725</v>
      </c>
      <c r="P69" s="17">
        <v>1990</v>
      </c>
      <c r="Q69" s="17">
        <v>1454</v>
      </c>
      <c r="R69" s="14" t="s">
        <v>101</v>
      </c>
      <c r="S69" s="15">
        <v>343</v>
      </c>
      <c r="T69" s="14" t="s">
        <v>101</v>
      </c>
      <c r="U69" s="19">
        <v>19663</v>
      </c>
    </row>
    <row r="70" spans="1:21" ht="16.5" customHeight="1" x14ac:dyDescent="0.2">
      <c r="A70" s="7"/>
      <c r="B70" s="7"/>
      <c r="C70" s="7" t="s">
        <v>434</v>
      </c>
      <c r="D70" s="7"/>
      <c r="E70" s="7"/>
      <c r="F70" s="7"/>
      <c r="G70" s="7"/>
      <c r="H70" s="7"/>
      <c r="I70" s="7"/>
      <c r="J70" s="7"/>
      <c r="K70" s="7"/>
      <c r="L70" s="9" t="s">
        <v>240</v>
      </c>
      <c r="M70" s="17">
        <v>1632</v>
      </c>
      <c r="N70" s="17">
        <v>1244</v>
      </c>
      <c r="O70" s="17">
        <v>1103</v>
      </c>
      <c r="P70" s="15">
        <v>191</v>
      </c>
      <c r="Q70" s="15">
        <v>209</v>
      </c>
      <c r="R70" s="15">
        <v>381</v>
      </c>
      <c r="S70" s="13">
        <v>3</v>
      </c>
      <c r="T70" s="14" t="s">
        <v>101</v>
      </c>
      <c r="U70" s="17">
        <v>4762</v>
      </c>
    </row>
    <row r="71" spans="1:21" ht="16.5" customHeight="1" x14ac:dyDescent="0.2">
      <c r="A71" s="7"/>
      <c r="B71" s="7"/>
      <c r="C71" s="7" t="s">
        <v>435</v>
      </c>
      <c r="D71" s="7"/>
      <c r="E71" s="7"/>
      <c r="F71" s="7"/>
      <c r="G71" s="7"/>
      <c r="H71" s="7"/>
      <c r="I71" s="7"/>
      <c r="J71" s="7"/>
      <c r="K71" s="7"/>
      <c r="L71" s="9" t="s">
        <v>240</v>
      </c>
      <c r="M71" s="15">
        <v>377</v>
      </c>
      <c r="N71" s="15">
        <v>233</v>
      </c>
      <c r="O71" s="15">
        <v>751</v>
      </c>
      <c r="P71" s="15">
        <v>176</v>
      </c>
      <c r="Q71" s="15">
        <v>176</v>
      </c>
      <c r="R71" s="15">
        <v>139</v>
      </c>
      <c r="S71" s="14" t="s">
        <v>101</v>
      </c>
      <c r="T71" s="15">
        <v>157</v>
      </c>
      <c r="U71" s="17">
        <v>2009</v>
      </c>
    </row>
    <row r="72" spans="1:21" ht="16.5" customHeight="1" x14ac:dyDescent="0.2">
      <c r="A72" s="7"/>
      <c r="B72" s="7"/>
      <c r="C72" s="7" t="s">
        <v>436</v>
      </c>
      <c r="D72" s="7"/>
      <c r="E72" s="7"/>
      <c r="F72" s="7"/>
      <c r="G72" s="7"/>
      <c r="H72" s="7"/>
      <c r="I72" s="7"/>
      <c r="J72" s="7"/>
      <c r="K72" s="7"/>
      <c r="L72" s="9" t="s">
        <v>240</v>
      </c>
      <c r="M72" s="16">
        <v>30</v>
      </c>
      <c r="N72" s="13">
        <v>2</v>
      </c>
      <c r="O72" s="16">
        <v>53</v>
      </c>
      <c r="P72" s="16">
        <v>61</v>
      </c>
      <c r="Q72" s="16">
        <v>44</v>
      </c>
      <c r="R72" s="13">
        <v>9</v>
      </c>
      <c r="S72" s="14" t="s">
        <v>101</v>
      </c>
      <c r="T72" s="16">
        <v>37</v>
      </c>
      <c r="U72" s="15">
        <v>236</v>
      </c>
    </row>
    <row r="73" spans="1:21" ht="16.5" customHeight="1" x14ac:dyDescent="0.2">
      <c r="A73" s="7"/>
      <c r="B73" s="7"/>
      <c r="C73" s="7" t="s">
        <v>437</v>
      </c>
      <c r="D73" s="7"/>
      <c r="E73" s="7"/>
      <c r="F73" s="7"/>
      <c r="G73" s="7"/>
      <c r="H73" s="7"/>
      <c r="I73" s="7"/>
      <c r="J73" s="7"/>
      <c r="K73" s="7"/>
      <c r="L73" s="9" t="s">
        <v>240</v>
      </c>
      <c r="M73" s="13">
        <v>3</v>
      </c>
      <c r="N73" s="14" t="s">
        <v>101</v>
      </c>
      <c r="O73" s="16">
        <v>41</v>
      </c>
      <c r="P73" s="16">
        <v>40</v>
      </c>
      <c r="Q73" s="13">
        <v>9</v>
      </c>
      <c r="R73" s="13">
        <v>3</v>
      </c>
      <c r="S73" s="14" t="s">
        <v>101</v>
      </c>
      <c r="T73" s="16">
        <v>27</v>
      </c>
      <c r="U73" s="15">
        <v>124</v>
      </c>
    </row>
    <row r="74" spans="1:21" ht="29.45" customHeight="1" x14ac:dyDescent="0.2">
      <c r="A74" s="7"/>
      <c r="B74" s="7"/>
      <c r="C74" s="84" t="s">
        <v>438</v>
      </c>
      <c r="D74" s="84"/>
      <c r="E74" s="84"/>
      <c r="F74" s="84"/>
      <c r="G74" s="84"/>
      <c r="H74" s="84"/>
      <c r="I74" s="84"/>
      <c r="J74" s="84"/>
      <c r="K74" s="84"/>
      <c r="L74" s="9" t="s">
        <v>240</v>
      </c>
      <c r="M74" s="15">
        <v>411</v>
      </c>
      <c r="N74" s="15">
        <v>235</v>
      </c>
      <c r="O74" s="15">
        <v>845</v>
      </c>
      <c r="P74" s="15">
        <v>276</v>
      </c>
      <c r="Q74" s="15">
        <v>229</v>
      </c>
      <c r="R74" s="15">
        <v>151</v>
      </c>
      <c r="S74" s="14" t="s">
        <v>101</v>
      </c>
      <c r="T74" s="15">
        <v>221</v>
      </c>
      <c r="U74" s="17">
        <v>2369</v>
      </c>
    </row>
    <row r="75" spans="1:21" ht="16.5" customHeight="1" x14ac:dyDescent="0.2">
      <c r="A75" s="7"/>
      <c r="B75" s="7"/>
      <c r="C75" s="7" t="s">
        <v>388</v>
      </c>
      <c r="D75" s="7"/>
      <c r="E75" s="7"/>
      <c r="F75" s="7"/>
      <c r="G75" s="7"/>
      <c r="H75" s="7"/>
      <c r="I75" s="7"/>
      <c r="J75" s="7"/>
      <c r="K75" s="7"/>
      <c r="L75" s="9" t="s">
        <v>240</v>
      </c>
      <c r="M75" s="17">
        <v>8914</v>
      </c>
      <c r="N75" s="17">
        <v>6759</v>
      </c>
      <c r="O75" s="17">
        <v>5672</v>
      </c>
      <c r="P75" s="17">
        <v>2458</v>
      </c>
      <c r="Q75" s="17">
        <v>1892</v>
      </c>
      <c r="R75" s="15">
        <v>532</v>
      </c>
      <c r="S75" s="15">
        <v>345</v>
      </c>
      <c r="T75" s="15">
        <v>221</v>
      </c>
      <c r="U75" s="19">
        <v>26793</v>
      </c>
    </row>
    <row r="76" spans="1:21" ht="16.5" customHeight="1" x14ac:dyDescent="0.2">
      <c r="A76" s="7"/>
      <c r="B76" s="7"/>
      <c r="C76" s="7" t="s">
        <v>439</v>
      </c>
      <c r="D76" s="7"/>
      <c r="E76" s="7"/>
      <c r="F76" s="7"/>
      <c r="G76" s="7"/>
      <c r="H76" s="7"/>
      <c r="I76" s="7"/>
      <c r="J76" s="7"/>
      <c r="K76" s="7"/>
      <c r="L76" s="9"/>
      <c r="M76" s="10"/>
      <c r="N76" s="10"/>
      <c r="O76" s="10"/>
      <c r="P76" s="10"/>
      <c r="Q76" s="10"/>
      <c r="R76" s="10"/>
      <c r="S76" s="10"/>
      <c r="T76" s="10"/>
      <c r="U76" s="10"/>
    </row>
    <row r="77" spans="1:21" ht="16.5" customHeight="1" x14ac:dyDescent="0.2">
      <c r="A77" s="7"/>
      <c r="B77" s="7"/>
      <c r="C77" s="7"/>
      <c r="D77" s="7" t="s">
        <v>433</v>
      </c>
      <c r="E77" s="7"/>
      <c r="F77" s="7"/>
      <c r="G77" s="7"/>
      <c r="H77" s="7"/>
      <c r="I77" s="7"/>
      <c r="J77" s="7"/>
      <c r="K77" s="7"/>
      <c r="L77" s="9" t="s">
        <v>249</v>
      </c>
      <c r="M77" s="33">
        <v>118.5</v>
      </c>
      <c r="N77" s="33">
        <v>110.3</v>
      </c>
      <c r="O77" s="33">
        <v>121.2</v>
      </c>
      <c r="P77" s="30">
        <v>99.9</v>
      </c>
      <c r="Q77" s="33">
        <v>115.6</v>
      </c>
      <c r="R77" s="42" t="s">
        <v>101</v>
      </c>
      <c r="S77" s="30">
        <v>85.2</v>
      </c>
      <c r="T77" s="42" t="s">
        <v>101</v>
      </c>
      <c r="U77" s="33">
        <v>113.6</v>
      </c>
    </row>
    <row r="78" spans="1:21" ht="16.5" customHeight="1" x14ac:dyDescent="0.2">
      <c r="A78" s="7"/>
      <c r="B78" s="7"/>
      <c r="C78" s="7"/>
      <c r="D78" s="7" t="s">
        <v>434</v>
      </c>
      <c r="E78" s="7"/>
      <c r="F78" s="7"/>
      <c r="G78" s="7"/>
      <c r="H78" s="7"/>
      <c r="I78" s="7"/>
      <c r="J78" s="7"/>
      <c r="K78" s="7"/>
      <c r="L78" s="9" t="s">
        <v>249</v>
      </c>
      <c r="M78" s="33">
        <v>112.2</v>
      </c>
      <c r="N78" s="33">
        <v>109.4</v>
      </c>
      <c r="O78" s="33">
        <v>114.8</v>
      </c>
      <c r="P78" s="30">
        <v>86.3</v>
      </c>
      <c r="Q78" s="30">
        <v>95.2</v>
      </c>
      <c r="R78" s="33">
        <v>108.9</v>
      </c>
      <c r="S78" s="33">
        <v>379.4</v>
      </c>
      <c r="T78" s="42" t="s">
        <v>101</v>
      </c>
      <c r="U78" s="33">
        <v>109.6</v>
      </c>
    </row>
    <row r="79" spans="1:21" ht="16.5" customHeight="1" x14ac:dyDescent="0.2">
      <c r="A79" s="7"/>
      <c r="B79" s="7"/>
      <c r="C79" s="7"/>
      <c r="D79" s="7" t="s">
        <v>435</v>
      </c>
      <c r="E79" s="7"/>
      <c r="F79" s="7"/>
      <c r="G79" s="7"/>
      <c r="H79" s="7"/>
      <c r="I79" s="7"/>
      <c r="J79" s="7"/>
      <c r="K79" s="7"/>
      <c r="L79" s="9" t="s">
        <v>249</v>
      </c>
      <c r="M79" s="30">
        <v>85.3</v>
      </c>
      <c r="N79" s="30">
        <v>94.3</v>
      </c>
      <c r="O79" s="33">
        <v>109.9</v>
      </c>
      <c r="P79" s="30">
        <v>94</v>
      </c>
      <c r="Q79" s="30">
        <v>99.1</v>
      </c>
      <c r="R79" s="30">
        <v>88.5</v>
      </c>
      <c r="S79" s="42" t="s">
        <v>101</v>
      </c>
      <c r="T79" s="33">
        <v>106.9</v>
      </c>
      <c r="U79" s="30">
        <v>98.4</v>
      </c>
    </row>
    <row r="80" spans="1:21" ht="16.5" customHeight="1" x14ac:dyDescent="0.2">
      <c r="A80" s="7"/>
      <c r="B80" s="7"/>
      <c r="C80" s="7"/>
      <c r="D80" s="7" t="s">
        <v>436</v>
      </c>
      <c r="E80" s="7"/>
      <c r="F80" s="7"/>
      <c r="G80" s="7"/>
      <c r="H80" s="7"/>
      <c r="I80" s="7"/>
      <c r="J80" s="7"/>
      <c r="K80" s="7"/>
      <c r="L80" s="9" t="s">
        <v>249</v>
      </c>
      <c r="M80" s="33">
        <v>100.5</v>
      </c>
      <c r="N80" s="30">
        <v>74.7</v>
      </c>
      <c r="O80" s="30">
        <v>72</v>
      </c>
      <c r="P80" s="30">
        <v>71.099999999999994</v>
      </c>
      <c r="Q80" s="30">
        <v>98.9</v>
      </c>
      <c r="R80" s="33">
        <v>114.4</v>
      </c>
      <c r="S80" s="42" t="s">
        <v>101</v>
      </c>
      <c r="T80" s="30">
        <v>75.7</v>
      </c>
      <c r="U80" s="30">
        <v>80.5</v>
      </c>
    </row>
    <row r="81" spans="1:21" ht="16.5" customHeight="1" x14ac:dyDescent="0.2">
      <c r="A81" s="7"/>
      <c r="B81" s="7"/>
      <c r="C81" s="7"/>
      <c r="D81" s="7" t="s">
        <v>437</v>
      </c>
      <c r="E81" s="7"/>
      <c r="F81" s="7"/>
      <c r="G81" s="7"/>
      <c r="H81" s="7"/>
      <c r="I81" s="7"/>
      <c r="J81" s="7"/>
      <c r="K81" s="7"/>
      <c r="L81" s="9" t="s">
        <v>249</v>
      </c>
      <c r="M81" s="30">
        <v>56.1</v>
      </c>
      <c r="N81" s="42" t="s">
        <v>101</v>
      </c>
      <c r="O81" s="30">
        <v>75.2</v>
      </c>
      <c r="P81" s="30">
        <v>56.2</v>
      </c>
      <c r="Q81" s="30">
        <v>67.599999999999994</v>
      </c>
      <c r="R81" s="33">
        <v>130.30000000000001</v>
      </c>
      <c r="S81" s="42" t="s">
        <v>101</v>
      </c>
      <c r="T81" s="30">
        <v>54</v>
      </c>
      <c r="U81" s="30">
        <v>61.4</v>
      </c>
    </row>
    <row r="82" spans="1:21" ht="29.45" customHeight="1" x14ac:dyDescent="0.2">
      <c r="A82" s="7"/>
      <c r="B82" s="7"/>
      <c r="C82" s="7"/>
      <c r="D82" s="84" t="s">
        <v>438</v>
      </c>
      <c r="E82" s="84"/>
      <c r="F82" s="84"/>
      <c r="G82" s="84"/>
      <c r="H82" s="84"/>
      <c r="I82" s="84"/>
      <c r="J82" s="84"/>
      <c r="K82" s="84"/>
      <c r="L82" s="9" t="s">
        <v>249</v>
      </c>
      <c r="M82" s="30">
        <v>85.9</v>
      </c>
      <c r="N82" s="30">
        <v>94.1</v>
      </c>
      <c r="O82" s="33">
        <v>104.1</v>
      </c>
      <c r="P82" s="30">
        <v>80.5</v>
      </c>
      <c r="Q82" s="30">
        <v>97.2</v>
      </c>
      <c r="R82" s="30">
        <v>90.3</v>
      </c>
      <c r="S82" s="42" t="s">
        <v>101</v>
      </c>
      <c r="T82" s="30">
        <v>90</v>
      </c>
      <c r="U82" s="30">
        <v>93.4</v>
      </c>
    </row>
    <row r="83" spans="1:21" ht="16.5" customHeight="1" x14ac:dyDescent="0.2">
      <c r="A83" s="11"/>
      <c r="B83" s="11"/>
      <c r="C83" s="11"/>
      <c r="D83" s="11" t="s">
        <v>388</v>
      </c>
      <c r="E83" s="11"/>
      <c r="F83" s="11"/>
      <c r="G83" s="11"/>
      <c r="H83" s="11"/>
      <c r="I83" s="11"/>
      <c r="J83" s="11"/>
      <c r="K83" s="11"/>
      <c r="L83" s="12" t="s">
        <v>249</v>
      </c>
      <c r="M83" s="34">
        <v>115.3</v>
      </c>
      <c r="N83" s="34">
        <v>109.5</v>
      </c>
      <c r="O83" s="34">
        <v>117.1</v>
      </c>
      <c r="P83" s="37">
        <v>96.1</v>
      </c>
      <c r="Q83" s="34">
        <v>110.5</v>
      </c>
      <c r="R83" s="34">
        <v>102.9</v>
      </c>
      <c r="S83" s="37">
        <v>85.6</v>
      </c>
      <c r="T83" s="37">
        <v>90</v>
      </c>
      <c r="U83" s="34">
        <v>110.8</v>
      </c>
    </row>
    <row r="84" spans="1:21" ht="4.5" customHeight="1" x14ac:dyDescent="0.2">
      <c r="A84" s="25"/>
      <c r="B84" s="25"/>
      <c r="C84" s="2"/>
      <c r="D84" s="2"/>
      <c r="E84" s="2"/>
      <c r="F84" s="2"/>
      <c r="G84" s="2"/>
      <c r="H84" s="2"/>
      <c r="I84" s="2"/>
      <c r="J84" s="2"/>
      <c r="K84" s="2"/>
      <c r="L84" s="2"/>
      <c r="M84" s="2"/>
      <c r="N84" s="2"/>
      <c r="O84" s="2"/>
      <c r="P84" s="2"/>
      <c r="Q84" s="2"/>
      <c r="R84" s="2"/>
      <c r="S84" s="2"/>
      <c r="T84" s="2"/>
      <c r="U84" s="2"/>
    </row>
    <row r="85" spans="1:21" ht="16.5" customHeight="1" x14ac:dyDescent="0.2">
      <c r="A85" s="25"/>
      <c r="B85" s="25"/>
      <c r="C85" s="79" t="s">
        <v>440</v>
      </c>
      <c r="D85" s="79"/>
      <c r="E85" s="79"/>
      <c r="F85" s="79"/>
      <c r="G85" s="79"/>
      <c r="H85" s="79"/>
      <c r="I85" s="79"/>
      <c r="J85" s="79"/>
      <c r="K85" s="79"/>
      <c r="L85" s="79"/>
      <c r="M85" s="79"/>
      <c r="N85" s="79"/>
      <c r="O85" s="79"/>
      <c r="P85" s="79"/>
      <c r="Q85" s="79"/>
      <c r="R85" s="79"/>
      <c r="S85" s="79"/>
      <c r="T85" s="79"/>
      <c r="U85" s="79"/>
    </row>
    <row r="86" spans="1:21" ht="4.5" customHeight="1" x14ac:dyDescent="0.2">
      <c r="A86" s="25"/>
      <c r="B86" s="25"/>
      <c r="C86" s="2"/>
      <c r="D86" s="2"/>
      <c r="E86" s="2"/>
      <c r="F86" s="2"/>
      <c r="G86" s="2"/>
      <c r="H86" s="2"/>
      <c r="I86" s="2"/>
      <c r="J86" s="2"/>
      <c r="K86" s="2"/>
      <c r="L86" s="2"/>
      <c r="M86" s="2"/>
      <c r="N86" s="2"/>
      <c r="O86" s="2"/>
      <c r="P86" s="2"/>
      <c r="Q86" s="2"/>
      <c r="R86" s="2"/>
      <c r="S86" s="2"/>
      <c r="T86" s="2"/>
      <c r="U86" s="2"/>
    </row>
    <row r="87" spans="1:21" ht="16.5" customHeight="1" x14ac:dyDescent="0.2">
      <c r="A87" s="35"/>
      <c r="B87" s="35"/>
      <c r="C87" s="79" t="s">
        <v>154</v>
      </c>
      <c r="D87" s="79"/>
      <c r="E87" s="79"/>
      <c r="F87" s="79"/>
      <c r="G87" s="79"/>
      <c r="H87" s="79"/>
      <c r="I87" s="79"/>
      <c r="J87" s="79"/>
      <c r="K87" s="79"/>
      <c r="L87" s="79"/>
      <c r="M87" s="79"/>
      <c r="N87" s="79"/>
      <c r="O87" s="79"/>
      <c r="P87" s="79"/>
      <c r="Q87" s="79"/>
      <c r="R87" s="79"/>
      <c r="S87" s="79"/>
      <c r="T87" s="79"/>
      <c r="U87" s="79"/>
    </row>
    <row r="88" spans="1:21" ht="16.5" customHeight="1" x14ac:dyDescent="0.2">
      <c r="A88" s="35"/>
      <c r="B88" s="35"/>
      <c r="C88" s="79" t="s">
        <v>155</v>
      </c>
      <c r="D88" s="79"/>
      <c r="E88" s="79"/>
      <c r="F88" s="79"/>
      <c r="G88" s="79"/>
      <c r="H88" s="79"/>
      <c r="I88" s="79"/>
      <c r="J88" s="79"/>
      <c r="K88" s="79"/>
      <c r="L88" s="79"/>
      <c r="M88" s="79"/>
      <c r="N88" s="79"/>
      <c r="O88" s="79"/>
      <c r="P88" s="79"/>
      <c r="Q88" s="79"/>
      <c r="R88" s="79"/>
      <c r="S88" s="79"/>
      <c r="T88" s="79"/>
      <c r="U88" s="79"/>
    </row>
    <row r="89" spans="1:21" ht="4.5" customHeight="1" x14ac:dyDescent="0.2">
      <c r="A89" s="25"/>
      <c r="B89" s="25"/>
      <c r="C89" s="2"/>
      <c r="D89" s="2"/>
      <c r="E89" s="2"/>
      <c r="F89" s="2"/>
      <c r="G89" s="2"/>
      <c r="H89" s="2"/>
      <c r="I89" s="2"/>
      <c r="J89" s="2"/>
      <c r="K89" s="2"/>
      <c r="L89" s="2"/>
      <c r="M89" s="2"/>
      <c r="N89" s="2"/>
      <c r="O89" s="2"/>
      <c r="P89" s="2"/>
      <c r="Q89" s="2"/>
      <c r="R89" s="2"/>
      <c r="S89" s="2"/>
      <c r="T89" s="2"/>
      <c r="U89" s="2"/>
    </row>
    <row r="90" spans="1:21" ht="42.4" customHeight="1" x14ac:dyDescent="0.2">
      <c r="A90" s="25" t="s">
        <v>115</v>
      </c>
      <c r="B90" s="25"/>
      <c r="C90" s="79" t="s">
        <v>337</v>
      </c>
      <c r="D90" s="79"/>
      <c r="E90" s="79"/>
      <c r="F90" s="79"/>
      <c r="G90" s="79"/>
      <c r="H90" s="79"/>
      <c r="I90" s="79"/>
      <c r="J90" s="79"/>
      <c r="K90" s="79"/>
      <c r="L90" s="79"/>
      <c r="M90" s="79"/>
      <c r="N90" s="79"/>
      <c r="O90" s="79"/>
      <c r="P90" s="79"/>
      <c r="Q90" s="79"/>
      <c r="R90" s="79"/>
      <c r="S90" s="79"/>
      <c r="T90" s="79"/>
      <c r="U90" s="79"/>
    </row>
    <row r="91" spans="1:21" ht="16.5" customHeight="1" x14ac:dyDescent="0.2">
      <c r="A91" s="25" t="s">
        <v>117</v>
      </c>
      <c r="B91" s="25"/>
      <c r="C91" s="79" t="s">
        <v>251</v>
      </c>
      <c r="D91" s="79"/>
      <c r="E91" s="79"/>
      <c r="F91" s="79"/>
      <c r="G91" s="79"/>
      <c r="H91" s="79"/>
      <c r="I91" s="79"/>
      <c r="J91" s="79"/>
      <c r="K91" s="79"/>
      <c r="L91" s="79"/>
      <c r="M91" s="79"/>
      <c r="N91" s="79"/>
      <c r="O91" s="79"/>
      <c r="P91" s="79"/>
      <c r="Q91" s="79"/>
      <c r="R91" s="79"/>
      <c r="S91" s="79"/>
      <c r="T91" s="79"/>
      <c r="U91" s="79"/>
    </row>
    <row r="92" spans="1:21" ht="29.45" customHeight="1" x14ac:dyDescent="0.2">
      <c r="A92" s="25" t="s">
        <v>119</v>
      </c>
      <c r="B92" s="25"/>
      <c r="C92" s="79" t="s">
        <v>441</v>
      </c>
      <c r="D92" s="79"/>
      <c r="E92" s="79"/>
      <c r="F92" s="79"/>
      <c r="G92" s="79"/>
      <c r="H92" s="79"/>
      <c r="I92" s="79"/>
      <c r="J92" s="79"/>
      <c r="K92" s="79"/>
      <c r="L92" s="79"/>
      <c r="M92" s="79"/>
      <c r="N92" s="79"/>
      <c r="O92" s="79"/>
      <c r="P92" s="79"/>
      <c r="Q92" s="79"/>
      <c r="R92" s="79"/>
      <c r="S92" s="79"/>
      <c r="T92" s="79"/>
      <c r="U92" s="79"/>
    </row>
    <row r="93" spans="1:21" ht="29.45" customHeight="1" x14ac:dyDescent="0.2">
      <c r="A93" s="25" t="s">
        <v>121</v>
      </c>
      <c r="B93" s="25"/>
      <c r="C93" s="79" t="s">
        <v>442</v>
      </c>
      <c r="D93" s="79"/>
      <c r="E93" s="79"/>
      <c r="F93" s="79"/>
      <c r="G93" s="79"/>
      <c r="H93" s="79"/>
      <c r="I93" s="79"/>
      <c r="J93" s="79"/>
      <c r="K93" s="79"/>
      <c r="L93" s="79"/>
      <c r="M93" s="79"/>
      <c r="N93" s="79"/>
      <c r="O93" s="79"/>
      <c r="P93" s="79"/>
      <c r="Q93" s="79"/>
      <c r="R93" s="79"/>
      <c r="S93" s="79"/>
      <c r="T93" s="79"/>
      <c r="U93" s="79"/>
    </row>
    <row r="94" spans="1:21" ht="29.45" customHeight="1" x14ac:dyDescent="0.2">
      <c r="A94" s="25" t="s">
        <v>123</v>
      </c>
      <c r="B94" s="25"/>
      <c r="C94" s="79" t="s">
        <v>255</v>
      </c>
      <c r="D94" s="79"/>
      <c r="E94" s="79"/>
      <c r="F94" s="79"/>
      <c r="G94" s="79"/>
      <c r="H94" s="79"/>
      <c r="I94" s="79"/>
      <c r="J94" s="79"/>
      <c r="K94" s="79"/>
      <c r="L94" s="79"/>
      <c r="M94" s="79"/>
      <c r="N94" s="79"/>
      <c r="O94" s="79"/>
      <c r="P94" s="79"/>
      <c r="Q94" s="79"/>
      <c r="R94" s="79"/>
      <c r="S94" s="79"/>
      <c r="T94" s="79"/>
      <c r="U94" s="79"/>
    </row>
    <row r="95" spans="1:21" ht="29.45" customHeight="1" x14ac:dyDescent="0.2">
      <c r="A95" s="25" t="s">
        <v>161</v>
      </c>
      <c r="B95" s="25"/>
      <c r="C95" s="79" t="s">
        <v>443</v>
      </c>
      <c r="D95" s="79"/>
      <c r="E95" s="79"/>
      <c r="F95" s="79"/>
      <c r="G95" s="79"/>
      <c r="H95" s="79"/>
      <c r="I95" s="79"/>
      <c r="J95" s="79"/>
      <c r="K95" s="79"/>
      <c r="L95" s="79"/>
      <c r="M95" s="79"/>
      <c r="N95" s="79"/>
      <c r="O95" s="79"/>
      <c r="P95" s="79"/>
      <c r="Q95" s="79"/>
      <c r="R95" s="79"/>
      <c r="S95" s="79"/>
      <c r="T95" s="79"/>
      <c r="U95" s="79"/>
    </row>
    <row r="96" spans="1:21" ht="42.4" customHeight="1" x14ac:dyDescent="0.2">
      <c r="A96" s="25" t="s">
        <v>180</v>
      </c>
      <c r="B96" s="25"/>
      <c r="C96" s="79" t="s">
        <v>256</v>
      </c>
      <c r="D96" s="79"/>
      <c r="E96" s="79"/>
      <c r="F96" s="79"/>
      <c r="G96" s="79"/>
      <c r="H96" s="79"/>
      <c r="I96" s="79"/>
      <c r="J96" s="79"/>
      <c r="K96" s="79"/>
      <c r="L96" s="79"/>
      <c r="M96" s="79"/>
      <c r="N96" s="79"/>
      <c r="O96" s="79"/>
      <c r="P96" s="79"/>
      <c r="Q96" s="79"/>
      <c r="R96" s="79"/>
      <c r="S96" s="79"/>
      <c r="T96" s="79"/>
      <c r="U96" s="79"/>
    </row>
    <row r="97" spans="1:21" ht="29.45" customHeight="1" x14ac:dyDescent="0.2">
      <c r="A97" s="25" t="s">
        <v>182</v>
      </c>
      <c r="B97" s="25"/>
      <c r="C97" s="79" t="s">
        <v>257</v>
      </c>
      <c r="D97" s="79"/>
      <c r="E97" s="79"/>
      <c r="F97" s="79"/>
      <c r="G97" s="79"/>
      <c r="H97" s="79"/>
      <c r="I97" s="79"/>
      <c r="J97" s="79"/>
      <c r="K97" s="79"/>
      <c r="L97" s="79"/>
      <c r="M97" s="79"/>
      <c r="N97" s="79"/>
      <c r="O97" s="79"/>
      <c r="P97" s="79"/>
      <c r="Q97" s="79"/>
      <c r="R97" s="79"/>
      <c r="S97" s="79"/>
      <c r="T97" s="79"/>
      <c r="U97" s="79"/>
    </row>
    <row r="98" spans="1:21" ht="4.5" customHeight="1" x14ac:dyDescent="0.2"/>
    <row r="99" spans="1:21" ht="42.4" customHeight="1" x14ac:dyDescent="0.2">
      <c r="A99" s="26" t="s">
        <v>125</v>
      </c>
      <c r="B99" s="25"/>
      <c r="C99" s="25"/>
      <c r="D99" s="25"/>
      <c r="E99" s="79" t="s">
        <v>444</v>
      </c>
      <c r="F99" s="79"/>
      <c r="G99" s="79"/>
      <c r="H99" s="79"/>
      <c r="I99" s="79"/>
      <c r="J99" s="79"/>
      <c r="K99" s="79"/>
      <c r="L99" s="79"/>
      <c r="M99" s="79"/>
      <c r="N99" s="79"/>
      <c r="O99" s="79"/>
      <c r="P99" s="79"/>
      <c r="Q99" s="79"/>
      <c r="R99" s="79"/>
      <c r="S99" s="79"/>
      <c r="T99" s="79"/>
      <c r="U99" s="79"/>
    </row>
  </sheetData>
  <mergeCells count="23">
    <mergeCell ref="K1:U1"/>
    <mergeCell ref="C85:U85"/>
    <mergeCell ref="C87:U87"/>
    <mergeCell ref="C88:U88"/>
    <mergeCell ref="C90:U90"/>
    <mergeCell ref="D50:K50"/>
    <mergeCell ref="C58:K58"/>
    <mergeCell ref="D66:K66"/>
    <mergeCell ref="C74:K74"/>
    <mergeCell ref="D82:K82"/>
    <mergeCell ref="C10:K10"/>
    <mergeCell ref="D18:K18"/>
    <mergeCell ref="C26:K26"/>
    <mergeCell ref="D34:K34"/>
    <mergeCell ref="C42:K42"/>
    <mergeCell ref="C96:U96"/>
    <mergeCell ref="C97:U97"/>
    <mergeCell ref="E99:U99"/>
    <mergeCell ref="C91:U91"/>
    <mergeCell ref="C92:U92"/>
    <mergeCell ref="C93:U93"/>
    <mergeCell ref="C94:U94"/>
    <mergeCell ref="C95:U95"/>
  </mergeCells>
  <pageMargins left="0.7" right="0.7" top="0.75" bottom="0.75" header="0.3" footer="0.3"/>
  <pageSetup paperSize="9" fitToHeight="0" orientation="landscape" horizontalDpi="300" verticalDpi="300"/>
  <headerFooter scaleWithDoc="0" alignWithMargins="0">
    <oddHeader>&amp;C&amp;"Arial"&amp;8TABLE 10A.19</oddHeader>
    <oddFooter>&amp;L&amp;"Arial"&amp;8REPORT ON
GOVERNMENT
SERVICES 2022&amp;R&amp;"Arial"&amp;8PRIMARY AND
COMMUNITY HEALTH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49"/>
  <sheetViews>
    <sheetView showGridLines="0" workbookViewId="0"/>
  </sheetViews>
  <sheetFormatPr defaultColWidth="10.85546875" defaultRowHeight="12.75" x14ac:dyDescent="0.2"/>
  <cols>
    <col min="1" max="11" width="1.7109375" customWidth="1"/>
    <col min="12" max="12" width="5.42578125" customWidth="1"/>
    <col min="13" max="21" width="9.28515625" customWidth="1"/>
  </cols>
  <sheetData>
    <row r="1" spans="1:21" ht="17.45" customHeight="1" x14ac:dyDescent="0.2">
      <c r="A1" s="8" t="s">
        <v>445</v>
      </c>
      <c r="B1" s="8"/>
      <c r="C1" s="8"/>
      <c r="D1" s="8"/>
      <c r="E1" s="8"/>
      <c r="F1" s="8"/>
      <c r="G1" s="8"/>
      <c r="H1" s="8"/>
      <c r="I1" s="8"/>
      <c r="J1" s="8"/>
      <c r="K1" s="85" t="s">
        <v>446</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261</v>
      </c>
      <c r="N2" s="29" t="s">
        <v>130</v>
      </c>
      <c r="O2" s="29" t="s">
        <v>131</v>
      </c>
      <c r="P2" s="29" t="s">
        <v>262</v>
      </c>
      <c r="Q2" s="29" t="s">
        <v>133</v>
      </c>
      <c r="R2" s="29" t="s">
        <v>134</v>
      </c>
      <c r="S2" s="29" t="s">
        <v>135</v>
      </c>
      <c r="T2" s="29" t="s">
        <v>136</v>
      </c>
      <c r="U2" s="29" t="s">
        <v>212</v>
      </c>
    </row>
    <row r="3" spans="1:21" ht="16.5" customHeight="1" x14ac:dyDescent="0.2">
      <c r="A3" s="7" t="s">
        <v>447</v>
      </c>
      <c r="B3" s="7"/>
      <c r="C3" s="7"/>
      <c r="D3" s="7"/>
      <c r="E3" s="7"/>
      <c r="F3" s="7"/>
      <c r="G3" s="7"/>
      <c r="H3" s="7"/>
      <c r="I3" s="7"/>
      <c r="J3" s="7"/>
      <c r="K3" s="7"/>
      <c r="L3" s="9"/>
      <c r="M3" s="10"/>
      <c r="N3" s="10"/>
      <c r="O3" s="10"/>
      <c r="P3" s="10"/>
      <c r="Q3" s="10"/>
      <c r="R3" s="10"/>
      <c r="S3" s="10"/>
      <c r="T3" s="10"/>
      <c r="U3" s="10"/>
    </row>
    <row r="4" spans="1:21" ht="16.5" customHeight="1" x14ac:dyDescent="0.2">
      <c r="A4" s="7"/>
      <c r="B4" s="7"/>
      <c r="C4" s="7" t="s">
        <v>239</v>
      </c>
      <c r="D4" s="7"/>
      <c r="E4" s="7"/>
      <c r="F4" s="7"/>
      <c r="G4" s="7"/>
      <c r="H4" s="7"/>
      <c r="I4" s="7"/>
      <c r="J4" s="7"/>
      <c r="K4" s="7"/>
      <c r="L4" s="9" t="s">
        <v>240</v>
      </c>
      <c r="M4" s="17">
        <v>5595</v>
      </c>
      <c r="N4" s="17">
        <v>4430</v>
      </c>
      <c r="O4" s="17">
        <v>3788</v>
      </c>
      <c r="P4" s="17">
        <v>1853</v>
      </c>
      <c r="Q4" s="17">
        <v>1275</v>
      </c>
      <c r="R4" s="15">
        <v>501</v>
      </c>
      <c r="S4" s="15">
        <v>337</v>
      </c>
      <c r="T4" s="15">
        <v>252</v>
      </c>
      <c r="U4" s="19">
        <v>18031</v>
      </c>
    </row>
    <row r="5" spans="1:21" ht="16.5" customHeight="1" x14ac:dyDescent="0.2">
      <c r="A5" s="7"/>
      <c r="B5" s="7"/>
      <c r="C5" s="7" t="s">
        <v>241</v>
      </c>
      <c r="D5" s="7"/>
      <c r="E5" s="7"/>
      <c r="F5" s="7"/>
      <c r="G5" s="7"/>
      <c r="H5" s="7"/>
      <c r="I5" s="7"/>
      <c r="J5" s="7"/>
      <c r="K5" s="7"/>
      <c r="L5" s="9" t="s">
        <v>240</v>
      </c>
      <c r="M5" s="17">
        <v>5474</v>
      </c>
      <c r="N5" s="17">
        <v>4316</v>
      </c>
      <c r="O5" s="17">
        <v>3709</v>
      </c>
      <c r="P5" s="17">
        <v>1816</v>
      </c>
      <c r="Q5" s="17">
        <v>1273</v>
      </c>
      <c r="R5" s="15">
        <v>469</v>
      </c>
      <c r="S5" s="15">
        <v>322</v>
      </c>
      <c r="T5" s="15">
        <v>261</v>
      </c>
      <c r="U5" s="19">
        <v>17640</v>
      </c>
    </row>
    <row r="6" spans="1:21" ht="16.5" customHeight="1" x14ac:dyDescent="0.2">
      <c r="A6" s="7"/>
      <c r="B6" s="7"/>
      <c r="C6" s="7" t="s">
        <v>242</v>
      </c>
      <c r="D6" s="7"/>
      <c r="E6" s="7"/>
      <c r="F6" s="7"/>
      <c r="G6" s="7"/>
      <c r="H6" s="7"/>
      <c r="I6" s="7"/>
      <c r="J6" s="7"/>
      <c r="K6" s="7"/>
      <c r="L6" s="9" t="s">
        <v>240</v>
      </c>
      <c r="M6" s="17">
        <v>5260</v>
      </c>
      <c r="N6" s="17">
        <v>4170</v>
      </c>
      <c r="O6" s="17">
        <v>3579</v>
      </c>
      <c r="P6" s="17">
        <v>1752</v>
      </c>
      <c r="Q6" s="17">
        <v>1234</v>
      </c>
      <c r="R6" s="15">
        <v>461</v>
      </c>
      <c r="S6" s="15">
        <v>321</v>
      </c>
      <c r="T6" s="15">
        <v>260</v>
      </c>
      <c r="U6" s="19">
        <v>17037</v>
      </c>
    </row>
    <row r="7" spans="1:21" ht="16.5" customHeight="1" x14ac:dyDescent="0.2">
      <c r="A7" s="7"/>
      <c r="B7" s="7"/>
      <c r="C7" s="7" t="s">
        <v>243</v>
      </c>
      <c r="D7" s="7"/>
      <c r="E7" s="7"/>
      <c r="F7" s="7"/>
      <c r="G7" s="7"/>
      <c r="H7" s="7"/>
      <c r="I7" s="7"/>
      <c r="J7" s="7"/>
      <c r="K7" s="7"/>
      <c r="L7" s="9" t="s">
        <v>240</v>
      </c>
      <c r="M7" s="17">
        <v>5043</v>
      </c>
      <c r="N7" s="17">
        <v>3982</v>
      </c>
      <c r="O7" s="17">
        <v>3474</v>
      </c>
      <c r="P7" s="17">
        <v>1676</v>
      </c>
      <c r="Q7" s="17">
        <v>1204</v>
      </c>
      <c r="R7" s="15">
        <v>432</v>
      </c>
      <c r="S7" s="15">
        <v>314</v>
      </c>
      <c r="T7" s="15">
        <v>260</v>
      </c>
      <c r="U7" s="19">
        <v>16385</v>
      </c>
    </row>
    <row r="8" spans="1:21" ht="16.5" customHeight="1" x14ac:dyDescent="0.2">
      <c r="A8" s="7"/>
      <c r="B8" s="7"/>
      <c r="C8" s="7" t="s">
        <v>244</v>
      </c>
      <c r="D8" s="7"/>
      <c r="E8" s="7"/>
      <c r="F8" s="7"/>
      <c r="G8" s="7"/>
      <c r="H8" s="7"/>
      <c r="I8" s="7"/>
      <c r="J8" s="7"/>
      <c r="K8" s="7"/>
      <c r="L8" s="9" t="s">
        <v>240</v>
      </c>
      <c r="M8" s="17">
        <v>4868</v>
      </c>
      <c r="N8" s="17">
        <v>3807</v>
      </c>
      <c r="O8" s="17">
        <v>3315</v>
      </c>
      <c r="P8" s="17">
        <v>1580</v>
      </c>
      <c r="Q8" s="17">
        <v>1145</v>
      </c>
      <c r="R8" s="15">
        <v>421</v>
      </c>
      <c r="S8" s="15">
        <v>289</v>
      </c>
      <c r="T8" s="15">
        <v>245</v>
      </c>
      <c r="U8" s="19">
        <v>15670</v>
      </c>
    </row>
    <row r="9" spans="1:21" ht="16.5" customHeight="1" x14ac:dyDescent="0.2">
      <c r="A9" s="7"/>
      <c r="B9" s="7"/>
      <c r="C9" s="7" t="s">
        <v>245</v>
      </c>
      <c r="D9" s="7"/>
      <c r="E9" s="7"/>
      <c r="F9" s="7"/>
      <c r="G9" s="7"/>
      <c r="H9" s="7"/>
      <c r="I9" s="7"/>
      <c r="J9" s="7"/>
      <c r="K9" s="7"/>
      <c r="L9" s="9" t="s">
        <v>240</v>
      </c>
      <c r="M9" s="17">
        <v>4637</v>
      </c>
      <c r="N9" s="17">
        <v>3612</v>
      </c>
      <c r="O9" s="17">
        <v>3114</v>
      </c>
      <c r="P9" s="17">
        <v>1482</v>
      </c>
      <c r="Q9" s="17">
        <v>1081</v>
      </c>
      <c r="R9" s="15">
        <v>405</v>
      </c>
      <c r="S9" s="15">
        <v>276</v>
      </c>
      <c r="T9" s="15">
        <v>225</v>
      </c>
      <c r="U9" s="19">
        <v>14832</v>
      </c>
    </row>
    <row r="10" spans="1:21" ht="16.5" customHeight="1" x14ac:dyDescent="0.2">
      <c r="A10" s="7"/>
      <c r="B10" s="7"/>
      <c r="C10" s="7" t="s">
        <v>246</v>
      </c>
      <c r="D10" s="7"/>
      <c r="E10" s="7"/>
      <c r="F10" s="7"/>
      <c r="G10" s="7"/>
      <c r="H10" s="7"/>
      <c r="I10" s="7"/>
      <c r="J10" s="7"/>
      <c r="K10" s="7"/>
      <c r="L10" s="9" t="s">
        <v>240</v>
      </c>
      <c r="M10" s="17">
        <v>4428</v>
      </c>
      <c r="N10" s="17">
        <v>3456</v>
      </c>
      <c r="O10" s="17">
        <v>3000</v>
      </c>
      <c r="P10" s="17">
        <v>1400</v>
      </c>
      <c r="Q10" s="17">
        <v>1051</v>
      </c>
      <c r="R10" s="15">
        <v>399</v>
      </c>
      <c r="S10" s="15">
        <v>255</v>
      </c>
      <c r="T10" s="15">
        <v>258</v>
      </c>
      <c r="U10" s="19">
        <v>14247</v>
      </c>
    </row>
    <row r="11" spans="1:21" ht="16.5" customHeight="1" x14ac:dyDescent="0.2">
      <c r="A11" s="7" t="s">
        <v>432</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239</v>
      </c>
      <c r="D12" s="7"/>
      <c r="E12" s="7"/>
      <c r="F12" s="7"/>
      <c r="G12" s="7"/>
      <c r="H12" s="7"/>
      <c r="I12" s="7"/>
      <c r="J12" s="7"/>
      <c r="K12" s="7"/>
      <c r="L12" s="9" t="s">
        <v>240</v>
      </c>
      <c r="M12" s="17">
        <v>3964</v>
      </c>
      <c r="N12" s="17">
        <v>2979</v>
      </c>
      <c r="O12" s="17">
        <v>2522</v>
      </c>
      <c r="P12" s="17">
        <v>1141</v>
      </c>
      <c r="Q12" s="15">
        <v>759</v>
      </c>
      <c r="R12" s="15">
        <v>252</v>
      </c>
      <c r="S12" s="15">
        <v>197</v>
      </c>
      <c r="T12" s="16">
        <v>99</v>
      </c>
      <c r="U12" s="19">
        <v>11914</v>
      </c>
    </row>
    <row r="13" spans="1:21" ht="16.5" customHeight="1" x14ac:dyDescent="0.2">
      <c r="A13" s="7"/>
      <c r="B13" s="7"/>
      <c r="C13" s="7" t="s">
        <v>241</v>
      </c>
      <c r="D13" s="7"/>
      <c r="E13" s="7"/>
      <c r="F13" s="7"/>
      <c r="G13" s="7"/>
      <c r="H13" s="7"/>
      <c r="I13" s="7"/>
      <c r="J13" s="7"/>
      <c r="K13" s="7"/>
      <c r="L13" s="9" t="s">
        <v>240</v>
      </c>
      <c r="M13" s="17">
        <v>3938</v>
      </c>
      <c r="N13" s="17">
        <v>3023</v>
      </c>
      <c r="O13" s="17">
        <v>2474</v>
      </c>
      <c r="P13" s="17">
        <v>1094</v>
      </c>
      <c r="Q13" s="15">
        <v>760</v>
      </c>
      <c r="R13" s="15">
        <v>240</v>
      </c>
      <c r="S13" s="15">
        <v>185</v>
      </c>
      <c r="T13" s="15">
        <v>103</v>
      </c>
      <c r="U13" s="19">
        <v>11817</v>
      </c>
    </row>
    <row r="14" spans="1:21" ht="16.5" customHeight="1" x14ac:dyDescent="0.2">
      <c r="A14" s="7"/>
      <c r="B14" s="7"/>
      <c r="C14" s="7" t="s">
        <v>242</v>
      </c>
      <c r="D14" s="7"/>
      <c r="E14" s="7"/>
      <c r="F14" s="7"/>
      <c r="G14" s="7"/>
      <c r="H14" s="7"/>
      <c r="I14" s="7"/>
      <c r="J14" s="7"/>
      <c r="K14" s="7"/>
      <c r="L14" s="9" t="s">
        <v>240</v>
      </c>
      <c r="M14" s="17">
        <v>3673</v>
      </c>
      <c r="N14" s="17">
        <v>2790</v>
      </c>
      <c r="O14" s="17">
        <v>2329</v>
      </c>
      <c r="P14" s="17">
        <v>1024</v>
      </c>
      <c r="Q14" s="15">
        <v>705</v>
      </c>
      <c r="R14" s="15">
        <v>239</v>
      </c>
      <c r="S14" s="15">
        <v>175</v>
      </c>
      <c r="T14" s="15">
        <v>104</v>
      </c>
      <c r="U14" s="19">
        <v>11039</v>
      </c>
    </row>
    <row r="15" spans="1:21" ht="16.5" customHeight="1" x14ac:dyDescent="0.2">
      <c r="A15" s="7"/>
      <c r="B15" s="7"/>
      <c r="C15" s="7" t="s">
        <v>243</v>
      </c>
      <c r="D15" s="7"/>
      <c r="E15" s="7"/>
      <c r="F15" s="7"/>
      <c r="G15" s="7"/>
      <c r="H15" s="7"/>
      <c r="I15" s="7"/>
      <c r="J15" s="7"/>
      <c r="K15" s="7"/>
      <c r="L15" s="9" t="s">
        <v>240</v>
      </c>
      <c r="M15" s="17">
        <v>3548</v>
      </c>
      <c r="N15" s="17">
        <v>2675</v>
      </c>
      <c r="O15" s="17">
        <v>2205</v>
      </c>
      <c r="P15" s="15">
        <v>950</v>
      </c>
      <c r="Q15" s="15">
        <v>679</v>
      </c>
      <c r="R15" s="15">
        <v>227</v>
      </c>
      <c r="S15" s="15">
        <v>175</v>
      </c>
      <c r="T15" s="15">
        <v>104</v>
      </c>
      <c r="U15" s="19">
        <v>10563</v>
      </c>
    </row>
    <row r="16" spans="1:21" ht="16.5" customHeight="1" x14ac:dyDescent="0.2">
      <c r="A16" s="7"/>
      <c r="B16" s="7"/>
      <c r="C16" s="7" t="s">
        <v>244</v>
      </c>
      <c r="D16" s="7"/>
      <c r="E16" s="7"/>
      <c r="F16" s="7"/>
      <c r="G16" s="7"/>
      <c r="H16" s="7"/>
      <c r="I16" s="7"/>
      <c r="J16" s="7"/>
      <c r="K16" s="7"/>
      <c r="L16" s="9" t="s">
        <v>240</v>
      </c>
      <c r="M16" s="17">
        <v>3374</v>
      </c>
      <c r="N16" s="17">
        <v>2533</v>
      </c>
      <c r="O16" s="17">
        <v>2073</v>
      </c>
      <c r="P16" s="15">
        <v>881</v>
      </c>
      <c r="Q16" s="15">
        <v>636</v>
      </c>
      <c r="R16" s="15">
        <v>219</v>
      </c>
      <c r="S16" s="15">
        <v>159</v>
      </c>
      <c r="T16" s="16">
        <v>97</v>
      </c>
      <c r="U16" s="17">
        <v>9971</v>
      </c>
    </row>
    <row r="17" spans="1:21" ht="16.5" customHeight="1" x14ac:dyDescent="0.2">
      <c r="A17" s="7"/>
      <c r="B17" s="7"/>
      <c r="C17" s="7" t="s">
        <v>245</v>
      </c>
      <c r="D17" s="7"/>
      <c r="E17" s="7"/>
      <c r="F17" s="7"/>
      <c r="G17" s="7"/>
      <c r="H17" s="7"/>
      <c r="I17" s="7"/>
      <c r="J17" s="7"/>
      <c r="K17" s="7"/>
      <c r="L17" s="9" t="s">
        <v>240</v>
      </c>
      <c r="M17" s="17">
        <v>3190</v>
      </c>
      <c r="N17" s="17">
        <v>2354</v>
      </c>
      <c r="O17" s="17">
        <v>1930</v>
      </c>
      <c r="P17" s="15">
        <v>795</v>
      </c>
      <c r="Q17" s="15">
        <v>588</v>
      </c>
      <c r="R17" s="15">
        <v>209</v>
      </c>
      <c r="S17" s="15">
        <v>149</v>
      </c>
      <c r="T17" s="16">
        <v>83</v>
      </c>
      <c r="U17" s="17">
        <v>9298</v>
      </c>
    </row>
    <row r="18" spans="1:21" ht="16.5" customHeight="1" x14ac:dyDescent="0.2">
      <c r="A18" s="7"/>
      <c r="B18" s="7"/>
      <c r="C18" s="7" t="s">
        <v>246</v>
      </c>
      <c r="D18" s="7"/>
      <c r="E18" s="7"/>
      <c r="F18" s="7"/>
      <c r="G18" s="7"/>
      <c r="H18" s="7"/>
      <c r="I18" s="7"/>
      <c r="J18" s="7"/>
      <c r="K18" s="7"/>
      <c r="L18" s="9" t="s">
        <v>240</v>
      </c>
      <c r="M18" s="17">
        <v>3029</v>
      </c>
      <c r="N18" s="17">
        <v>2208</v>
      </c>
      <c r="O18" s="17">
        <v>1825</v>
      </c>
      <c r="P18" s="15">
        <v>724</v>
      </c>
      <c r="Q18" s="15">
        <v>559</v>
      </c>
      <c r="R18" s="15">
        <v>192</v>
      </c>
      <c r="S18" s="15">
        <v>139</v>
      </c>
      <c r="T18" s="16">
        <v>73</v>
      </c>
      <c r="U18" s="17">
        <v>8750</v>
      </c>
    </row>
    <row r="19" spans="1:21" ht="16.5" customHeight="1" x14ac:dyDescent="0.2">
      <c r="A19" s="7"/>
      <c r="B19" s="7" t="s">
        <v>448</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239</v>
      </c>
      <c r="D20" s="7"/>
      <c r="E20" s="7"/>
      <c r="F20" s="7"/>
      <c r="G20" s="7"/>
      <c r="H20" s="7"/>
      <c r="I20" s="7"/>
      <c r="J20" s="7"/>
      <c r="K20" s="7"/>
      <c r="L20" s="9" t="s">
        <v>174</v>
      </c>
      <c r="M20" s="30">
        <v>41.3</v>
      </c>
      <c r="N20" s="30">
        <v>40.6</v>
      </c>
      <c r="O20" s="30">
        <v>39.5</v>
      </c>
      <c r="P20" s="30">
        <v>39.799999999999997</v>
      </c>
      <c r="Q20" s="30">
        <v>37.5</v>
      </c>
      <c r="R20" s="30">
        <v>43.7</v>
      </c>
      <c r="S20" s="30">
        <v>48.7</v>
      </c>
      <c r="T20" s="30">
        <v>45.5</v>
      </c>
      <c r="U20" s="30">
        <v>40.5</v>
      </c>
    </row>
    <row r="21" spans="1:21" ht="16.5" customHeight="1" x14ac:dyDescent="0.2">
      <c r="A21" s="7"/>
      <c r="B21" s="7"/>
      <c r="C21" s="7" t="s">
        <v>241</v>
      </c>
      <c r="D21" s="7"/>
      <c r="E21" s="7"/>
      <c r="F21" s="7"/>
      <c r="G21" s="7"/>
      <c r="H21" s="7"/>
      <c r="I21" s="7"/>
      <c r="J21" s="7"/>
      <c r="K21" s="7"/>
      <c r="L21" s="9" t="s">
        <v>174</v>
      </c>
      <c r="M21" s="30">
        <v>40.299999999999997</v>
      </c>
      <c r="N21" s="30">
        <v>39.700000000000003</v>
      </c>
      <c r="O21" s="30">
        <v>38.700000000000003</v>
      </c>
      <c r="P21" s="30">
        <v>38.5</v>
      </c>
      <c r="Q21" s="30">
        <v>37</v>
      </c>
      <c r="R21" s="30">
        <v>42.3</v>
      </c>
      <c r="S21" s="30">
        <v>46.7</v>
      </c>
      <c r="T21" s="30">
        <v>44.5</v>
      </c>
      <c r="U21" s="30">
        <v>39.6</v>
      </c>
    </row>
    <row r="22" spans="1:21" ht="16.5" customHeight="1" x14ac:dyDescent="0.2">
      <c r="A22" s="7"/>
      <c r="B22" s="7"/>
      <c r="C22" s="7" t="s">
        <v>242</v>
      </c>
      <c r="D22" s="7"/>
      <c r="E22" s="7"/>
      <c r="F22" s="7"/>
      <c r="G22" s="7"/>
      <c r="H22" s="7"/>
      <c r="I22" s="7"/>
      <c r="J22" s="7"/>
      <c r="K22" s="7"/>
      <c r="L22" s="9" t="s">
        <v>174</v>
      </c>
      <c r="M22" s="30">
        <v>39.5</v>
      </c>
      <c r="N22" s="30">
        <v>39.1</v>
      </c>
      <c r="O22" s="30">
        <v>38.299999999999997</v>
      </c>
      <c r="P22" s="30">
        <v>38</v>
      </c>
      <c r="Q22" s="30">
        <v>35.9</v>
      </c>
      <c r="R22" s="30">
        <v>42.4</v>
      </c>
      <c r="S22" s="30">
        <v>47.1</v>
      </c>
      <c r="T22" s="30">
        <v>45.5</v>
      </c>
      <c r="U22" s="30">
        <v>38.9</v>
      </c>
    </row>
    <row r="23" spans="1:21" ht="16.5" customHeight="1" x14ac:dyDescent="0.2">
      <c r="A23" s="7"/>
      <c r="B23" s="7"/>
      <c r="C23" s="7" t="s">
        <v>243</v>
      </c>
      <c r="D23" s="7"/>
      <c r="E23" s="7"/>
      <c r="F23" s="7"/>
      <c r="G23" s="7"/>
      <c r="H23" s="7"/>
      <c r="I23" s="7"/>
      <c r="J23" s="7"/>
      <c r="K23" s="7"/>
      <c r="L23" s="9" t="s">
        <v>174</v>
      </c>
      <c r="M23" s="30">
        <v>38.6</v>
      </c>
      <c r="N23" s="30">
        <v>38.299999999999997</v>
      </c>
      <c r="O23" s="30">
        <v>37.299999999999997</v>
      </c>
      <c r="P23" s="30">
        <v>36.799999999999997</v>
      </c>
      <c r="Q23" s="30">
        <v>35</v>
      </c>
      <c r="R23" s="30">
        <v>41.3</v>
      </c>
      <c r="S23" s="30">
        <v>48.4</v>
      </c>
      <c r="T23" s="30">
        <v>45.2</v>
      </c>
      <c r="U23" s="30">
        <v>38.1</v>
      </c>
    </row>
    <row r="24" spans="1:21" ht="16.5" customHeight="1" x14ac:dyDescent="0.2">
      <c r="A24" s="7"/>
      <c r="B24" s="7"/>
      <c r="C24" s="7" t="s">
        <v>244</v>
      </c>
      <c r="D24" s="7"/>
      <c r="E24" s="7"/>
      <c r="F24" s="7"/>
      <c r="G24" s="7"/>
      <c r="H24" s="7"/>
      <c r="I24" s="7"/>
      <c r="J24" s="7"/>
      <c r="K24" s="7"/>
      <c r="L24" s="9" t="s">
        <v>174</v>
      </c>
      <c r="M24" s="30">
        <v>37.9</v>
      </c>
      <c r="N24" s="30">
        <v>37.5</v>
      </c>
      <c r="O24" s="30">
        <v>36.5</v>
      </c>
      <c r="P24" s="30">
        <v>35.799999999999997</v>
      </c>
      <c r="Q24" s="30">
        <v>33.6</v>
      </c>
      <c r="R24" s="30">
        <v>41.1</v>
      </c>
      <c r="S24" s="30">
        <v>46.2</v>
      </c>
      <c r="T24" s="30">
        <v>43.8</v>
      </c>
      <c r="U24" s="30">
        <v>37.200000000000003</v>
      </c>
    </row>
    <row r="25" spans="1:21" ht="16.5" customHeight="1" x14ac:dyDescent="0.2">
      <c r="A25" s="7"/>
      <c r="B25" s="7"/>
      <c r="C25" s="7" t="s">
        <v>245</v>
      </c>
      <c r="D25" s="7"/>
      <c r="E25" s="7"/>
      <c r="F25" s="7"/>
      <c r="G25" s="7"/>
      <c r="H25" s="7"/>
      <c r="I25" s="7"/>
      <c r="J25" s="7"/>
      <c r="K25" s="7"/>
      <c r="L25" s="9" t="s">
        <v>174</v>
      </c>
      <c r="M25" s="30">
        <v>37</v>
      </c>
      <c r="N25" s="30">
        <v>36.6</v>
      </c>
      <c r="O25" s="30">
        <v>36</v>
      </c>
      <c r="P25" s="30">
        <v>34.9</v>
      </c>
      <c r="Q25" s="30">
        <v>32.4</v>
      </c>
      <c r="R25" s="30">
        <v>40.5</v>
      </c>
      <c r="S25" s="30">
        <v>46.5</v>
      </c>
      <c r="T25" s="30">
        <v>40.799999999999997</v>
      </c>
      <c r="U25" s="30">
        <v>36.4</v>
      </c>
    </row>
    <row r="26" spans="1:21" ht="16.5" customHeight="1" x14ac:dyDescent="0.2">
      <c r="A26" s="7"/>
      <c r="B26" s="7"/>
      <c r="C26" s="7" t="s">
        <v>246</v>
      </c>
      <c r="D26" s="7"/>
      <c r="E26" s="7"/>
      <c r="F26" s="7"/>
      <c r="G26" s="7"/>
      <c r="H26" s="7"/>
      <c r="I26" s="7"/>
      <c r="J26" s="7"/>
      <c r="K26" s="7"/>
      <c r="L26" s="9" t="s">
        <v>174</v>
      </c>
      <c r="M26" s="30">
        <v>36</v>
      </c>
      <c r="N26" s="30">
        <v>35.4</v>
      </c>
      <c r="O26" s="30">
        <v>35.4</v>
      </c>
      <c r="P26" s="30">
        <v>33.700000000000003</v>
      </c>
      <c r="Q26" s="30">
        <v>31.4</v>
      </c>
      <c r="R26" s="30">
        <v>39</v>
      </c>
      <c r="S26" s="30">
        <v>45.2</v>
      </c>
      <c r="T26" s="30">
        <v>41.5</v>
      </c>
      <c r="U26" s="30">
        <v>35.4</v>
      </c>
    </row>
    <row r="27" spans="1:21" ht="16.5" customHeight="1" x14ac:dyDescent="0.2">
      <c r="A27" s="7"/>
      <c r="B27" s="7" t="s">
        <v>449</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239</v>
      </c>
      <c r="D28" s="7"/>
      <c r="E28" s="7"/>
      <c r="F28" s="7"/>
      <c r="G28" s="7"/>
      <c r="H28" s="7"/>
      <c r="I28" s="7"/>
      <c r="J28" s="7"/>
      <c r="K28" s="7"/>
      <c r="L28" s="9" t="s">
        <v>249</v>
      </c>
      <c r="M28" s="30">
        <v>96.3</v>
      </c>
      <c r="N28" s="30">
        <v>88.6</v>
      </c>
      <c r="O28" s="30">
        <v>96</v>
      </c>
      <c r="P28" s="30">
        <v>85.2</v>
      </c>
      <c r="Q28" s="30">
        <v>84.6</v>
      </c>
      <c r="R28" s="30">
        <v>92.1</v>
      </c>
      <c r="S28" s="30">
        <v>89.9</v>
      </c>
      <c r="T28" s="30">
        <v>82.7</v>
      </c>
      <c r="U28" s="30">
        <v>91.9</v>
      </c>
    </row>
    <row r="29" spans="1:21" ht="16.5" customHeight="1" x14ac:dyDescent="0.2">
      <c r="A29" s="7"/>
      <c r="B29" s="7"/>
      <c r="C29" s="7" t="s">
        <v>241</v>
      </c>
      <c r="D29" s="7"/>
      <c r="E29" s="7"/>
      <c r="F29" s="7"/>
      <c r="G29" s="7"/>
      <c r="H29" s="7"/>
      <c r="I29" s="7"/>
      <c r="J29" s="7"/>
      <c r="K29" s="7"/>
      <c r="L29" s="9" t="s">
        <v>249</v>
      </c>
      <c r="M29" s="30">
        <v>96.2</v>
      </c>
      <c r="N29" s="30">
        <v>90.1</v>
      </c>
      <c r="O29" s="30">
        <v>95.4</v>
      </c>
      <c r="P29" s="30">
        <v>82.8</v>
      </c>
      <c r="Q29" s="30">
        <v>85.3</v>
      </c>
      <c r="R29" s="30">
        <v>88.3</v>
      </c>
      <c r="S29" s="30">
        <v>85.5</v>
      </c>
      <c r="T29" s="30">
        <v>86.5</v>
      </c>
      <c r="U29" s="30">
        <v>91.8</v>
      </c>
    </row>
    <row r="30" spans="1:21" ht="16.5" customHeight="1" x14ac:dyDescent="0.2">
      <c r="A30" s="7"/>
      <c r="B30" s="7"/>
      <c r="C30" s="7" t="s">
        <v>242</v>
      </c>
      <c r="D30" s="7"/>
      <c r="E30" s="7"/>
      <c r="F30" s="7"/>
      <c r="G30" s="7"/>
      <c r="H30" s="7"/>
      <c r="I30" s="7"/>
      <c r="J30" s="7"/>
      <c r="K30" s="7"/>
      <c r="L30" s="9" t="s">
        <v>249</v>
      </c>
      <c r="M30" s="30">
        <v>90.6</v>
      </c>
      <c r="N30" s="30">
        <v>84.7</v>
      </c>
      <c r="O30" s="30">
        <v>91.2</v>
      </c>
      <c r="P30" s="30">
        <v>78.599999999999994</v>
      </c>
      <c r="Q30" s="30">
        <v>79.900000000000006</v>
      </c>
      <c r="R30" s="30">
        <v>88.8</v>
      </c>
      <c r="S30" s="30">
        <v>81.8</v>
      </c>
      <c r="T30" s="30">
        <v>87.5</v>
      </c>
      <c r="U30" s="30">
        <v>87</v>
      </c>
    </row>
    <row r="31" spans="1:21" ht="16.5" customHeight="1" x14ac:dyDescent="0.2">
      <c r="A31" s="7"/>
      <c r="B31" s="7"/>
      <c r="C31" s="7" t="s">
        <v>243</v>
      </c>
      <c r="D31" s="7"/>
      <c r="E31" s="7"/>
      <c r="F31" s="7"/>
      <c r="G31" s="7"/>
      <c r="H31" s="7"/>
      <c r="I31" s="7"/>
      <c r="J31" s="7"/>
      <c r="K31" s="7"/>
      <c r="L31" s="9" t="s">
        <v>249</v>
      </c>
      <c r="M31" s="30">
        <v>88.9</v>
      </c>
      <c r="N31" s="30">
        <v>82.9</v>
      </c>
      <c r="O31" s="30">
        <v>88</v>
      </c>
      <c r="P31" s="30">
        <v>73.599999999999994</v>
      </c>
      <c r="Q31" s="30">
        <v>77.7</v>
      </c>
      <c r="R31" s="30">
        <v>85.8</v>
      </c>
      <c r="S31" s="30">
        <v>83.4</v>
      </c>
      <c r="T31" s="30">
        <v>87.6</v>
      </c>
      <c r="U31" s="30">
        <v>84.6</v>
      </c>
    </row>
    <row r="32" spans="1:21" ht="16.5" customHeight="1" x14ac:dyDescent="0.2">
      <c r="A32" s="7"/>
      <c r="B32" s="7"/>
      <c r="C32" s="7" t="s">
        <v>244</v>
      </c>
      <c r="D32" s="7"/>
      <c r="E32" s="7"/>
      <c r="F32" s="7"/>
      <c r="G32" s="7"/>
      <c r="H32" s="7"/>
      <c r="I32" s="7"/>
      <c r="J32" s="7"/>
      <c r="K32" s="7"/>
      <c r="L32" s="9" t="s">
        <v>249</v>
      </c>
      <c r="M32" s="30">
        <v>85.8</v>
      </c>
      <c r="N32" s="30">
        <v>80.3</v>
      </c>
      <c r="O32" s="30">
        <v>84.1</v>
      </c>
      <c r="P32" s="30">
        <v>68.900000000000006</v>
      </c>
      <c r="Q32" s="30">
        <v>73.3</v>
      </c>
      <c r="R32" s="30">
        <v>83.4</v>
      </c>
      <c r="S32" s="30">
        <v>77.900000000000006</v>
      </c>
      <c r="T32" s="30">
        <v>81.2</v>
      </c>
      <c r="U32" s="30">
        <v>81.099999999999994</v>
      </c>
    </row>
    <row r="33" spans="1:21" ht="16.5" customHeight="1" x14ac:dyDescent="0.2">
      <c r="A33" s="7"/>
      <c r="B33" s="7"/>
      <c r="C33" s="7" t="s">
        <v>245</v>
      </c>
      <c r="D33" s="7"/>
      <c r="E33" s="7"/>
      <c r="F33" s="7"/>
      <c r="G33" s="7"/>
      <c r="H33" s="7"/>
      <c r="I33" s="7"/>
      <c r="J33" s="7"/>
      <c r="K33" s="7"/>
      <c r="L33" s="9" t="s">
        <v>249</v>
      </c>
      <c r="M33" s="30">
        <v>82.5</v>
      </c>
      <c r="N33" s="30">
        <v>76.400000000000006</v>
      </c>
      <c r="O33" s="30">
        <v>79.8</v>
      </c>
      <c r="P33" s="30">
        <v>62.7</v>
      </c>
      <c r="Q33" s="30">
        <v>68.2</v>
      </c>
      <c r="R33" s="30">
        <v>80.3</v>
      </c>
      <c r="S33" s="30">
        <v>74</v>
      </c>
      <c r="T33" s="30">
        <v>70.7</v>
      </c>
      <c r="U33" s="30">
        <v>77</v>
      </c>
    </row>
    <row r="34" spans="1:21" ht="16.5" customHeight="1" x14ac:dyDescent="0.2">
      <c r="A34" s="11"/>
      <c r="B34" s="11"/>
      <c r="C34" s="11" t="s">
        <v>246</v>
      </c>
      <c r="D34" s="11"/>
      <c r="E34" s="11"/>
      <c r="F34" s="11"/>
      <c r="G34" s="11"/>
      <c r="H34" s="11"/>
      <c r="I34" s="11"/>
      <c r="J34" s="11"/>
      <c r="K34" s="11"/>
      <c r="L34" s="12" t="s">
        <v>249</v>
      </c>
      <c r="M34" s="37">
        <v>79.5</v>
      </c>
      <c r="N34" s="37">
        <v>73.3</v>
      </c>
      <c r="O34" s="37">
        <v>76.5</v>
      </c>
      <c r="P34" s="37">
        <v>57.6</v>
      </c>
      <c r="Q34" s="37">
        <v>65.400000000000006</v>
      </c>
      <c r="R34" s="37">
        <v>74.2</v>
      </c>
      <c r="S34" s="37">
        <v>70.2</v>
      </c>
      <c r="T34" s="37">
        <v>63.3</v>
      </c>
      <c r="U34" s="37">
        <v>73.599999999999994</v>
      </c>
    </row>
    <row r="35" spans="1:21" ht="4.5" customHeight="1" x14ac:dyDescent="0.2">
      <c r="A35" s="25"/>
      <c r="B35" s="25"/>
      <c r="C35" s="2"/>
      <c r="D35" s="2"/>
      <c r="E35" s="2"/>
      <c r="F35" s="2"/>
      <c r="G35" s="2"/>
      <c r="H35" s="2"/>
      <c r="I35" s="2"/>
      <c r="J35" s="2"/>
      <c r="K35" s="2"/>
      <c r="L35" s="2"/>
      <c r="M35" s="2"/>
      <c r="N35" s="2"/>
      <c r="O35" s="2"/>
      <c r="P35" s="2"/>
      <c r="Q35" s="2"/>
      <c r="R35" s="2"/>
      <c r="S35" s="2"/>
      <c r="T35" s="2"/>
      <c r="U35" s="2"/>
    </row>
    <row r="36" spans="1:21" ht="16.5" customHeight="1" x14ac:dyDescent="0.2">
      <c r="A36" s="35"/>
      <c r="B36" s="35"/>
      <c r="C36" s="79" t="s">
        <v>154</v>
      </c>
      <c r="D36" s="79"/>
      <c r="E36" s="79"/>
      <c r="F36" s="79"/>
      <c r="G36" s="79"/>
      <c r="H36" s="79"/>
      <c r="I36" s="79"/>
      <c r="J36" s="79"/>
      <c r="K36" s="79"/>
      <c r="L36" s="79"/>
      <c r="M36" s="79"/>
      <c r="N36" s="79"/>
      <c r="O36" s="79"/>
      <c r="P36" s="79"/>
      <c r="Q36" s="79"/>
      <c r="R36" s="79"/>
      <c r="S36" s="79"/>
      <c r="T36" s="79"/>
      <c r="U36" s="79"/>
    </row>
    <row r="37" spans="1:21" ht="16.5" customHeight="1" x14ac:dyDescent="0.2">
      <c r="A37" s="35"/>
      <c r="B37" s="35"/>
      <c r="C37" s="79" t="s">
        <v>155</v>
      </c>
      <c r="D37" s="79"/>
      <c r="E37" s="79"/>
      <c r="F37" s="79"/>
      <c r="G37" s="79"/>
      <c r="H37" s="79"/>
      <c r="I37" s="79"/>
      <c r="J37" s="79"/>
      <c r="K37" s="79"/>
      <c r="L37" s="79"/>
      <c r="M37" s="79"/>
      <c r="N37" s="79"/>
      <c r="O37" s="79"/>
      <c r="P37" s="79"/>
      <c r="Q37" s="79"/>
      <c r="R37" s="79"/>
      <c r="S37" s="79"/>
      <c r="T37" s="79"/>
      <c r="U37" s="79"/>
    </row>
    <row r="38" spans="1:21" ht="4.5" customHeight="1" x14ac:dyDescent="0.2">
      <c r="A38" s="25"/>
      <c r="B38" s="25"/>
      <c r="C38" s="2"/>
      <c r="D38" s="2"/>
      <c r="E38" s="2"/>
      <c r="F38" s="2"/>
      <c r="G38" s="2"/>
      <c r="H38" s="2"/>
      <c r="I38" s="2"/>
      <c r="J38" s="2"/>
      <c r="K38" s="2"/>
      <c r="L38" s="2"/>
      <c r="M38" s="2"/>
      <c r="N38" s="2"/>
      <c r="O38" s="2"/>
      <c r="P38" s="2"/>
      <c r="Q38" s="2"/>
      <c r="R38" s="2"/>
      <c r="S38" s="2"/>
      <c r="T38" s="2"/>
      <c r="U38" s="2"/>
    </row>
    <row r="39" spans="1:21" ht="16.5" customHeight="1" x14ac:dyDescent="0.2">
      <c r="A39" s="25" t="s">
        <v>115</v>
      </c>
      <c r="B39" s="25"/>
      <c r="C39" s="79" t="s">
        <v>251</v>
      </c>
      <c r="D39" s="79"/>
      <c r="E39" s="79"/>
      <c r="F39" s="79"/>
      <c r="G39" s="79"/>
      <c r="H39" s="79"/>
      <c r="I39" s="79"/>
      <c r="J39" s="79"/>
      <c r="K39" s="79"/>
      <c r="L39" s="79"/>
      <c r="M39" s="79"/>
      <c r="N39" s="79"/>
      <c r="O39" s="79"/>
      <c r="P39" s="79"/>
      <c r="Q39" s="79"/>
      <c r="R39" s="79"/>
      <c r="S39" s="79"/>
      <c r="T39" s="79"/>
      <c r="U39" s="79"/>
    </row>
    <row r="40" spans="1:21" ht="29.45" customHeight="1" x14ac:dyDescent="0.2">
      <c r="A40" s="25" t="s">
        <v>117</v>
      </c>
      <c r="B40" s="25"/>
      <c r="C40" s="79" t="s">
        <v>441</v>
      </c>
      <c r="D40" s="79"/>
      <c r="E40" s="79"/>
      <c r="F40" s="79"/>
      <c r="G40" s="79"/>
      <c r="H40" s="79"/>
      <c r="I40" s="79"/>
      <c r="J40" s="79"/>
      <c r="K40" s="79"/>
      <c r="L40" s="79"/>
      <c r="M40" s="79"/>
      <c r="N40" s="79"/>
      <c r="O40" s="79"/>
      <c r="P40" s="79"/>
      <c r="Q40" s="79"/>
      <c r="R40" s="79"/>
      <c r="S40" s="79"/>
      <c r="T40" s="79"/>
      <c r="U40" s="79"/>
    </row>
    <row r="41" spans="1:21" ht="29.45" customHeight="1" x14ac:dyDescent="0.2">
      <c r="A41" s="25" t="s">
        <v>119</v>
      </c>
      <c r="B41" s="25"/>
      <c r="C41" s="79" t="s">
        <v>252</v>
      </c>
      <c r="D41" s="79"/>
      <c r="E41" s="79"/>
      <c r="F41" s="79"/>
      <c r="G41" s="79"/>
      <c r="H41" s="79"/>
      <c r="I41" s="79"/>
      <c r="J41" s="79"/>
      <c r="K41" s="79"/>
      <c r="L41" s="79"/>
      <c r="M41" s="79"/>
      <c r="N41" s="79"/>
      <c r="O41" s="79"/>
      <c r="P41" s="79"/>
      <c r="Q41" s="79"/>
      <c r="R41" s="79"/>
      <c r="S41" s="79"/>
      <c r="T41" s="79"/>
      <c r="U41" s="79"/>
    </row>
    <row r="42" spans="1:21" ht="29.45" customHeight="1" x14ac:dyDescent="0.2">
      <c r="A42" s="25" t="s">
        <v>121</v>
      </c>
      <c r="B42" s="25"/>
      <c r="C42" s="79" t="s">
        <v>253</v>
      </c>
      <c r="D42" s="79"/>
      <c r="E42" s="79"/>
      <c r="F42" s="79"/>
      <c r="G42" s="79"/>
      <c r="H42" s="79"/>
      <c r="I42" s="79"/>
      <c r="J42" s="79"/>
      <c r="K42" s="79"/>
      <c r="L42" s="79"/>
      <c r="M42" s="79"/>
      <c r="N42" s="79"/>
      <c r="O42" s="79"/>
      <c r="P42" s="79"/>
      <c r="Q42" s="79"/>
      <c r="R42" s="79"/>
      <c r="S42" s="79"/>
      <c r="T42" s="79"/>
      <c r="U42" s="79"/>
    </row>
    <row r="43" spans="1:21" ht="29.45" customHeight="1" x14ac:dyDescent="0.2">
      <c r="A43" s="25" t="s">
        <v>123</v>
      </c>
      <c r="B43" s="25"/>
      <c r="C43" s="79" t="s">
        <v>255</v>
      </c>
      <c r="D43" s="79"/>
      <c r="E43" s="79"/>
      <c r="F43" s="79"/>
      <c r="G43" s="79"/>
      <c r="H43" s="79"/>
      <c r="I43" s="79"/>
      <c r="J43" s="79"/>
      <c r="K43" s="79"/>
      <c r="L43" s="79"/>
      <c r="M43" s="79"/>
      <c r="N43" s="79"/>
      <c r="O43" s="79"/>
      <c r="P43" s="79"/>
      <c r="Q43" s="79"/>
      <c r="R43" s="79"/>
      <c r="S43" s="79"/>
      <c r="T43" s="79"/>
      <c r="U43" s="79"/>
    </row>
    <row r="44" spans="1:21" ht="55.15" customHeight="1" x14ac:dyDescent="0.2">
      <c r="A44" s="25" t="s">
        <v>161</v>
      </c>
      <c r="B44" s="25"/>
      <c r="C44" s="79" t="s">
        <v>256</v>
      </c>
      <c r="D44" s="79"/>
      <c r="E44" s="79"/>
      <c r="F44" s="79"/>
      <c r="G44" s="79"/>
      <c r="H44" s="79"/>
      <c r="I44" s="79"/>
      <c r="J44" s="79"/>
      <c r="K44" s="79"/>
      <c r="L44" s="79"/>
      <c r="M44" s="79"/>
      <c r="N44" s="79"/>
      <c r="O44" s="79"/>
      <c r="P44" s="79"/>
      <c r="Q44" s="79"/>
      <c r="R44" s="79"/>
      <c r="S44" s="79"/>
      <c r="T44" s="79"/>
      <c r="U44" s="79"/>
    </row>
    <row r="45" spans="1:21" ht="29.45" customHeight="1" x14ac:dyDescent="0.2">
      <c r="A45" s="25" t="s">
        <v>180</v>
      </c>
      <c r="B45" s="25"/>
      <c r="C45" s="79" t="s">
        <v>257</v>
      </c>
      <c r="D45" s="79"/>
      <c r="E45" s="79"/>
      <c r="F45" s="79"/>
      <c r="G45" s="79"/>
      <c r="H45" s="79"/>
      <c r="I45" s="79"/>
      <c r="J45" s="79"/>
      <c r="K45" s="79"/>
      <c r="L45" s="79"/>
      <c r="M45" s="79"/>
      <c r="N45" s="79"/>
      <c r="O45" s="79"/>
      <c r="P45" s="79"/>
      <c r="Q45" s="79"/>
      <c r="R45" s="79"/>
      <c r="S45" s="79"/>
      <c r="T45" s="79"/>
      <c r="U45" s="79"/>
    </row>
    <row r="46" spans="1:21" ht="42.4" customHeight="1" x14ac:dyDescent="0.2">
      <c r="A46" s="25" t="s">
        <v>182</v>
      </c>
      <c r="B46" s="25"/>
      <c r="C46" s="79" t="s">
        <v>254</v>
      </c>
      <c r="D46" s="79"/>
      <c r="E46" s="79"/>
      <c r="F46" s="79"/>
      <c r="G46" s="79"/>
      <c r="H46" s="79"/>
      <c r="I46" s="79"/>
      <c r="J46" s="79"/>
      <c r="K46" s="79"/>
      <c r="L46" s="79"/>
      <c r="M46" s="79"/>
      <c r="N46" s="79"/>
      <c r="O46" s="79"/>
      <c r="P46" s="79"/>
      <c r="Q46" s="79"/>
      <c r="R46" s="79"/>
      <c r="S46" s="79"/>
      <c r="T46" s="79"/>
      <c r="U46" s="79"/>
    </row>
    <row r="47" spans="1:21" ht="29.45" customHeight="1" x14ac:dyDescent="0.2">
      <c r="A47" s="25" t="s">
        <v>184</v>
      </c>
      <c r="B47" s="25"/>
      <c r="C47" s="79" t="s">
        <v>263</v>
      </c>
      <c r="D47" s="79"/>
      <c r="E47" s="79"/>
      <c r="F47" s="79"/>
      <c r="G47" s="79"/>
      <c r="H47" s="79"/>
      <c r="I47" s="79"/>
      <c r="J47" s="79"/>
      <c r="K47" s="79"/>
      <c r="L47" s="79"/>
      <c r="M47" s="79"/>
      <c r="N47" s="79"/>
      <c r="O47" s="79"/>
      <c r="P47" s="79"/>
      <c r="Q47" s="79"/>
      <c r="R47" s="79"/>
      <c r="S47" s="79"/>
      <c r="T47" s="79"/>
      <c r="U47" s="79"/>
    </row>
    <row r="48" spans="1:21" ht="4.5" customHeight="1" x14ac:dyDescent="0.2"/>
    <row r="49" spans="1:21" ht="55.15" customHeight="1" x14ac:dyDescent="0.2">
      <c r="A49" s="26" t="s">
        <v>125</v>
      </c>
      <c r="B49" s="25"/>
      <c r="C49" s="25"/>
      <c r="D49" s="25"/>
      <c r="E49" s="79" t="s">
        <v>258</v>
      </c>
      <c r="F49" s="79"/>
      <c r="G49" s="79"/>
      <c r="H49" s="79"/>
      <c r="I49" s="79"/>
      <c r="J49" s="79"/>
      <c r="K49" s="79"/>
      <c r="L49" s="79"/>
      <c r="M49" s="79"/>
      <c r="N49" s="79"/>
      <c r="O49" s="79"/>
      <c r="P49" s="79"/>
      <c r="Q49" s="79"/>
      <c r="R49" s="79"/>
      <c r="S49" s="79"/>
      <c r="T49" s="79"/>
      <c r="U49" s="79"/>
    </row>
  </sheetData>
  <mergeCells count="13">
    <mergeCell ref="K1:U1"/>
    <mergeCell ref="C36:U36"/>
    <mergeCell ref="C37:U37"/>
    <mergeCell ref="C39:U39"/>
    <mergeCell ref="C40:U40"/>
    <mergeCell ref="C46:U46"/>
    <mergeCell ref="C47:U47"/>
    <mergeCell ref="E49:U49"/>
    <mergeCell ref="C41:U41"/>
    <mergeCell ref="C42:U42"/>
    <mergeCell ref="C43:U43"/>
    <mergeCell ref="C44:U44"/>
    <mergeCell ref="C45:U45"/>
  </mergeCells>
  <pageMargins left="0.7" right="0.7" top="0.75" bottom="0.75" header="0.3" footer="0.3"/>
  <pageSetup paperSize="9" fitToHeight="0" orientation="landscape" horizontalDpi="300" verticalDpi="300"/>
  <headerFooter scaleWithDoc="0" alignWithMargins="0">
    <oddHeader>&amp;C&amp;"Arial"&amp;8TABLE 10A.20</oddHeader>
    <oddFooter>&amp;L&amp;"Arial"&amp;8REPORT ON
GOVERNMENT
SERVICES 2022&amp;R&amp;"Arial"&amp;8PRIMARY AND
COMMUNITY HEALTH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49"/>
  <sheetViews>
    <sheetView showGridLines="0" workbookViewId="0"/>
  </sheetViews>
  <sheetFormatPr defaultColWidth="10.85546875" defaultRowHeight="12.75" x14ac:dyDescent="0.2"/>
  <cols>
    <col min="1" max="11" width="1.7109375" customWidth="1"/>
    <col min="12" max="12" width="5.42578125" customWidth="1"/>
    <col min="13" max="21" width="9.28515625" customWidth="1"/>
  </cols>
  <sheetData>
    <row r="1" spans="1:21" ht="17.45" customHeight="1" x14ac:dyDescent="0.2">
      <c r="A1" s="8" t="s">
        <v>450</v>
      </c>
      <c r="B1" s="8"/>
      <c r="C1" s="8"/>
      <c r="D1" s="8"/>
      <c r="E1" s="8"/>
      <c r="F1" s="8"/>
      <c r="G1" s="8"/>
      <c r="H1" s="8"/>
      <c r="I1" s="8"/>
      <c r="J1" s="8"/>
      <c r="K1" s="85" t="s">
        <v>451</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261</v>
      </c>
      <c r="N2" s="29" t="s">
        <v>130</v>
      </c>
      <c r="O2" s="29" t="s">
        <v>131</v>
      </c>
      <c r="P2" s="29" t="s">
        <v>262</v>
      </c>
      <c r="Q2" s="29" t="s">
        <v>133</v>
      </c>
      <c r="R2" s="29" t="s">
        <v>134</v>
      </c>
      <c r="S2" s="29" t="s">
        <v>135</v>
      </c>
      <c r="T2" s="29" t="s">
        <v>136</v>
      </c>
      <c r="U2" s="29" t="s">
        <v>212</v>
      </c>
    </row>
    <row r="3" spans="1:21" ht="16.5" customHeight="1" x14ac:dyDescent="0.2">
      <c r="A3" s="7" t="s">
        <v>447</v>
      </c>
      <c r="B3" s="7"/>
      <c r="C3" s="7"/>
      <c r="D3" s="7"/>
      <c r="E3" s="7"/>
      <c r="F3" s="7"/>
      <c r="G3" s="7"/>
      <c r="H3" s="7"/>
      <c r="I3" s="7"/>
      <c r="J3" s="7"/>
      <c r="K3" s="7"/>
      <c r="L3" s="9"/>
      <c r="M3" s="10"/>
      <c r="N3" s="10"/>
      <c r="O3" s="10"/>
      <c r="P3" s="10"/>
      <c r="Q3" s="10"/>
      <c r="R3" s="10"/>
      <c r="S3" s="10"/>
      <c r="T3" s="10"/>
      <c r="U3" s="10"/>
    </row>
    <row r="4" spans="1:21" ht="16.5" customHeight="1" x14ac:dyDescent="0.2">
      <c r="A4" s="7"/>
      <c r="B4" s="7"/>
      <c r="C4" s="7" t="s">
        <v>239</v>
      </c>
      <c r="D4" s="7"/>
      <c r="E4" s="7"/>
      <c r="F4" s="7"/>
      <c r="G4" s="7"/>
      <c r="H4" s="7"/>
      <c r="I4" s="7"/>
      <c r="J4" s="7"/>
      <c r="K4" s="7"/>
      <c r="L4" s="9" t="s">
        <v>240</v>
      </c>
      <c r="M4" s="17">
        <v>5958</v>
      </c>
      <c r="N4" s="17">
        <v>4920</v>
      </c>
      <c r="O4" s="17">
        <v>4437</v>
      </c>
      <c r="P4" s="17">
        <v>2029</v>
      </c>
      <c r="Q4" s="17">
        <v>1462</v>
      </c>
      <c r="R4" s="15">
        <v>461</v>
      </c>
      <c r="S4" s="15">
        <v>263</v>
      </c>
      <c r="T4" s="15">
        <v>224</v>
      </c>
      <c r="U4" s="19">
        <v>19754</v>
      </c>
    </row>
    <row r="5" spans="1:21" ht="16.5" customHeight="1" x14ac:dyDescent="0.2">
      <c r="A5" s="7"/>
      <c r="B5" s="7"/>
      <c r="C5" s="7" t="s">
        <v>241</v>
      </c>
      <c r="D5" s="7"/>
      <c r="E5" s="7"/>
      <c r="F5" s="7"/>
      <c r="G5" s="7"/>
      <c r="H5" s="7"/>
      <c r="I5" s="7"/>
      <c r="J5" s="7"/>
      <c r="K5" s="7"/>
      <c r="L5" s="9" t="s">
        <v>240</v>
      </c>
      <c r="M5" s="17">
        <v>6008</v>
      </c>
      <c r="N5" s="17">
        <v>4911</v>
      </c>
      <c r="O5" s="17">
        <v>4407</v>
      </c>
      <c r="P5" s="17">
        <v>2065</v>
      </c>
      <c r="Q5" s="17">
        <v>1490</v>
      </c>
      <c r="R5" s="15">
        <v>467</v>
      </c>
      <c r="S5" s="15">
        <v>264</v>
      </c>
      <c r="T5" s="15">
        <v>220</v>
      </c>
      <c r="U5" s="19">
        <v>19832</v>
      </c>
    </row>
    <row r="6" spans="1:21" ht="16.5" customHeight="1" x14ac:dyDescent="0.2">
      <c r="A6" s="7"/>
      <c r="B6" s="7"/>
      <c r="C6" s="7" t="s">
        <v>242</v>
      </c>
      <c r="D6" s="7"/>
      <c r="E6" s="7"/>
      <c r="F6" s="7"/>
      <c r="G6" s="7"/>
      <c r="H6" s="7"/>
      <c r="I6" s="7"/>
      <c r="J6" s="7"/>
      <c r="K6" s="7"/>
      <c r="L6" s="9" t="s">
        <v>240</v>
      </c>
      <c r="M6" s="17">
        <v>6032</v>
      </c>
      <c r="N6" s="17">
        <v>4848</v>
      </c>
      <c r="O6" s="17">
        <v>4407</v>
      </c>
      <c r="P6" s="17">
        <v>2088</v>
      </c>
      <c r="Q6" s="17">
        <v>1484</v>
      </c>
      <c r="R6" s="15">
        <v>457</v>
      </c>
      <c r="S6" s="15">
        <v>265</v>
      </c>
      <c r="T6" s="15">
        <v>240</v>
      </c>
      <c r="U6" s="19">
        <v>19821</v>
      </c>
    </row>
    <row r="7" spans="1:21" ht="16.5" customHeight="1" x14ac:dyDescent="0.2">
      <c r="A7" s="7"/>
      <c r="B7" s="7"/>
      <c r="C7" s="7" t="s">
        <v>243</v>
      </c>
      <c r="D7" s="7"/>
      <c r="E7" s="7"/>
      <c r="F7" s="7"/>
      <c r="G7" s="7"/>
      <c r="H7" s="7"/>
      <c r="I7" s="7"/>
      <c r="J7" s="7"/>
      <c r="K7" s="7"/>
      <c r="L7" s="9" t="s">
        <v>240</v>
      </c>
      <c r="M7" s="17">
        <v>5959</v>
      </c>
      <c r="N7" s="17">
        <v>4834</v>
      </c>
      <c r="O7" s="17">
        <v>4397</v>
      </c>
      <c r="P7" s="17">
        <v>2065</v>
      </c>
      <c r="Q7" s="17">
        <v>1492</v>
      </c>
      <c r="R7" s="15">
        <v>451</v>
      </c>
      <c r="S7" s="15">
        <v>251</v>
      </c>
      <c r="T7" s="15">
        <v>230</v>
      </c>
      <c r="U7" s="19">
        <v>19679</v>
      </c>
    </row>
    <row r="8" spans="1:21" ht="16.5" customHeight="1" x14ac:dyDescent="0.2">
      <c r="A8" s="7"/>
      <c r="B8" s="7"/>
      <c r="C8" s="7" t="s">
        <v>244</v>
      </c>
      <c r="D8" s="7"/>
      <c r="E8" s="7"/>
      <c r="F8" s="7"/>
      <c r="G8" s="7"/>
      <c r="H8" s="7"/>
      <c r="I8" s="7"/>
      <c r="J8" s="7"/>
      <c r="K8" s="7"/>
      <c r="L8" s="9" t="s">
        <v>240</v>
      </c>
      <c r="M8" s="17">
        <v>5927</v>
      </c>
      <c r="N8" s="17">
        <v>4700</v>
      </c>
      <c r="O8" s="17">
        <v>4351</v>
      </c>
      <c r="P8" s="17">
        <v>2024</v>
      </c>
      <c r="Q8" s="17">
        <v>1495</v>
      </c>
      <c r="R8" s="15">
        <v>438</v>
      </c>
      <c r="S8" s="15">
        <v>254</v>
      </c>
      <c r="T8" s="15">
        <v>227</v>
      </c>
      <c r="U8" s="19">
        <v>19416</v>
      </c>
    </row>
    <row r="9" spans="1:21" ht="16.5" customHeight="1" x14ac:dyDescent="0.2">
      <c r="A9" s="7"/>
      <c r="B9" s="7"/>
      <c r="C9" s="7" t="s">
        <v>245</v>
      </c>
      <c r="D9" s="7"/>
      <c r="E9" s="7"/>
      <c r="F9" s="7"/>
      <c r="G9" s="7"/>
      <c r="H9" s="7"/>
      <c r="I9" s="7"/>
      <c r="J9" s="7"/>
      <c r="K9" s="7"/>
      <c r="L9" s="9" t="s">
        <v>240</v>
      </c>
      <c r="M9" s="17">
        <v>5856</v>
      </c>
      <c r="N9" s="17">
        <v>4597</v>
      </c>
      <c r="O9" s="17">
        <v>4159</v>
      </c>
      <c r="P9" s="17">
        <v>1910</v>
      </c>
      <c r="Q9" s="17">
        <v>1465</v>
      </c>
      <c r="R9" s="15">
        <v>420</v>
      </c>
      <c r="S9" s="15">
        <v>233</v>
      </c>
      <c r="T9" s="15">
        <v>218</v>
      </c>
      <c r="U9" s="19">
        <v>18858</v>
      </c>
    </row>
    <row r="10" spans="1:21" ht="16.5" customHeight="1" x14ac:dyDescent="0.2">
      <c r="A10" s="7"/>
      <c r="B10" s="7"/>
      <c r="C10" s="7" t="s">
        <v>246</v>
      </c>
      <c r="D10" s="7"/>
      <c r="E10" s="7"/>
      <c r="F10" s="7"/>
      <c r="G10" s="7"/>
      <c r="H10" s="7"/>
      <c r="I10" s="7"/>
      <c r="J10" s="7"/>
      <c r="K10" s="7"/>
      <c r="L10" s="9" t="s">
        <v>240</v>
      </c>
      <c r="M10" s="17">
        <v>5750</v>
      </c>
      <c r="N10" s="17">
        <v>4472</v>
      </c>
      <c r="O10" s="17">
        <v>4049</v>
      </c>
      <c r="P10" s="17">
        <v>1856</v>
      </c>
      <c r="Q10" s="17">
        <v>1457</v>
      </c>
      <c r="R10" s="15">
        <v>434</v>
      </c>
      <c r="S10" s="15">
        <v>226</v>
      </c>
      <c r="T10" s="15">
        <v>248</v>
      </c>
      <c r="U10" s="19">
        <v>18492</v>
      </c>
    </row>
    <row r="11" spans="1:21" ht="16.5" customHeight="1" x14ac:dyDescent="0.2">
      <c r="A11" s="7" t="s">
        <v>432</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239</v>
      </c>
      <c r="D12" s="7"/>
      <c r="E12" s="7"/>
      <c r="F12" s="7"/>
      <c r="G12" s="7"/>
      <c r="H12" s="7"/>
      <c r="I12" s="7"/>
      <c r="J12" s="7"/>
      <c r="K12" s="7"/>
      <c r="L12" s="9" t="s">
        <v>240</v>
      </c>
      <c r="M12" s="17">
        <v>5637</v>
      </c>
      <c r="N12" s="17">
        <v>4363</v>
      </c>
      <c r="O12" s="17">
        <v>3860</v>
      </c>
      <c r="P12" s="17">
        <v>1729</v>
      </c>
      <c r="Q12" s="17">
        <v>1265</v>
      </c>
      <c r="R12" s="15">
        <v>325</v>
      </c>
      <c r="S12" s="15">
        <v>207</v>
      </c>
      <c r="T12" s="15">
        <v>119</v>
      </c>
      <c r="U12" s="19">
        <v>17505</v>
      </c>
    </row>
    <row r="13" spans="1:21" ht="16.5" customHeight="1" x14ac:dyDescent="0.2">
      <c r="A13" s="7"/>
      <c r="B13" s="7"/>
      <c r="C13" s="7" t="s">
        <v>241</v>
      </c>
      <c r="D13" s="7"/>
      <c r="E13" s="7"/>
      <c r="F13" s="7"/>
      <c r="G13" s="7"/>
      <c r="H13" s="7"/>
      <c r="I13" s="7"/>
      <c r="J13" s="7"/>
      <c r="K13" s="7"/>
      <c r="L13" s="9" t="s">
        <v>240</v>
      </c>
      <c r="M13" s="17">
        <v>5826</v>
      </c>
      <c r="N13" s="17">
        <v>4589</v>
      </c>
      <c r="O13" s="17">
        <v>3916</v>
      </c>
      <c r="P13" s="17">
        <v>1745</v>
      </c>
      <c r="Q13" s="17">
        <v>1294</v>
      </c>
      <c r="R13" s="15">
        <v>327</v>
      </c>
      <c r="S13" s="15">
        <v>211</v>
      </c>
      <c r="T13" s="15">
        <v>128</v>
      </c>
      <c r="U13" s="19">
        <v>18037</v>
      </c>
    </row>
    <row r="14" spans="1:21" ht="16.5" customHeight="1" x14ac:dyDescent="0.2">
      <c r="A14" s="7"/>
      <c r="B14" s="7"/>
      <c r="C14" s="7" t="s">
        <v>242</v>
      </c>
      <c r="D14" s="7"/>
      <c r="E14" s="7"/>
      <c r="F14" s="7"/>
      <c r="G14" s="7"/>
      <c r="H14" s="7"/>
      <c r="I14" s="7"/>
      <c r="J14" s="7"/>
      <c r="K14" s="7"/>
      <c r="L14" s="9" t="s">
        <v>240</v>
      </c>
      <c r="M14" s="17">
        <v>5625</v>
      </c>
      <c r="N14" s="17">
        <v>4351</v>
      </c>
      <c r="O14" s="17">
        <v>3755</v>
      </c>
      <c r="P14" s="17">
        <v>1674</v>
      </c>
      <c r="Q14" s="17">
        <v>1258</v>
      </c>
      <c r="R14" s="15">
        <v>324</v>
      </c>
      <c r="S14" s="15">
        <v>197</v>
      </c>
      <c r="T14" s="15">
        <v>124</v>
      </c>
      <c r="U14" s="19">
        <v>17307</v>
      </c>
    </row>
    <row r="15" spans="1:21" ht="16.5" customHeight="1" x14ac:dyDescent="0.2">
      <c r="A15" s="7"/>
      <c r="B15" s="7"/>
      <c r="C15" s="7" t="s">
        <v>243</v>
      </c>
      <c r="D15" s="7"/>
      <c r="E15" s="7"/>
      <c r="F15" s="7"/>
      <c r="G15" s="7"/>
      <c r="H15" s="7"/>
      <c r="I15" s="7"/>
      <c r="J15" s="7"/>
      <c r="K15" s="7"/>
      <c r="L15" s="9" t="s">
        <v>240</v>
      </c>
      <c r="M15" s="17">
        <v>5634</v>
      </c>
      <c r="N15" s="17">
        <v>4311</v>
      </c>
      <c r="O15" s="17">
        <v>3700</v>
      </c>
      <c r="P15" s="17">
        <v>1628</v>
      </c>
      <c r="Q15" s="17">
        <v>1263</v>
      </c>
      <c r="R15" s="15">
        <v>323</v>
      </c>
      <c r="S15" s="15">
        <v>187</v>
      </c>
      <c r="T15" s="15">
        <v>126</v>
      </c>
      <c r="U15" s="19">
        <v>17172</v>
      </c>
    </row>
    <row r="16" spans="1:21" ht="16.5" customHeight="1" x14ac:dyDescent="0.2">
      <c r="A16" s="7"/>
      <c r="B16" s="7"/>
      <c r="C16" s="7" t="s">
        <v>244</v>
      </c>
      <c r="D16" s="7"/>
      <c r="E16" s="7"/>
      <c r="F16" s="7"/>
      <c r="G16" s="7"/>
      <c r="H16" s="7"/>
      <c r="I16" s="7"/>
      <c r="J16" s="7"/>
      <c r="K16" s="7"/>
      <c r="L16" s="9" t="s">
        <v>240</v>
      </c>
      <c r="M16" s="17">
        <v>5540</v>
      </c>
      <c r="N16" s="17">
        <v>4227</v>
      </c>
      <c r="O16" s="17">
        <v>3599</v>
      </c>
      <c r="P16" s="17">
        <v>1577</v>
      </c>
      <c r="Q16" s="17">
        <v>1257</v>
      </c>
      <c r="R16" s="15">
        <v>313</v>
      </c>
      <c r="S16" s="15">
        <v>186</v>
      </c>
      <c r="T16" s="15">
        <v>124</v>
      </c>
      <c r="U16" s="19">
        <v>16822</v>
      </c>
    </row>
    <row r="17" spans="1:21" ht="16.5" customHeight="1" x14ac:dyDescent="0.2">
      <c r="A17" s="7"/>
      <c r="B17" s="7"/>
      <c r="C17" s="7" t="s">
        <v>245</v>
      </c>
      <c r="D17" s="7"/>
      <c r="E17" s="7"/>
      <c r="F17" s="7"/>
      <c r="G17" s="7"/>
      <c r="H17" s="7"/>
      <c r="I17" s="7"/>
      <c r="J17" s="7"/>
      <c r="K17" s="7"/>
      <c r="L17" s="9" t="s">
        <v>240</v>
      </c>
      <c r="M17" s="17">
        <v>5431</v>
      </c>
      <c r="N17" s="17">
        <v>4073</v>
      </c>
      <c r="O17" s="17">
        <v>3436</v>
      </c>
      <c r="P17" s="17">
        <v>1481</v>
      </c>
      <c r="Q17" s="17">
        <v>1227</v>
      </c>
      <c r="R17" s="15">
        <v>307</v>
      </c>
      <c r="S17" s="15">
        <v>171</v>
      </c>
      <c r="T17" s="15">
        <v>120</v>
      </c>
      <c r="U17" s="19">
        <v>16247</v>
      </c>
    </row>
    <row r="18" spans="1:21" ht="16.5" customHeight="1" x14ac:dyDescent="0.2">
      <c r="A18" s="7"/>
      <c r="B18" s="7"/>
      <c r="C18" s="7" t="s">
        <v>246</v>
      </c>
      <c r="D18" s="7"/>
      <c r="E18" s="7"/>
      <c r="F18" s="7"/>
      <c r="G18" s="7"/>
      <c r="H18" s="7"/>
      <c r="I18" s="7"/>
      <c r="J18" s="7"/>
      <c r="K18" s="7"/>
      <c r="L18" s="9" t="s">
        <v>240</v>
      </c>
      <c r="M18" s="17">
        <v>5397</v>
      </c>
      <c r="N18" s="17">
        <v>4035</v>
      </c>
      <c r="O18" s="17">
        <v>3335</v>
      </c>
      <c r="P18" s="17">
        <v>1426</v>
      </c>
      <c r="Q18" s="17">
        <v>1221</v>
      </c>
      <c r="R18" s="15">
        <v>301</v>
      </c>
      <c r="S18" s="15">
        <v>168</v>
      </c>
      <c r="T18" s="15">
        <v>104</v>
      </c>
      <c r="U18" s="19">
        <v>15987</v>
      </c>
    </row>
    <row r="19" spans="1:21" ht="16.5" customHeight="1" x14ac:dyDescent="0.2">
      <c r="A19" s="7"/>
      <c r="B19" s="7" t="s">
        <v>448</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239</v>
      </c>
      <c r="D20" s="7"/>
      <c r="E20" s="7"/>
      <c r="F20" s="7"/>
      <c r="G20" s="7"/>
      <c r="H20" s="7"/>
      <c r="I20" s="7"/>
      <c r="J20" s="7"/>
      <c r="K20" s="7"/>
      <c r="L20" s="9" t="s">
        <v>174</v>
      </c>
      <c r="M20" s="30">
        <v>58.7</v>
      </c>
      <c r="N20" s="30">
        <v>59.4</v>
      </c>
      <c r="O20" s="30">
        <v>60.5</v>
      </c>
      <c r="P20" s="30">
        <v>60.2</v>
      </c>
      <c r="Q20" s="30">
        <v>62.5</v>
      </c>
      <c r="R20" s="30">
        <v>56.3</v>
      </c>
      <c r="S20" s="30">
        <v>51.3</v>
      </c>
      <c r="T20" s="30">
        <v>54.5</v>
      </c>
      <c r="U20" s="30">
        <v>59.5</v>
      </c>
    </row>
    <row r="21" spans="1:21" ht="16.5" customHeight="1" x14ac:dyDescent="0.2">
      <c r="A21" s="7"/>
      <c r="B21" s="7"/>
      <c r="C21" s="7" t="s">
        <v>241</v>
      </c>
      <c r="D21" s="7"/>
      <c r="E21" s="7"/>
      <c r="F21" s="7"/>
      <c r="G21" s="7"/>
      <c r="H21" s="7"/>
      <c r="I21" s="7"/>
      <c r="J21" s="7"/>
      <c r="K21" s="7"/>
      <c r="L21" s="9" t="s">
        <v>174</v>
      </c>
      <c r="M21" s="30">
        <v>59.7</v>
      </c>
      <c r="N21" s="30">
        <v>60.3</v>
      </c>
      <c r="O21" s="30">
        <v>61.3</v>
      </c>
      <c r="P21" s="30">
        <v>61.5</v>
      </c>
      <c r="Q21" s="30">
        <v>63</v>
      </c>
      <c r="R21" s="30">
        <v>57.7</v>
      </c>
      <c r="S21" s="30">
        <v>53.3</v>
      </c>
      <c r="T21" s="30">
        <v>55.5</v>
      </c>
      <c r="U21" s="30">
        <v>60.4</v>
      </c>
    </row>
    <row r="22" spans="1:21" ht="16.5" customHeight="1" x14ac:dyDescent="0.2">
      <c r="A22" s="7"/>
      <c r="B22" s="7"/>
      <c r="C22" s="7" t="s">
        <v>242</v>
      </c>
      <c r="D22" s="7"/>
      <c r="E22" s="7"/>
      <c r="F22" s="7"/>
      <c r="G22" s="7"/>
      <c r="H22" s="7"/>
      <c r="I22" s="7"/>
      <c r="J22" s="7"/>
      <c r="K22" s="7"/>
      <c r="L22" s="9" t="s">
        <v>174</v>
      </c>
      <c r="M22" s="30">
        <v>60.5</v>
      </c>
      <c r="N22" s="30">
        <v>60.9</v>
      </c>
      <c r="O22" s="30">
        <v>61.7</v>
      </c>
      <c r="P22" s="30">
        <v>62</v>
      </c>
      <c r="Q22" s="30">
        <v>64.099999999999994</v>
      </c>
      <c r="R22" s="30">
        <v>57.6</v>
      </c>
      <c r="S22" s="30">
        <v>52.9</v>
      </c>
      <c r="T22" s="30">
        <v>54.5</v>
      </c>
      <c r="U22" s="30">
        <v>61.1</v>
      </c>
    </row>
    <row r="23" spans="1:21" ht="16.5" customHeight="1" x14ac:dyDescent="0.2">
      <c r="A23" s="7"/>
      <c r="B23" s="7"/>
      <c r="C23" s="7" t="s">
        <v>243</v>
      </c>
      <c r="D23" s="7"/>
      <c r="E23" s="7"/>
      <c r="F23" s="7"/>
      <c r="G23" s="7"/>
      <c r="H23" s="7"/>
      <c r="I23" s="7"/>
      <c r="J23" s="7"/>
      <c r="K23" s="7"/>
      <c r="L23" s="9" t="s">
        <v>174</v>
      </c>
      <c r="M23" s="30">
        <v>61.4</v>
      </c>
      <c r="N23" s="30">
        <v>61.7</v>
      </c>
      <c r="O23" s="30">
        <v>62.7</v>
      </c>
      <c r="P23" s="30">
        <v>63.2</v>
      </c>
      <c r="Q23" s="30">
        <v>65</v>
      </c>
      <c r="R23" s="30">
        <v>58.7</v>
      </c>
      <c r="S23" s="30">
        <v>51.6</v>
      </c>
      <c r="T23" s="30">
        <v>54.8</v>
      </c>
      <c r="U23" s="30">
        <v>61.9</v>
      </c>
    </row>
    <row r="24" spans="1:21" ht="16.5" customHeight="1" x14ac:dyDescent="0.2">
      <c r="A24" s="7"/>
      <c r="B24" s="7"/>
      <c r="C24" s="7" t="s">
        <v>244</v>
      </c>
      <c r="D24" s="7"/>
      <c r="E24" s="7"/>
      <c r="F24" s="7"/>
      <c r="G24" s="7"/>
      <c r="H24" s="7"/>
      <c r="I24" s="7"/>
      <c r="J24" s="7"/>
      <c r="K24" s="7"/>
      <c r="L24" s="9" t="s">
        <v>174</v>
      </c>
      <c r="M24" s="30">
        <v>62.1</v>
      </c>
      <c r="N24" s="30">
        <v>62.5</v>
      </c>
      <c r="O24" s="30">
        <v>63.5</v>
      </c>
      <c r="P24" s="30">
        <v>64.2</v>
      </c>
      <c r="Q24" s="30">
        <v>66.400000000000006</v>
      </c>
      <c r="R24" s="30">
        <v>58.9</v>
      </c>
      <c r="S24" s="30">
        <v>53.8</v>
      </c>
      <c r="T24" s="30">
        <v>56.2</v>
      </c>
      <c r="U24" s="30">
        <v>62.8</v>
      </c>
    </row>
    <row r="25" spans="1:21" ht="16.5" customHeight="1" x14ac:dyDescent="0.2">
      <c r="A25" s="7"/>
      <c r="B25" s="7"/>
      <c r="C25" s="7" t="s">
        <v>245</v>
      </c>
      <c r="D25" s="7"/>
      <c r="E25" s="7"/>
      <c r="F25" s="7"/>
      <c r="G25" s="7"/>
      <c r="H25" s="7"/>
      <c r="I25" s="7"/>
      <c r="J25" s="7"/>
      <c r="K25" s="7"/>
      <c r="L25" s="9" t="s">
        <v>174</v>
      </c>
      <c r="M25" s="30">
        <v>63</v>
      </c>
      <c r="N25" s="30">
        <v>63.4</v>
      </c>
      <c r="O25" s="30">
        <v>64</v>
      </c>
      <c r="P25" s="30">
        <v>65.099999999999994</v>
      </c>
      <c r="Q25" s="30">
        <v>67.599999999999994</v>
      </c>
      <c r="R25" s="30">
        <v>59.5</v>
      </c>
      <c r="S25" s="30">
        <v>53.5</v>
      </c>
      <c r="T25" s="30">
        <v>59.2</v>
      </c>
      <c r="U25" s="30">
        <v>63.6</v>
      </c>
    </row>
    <row r="26" spans="1:21" ht="16.5" customHeight="1" x14ac:dyDescent="0.2">
      <c r="A26" s="7"/>
      <c r="B26" s="7"/>
      <c r="C26" s="7" t="s">
        <v>246</v>
      </c>
      <c r="D26" s="7"/>
      <c r="E26" s="7"/>
      <c r="F26" s="7"/>
      <c r="G26" s="7"/>
      <c r="H26" s="7"/>
      <c r="I26" s="7"/>
      <c r="J26" s="7"/>
      <c r="K26" s="7"/>
      <c r="L26" s="9" t="s">
        <v>174</v>
      </c>
      <c r="M26" s="30">
        <v>64</v>
      </c>
      <c r="N26" s="30">
        <v>64.599999999999994</v>
      </c>
      <c r="O26" s="30">
        <v>64.599999999999994</v>
      </c>
      <c r="P26" s="30">
        <v>66.3</v>
      </c>
      <c r="Q26" s="30">
        <v>68.599999999999994</v>
      </c>
      <c r="R26" s="30">
        <v>61.1</v>
      </c>
      <c r="S26" s="30">
        <v>54.7</v>
      </c>
      <c r="T26" s="30">
        <v>58.7</v>
      </c>
      <c r="U26" s="30">
        <v>64.599999999999994</v>
      </c>
    </row>
    <row r="27" spans="1:21" ht="16.5" customHeight="1" x14ac:dyDescent="0.2">
      <c r="A27" s="7"/>
      <c r="B27" s="7" t="s">
        <v>452</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239</v>
      </c>
      <c r="D28" s="7"/>
      <c r="E28" s="7"/>
      <c r="F28" s="7"/>
      <c r="G28" s="7"/>
      <c r="H28" s="7"/>
      <c r="I28" s="7"/>
      <c r="J28" s="7"/>
      <c r="K28" s="7"/>
      <c r="L28" s="9" t="s">
        <v>249</v>
      </c>
      <c r="M28" s="33">
        <v>139</v>
      </c>
      <c r="N28" s="33">
        <v>132.30000000000001</v>
      </c>
      <c r="O28" s="33">
        <v>150.4</v>
      </c>
      <c r="P28" s="33">
        <v>129.9</v>
      </c>
      <c r="Q28" s="33">
        <v>144.80000000000001</v>
      </c>
      <c r="R28" s="33">
        <v>121.1</v>
      </c>
      <c r="S28" s="30">
        <v>97.4</v>
      </c>
      <c r="T28" s="30">
        <v>94.3</v>
      </c>
      <c r="U28" s="33">
        <v>137.5</v>
      </c>
    </row>
    <row r="29" spans="1:21" ht="16.5" customHeight="1" x14ac:dyDescent="0.2">
      <c r="A29" s="7"/>
      <c r="B29" s="7"/>
      <c r="C29" s="7" t="s">
        <v>241</v>
      </c>
      <c r="D29" s="7"/>
      <c r="E29" s="7"/>
      <c r="F29" s="7"/>
      <c r="G29" s="7"/>
      <c r="H29" s="7"/>
      <c r="I29" s="7"/>
      <c r="J29" s="7"/>
      <c r="K29" s="7"/>
      <c r="L29" s="9" t="s">
        <v>249</v>
      </c>
      <c r="M29" s="33">
        <v>144.4</v>
      </c>
      <c r="N29" s="33">
        <v>139.30000000000001</v>
      </c>
      <c r="O29" s="33">
        <v>154.5</v>
      </c>
      <c r="P29" s="33">
        <v>132.5</v>
      </c>
      <c r="Q29" s="33">
        <v>149</v>
      </c>
      <c r="R29" s="33">
        <v>123</v>
      </c>
      <c r="S29" s="33">
        <v>100.1</v>
      </c>
      <c r="T29" s="33">
        <v>101.9</v>
      </c>
      <c r="U29" s="33">
        <v>142.5</v>
      </c>
    </row>
    <row r="30" spans="1:21" ht="16.5" customHeight="1" x14ac:dyDescent="0.2">
      <c r="A30" s="7"/>
      <c r="B30" s="7"/>
      <c r="C30" s="7" t="s">
        <v>242</v>
      </c>
      <c r="D30" s="7"/>
      <c r="E30" s="7"/>
      <c r="F30" s="7"/>
      <c r="G30" s="7"/>
      <c r="H30" s="7"/>
      <c r="I30" s="7"/>
      <c r="J30" s="7"/>
      <c r="K30" s="7"/>
      <c r="L30" s="9" t="s">
        <v>249</v>
      </c>
      <c r="M30" s="33">
        <v>140.9</v>
      </c>
      <c r="N30" s="33">
        <v>134.69999999999999</v>
      </c>
      <c r="O30" s="33">
        <v>150.19999999999999</v>
      </c>
      <c r="P30" s="33">
        <v>128.5</v>
      </c>
      <c r="Q30" s="33">
        <v>146.1</v>
      </c>
      <c r="R30" s="33">
        <v>123.1</v>
      </c>
      <c r="S30" s="30">
        <v>93.9</v>
      </c>
      <c r="T30" s="30">
        <v>97.9</v>
      </c>
      <c r="U30" s="33">
        <v>138.6</v>
      </c>
    </row>
    <row r="31" spans="1:21" ht="16.5" customHeight="1" x14ac:dyDescent="0.2">
      <c r="A31" s="7"/>
      <c r="B31" s="7"/>
      <c r="C31" s="7" t="s">
        <v>243</v>
      </c>
      <c r="D31" s="7"/>
      <c r="E31" s="7"/>
      <c r="F31" s="7"/>
      <c r="G31" s="7"/>
      <c r="H31" s="7"/>
      <c r="I31" s="7"/>
      <c r="J31" s="7"/>
      <c r="K31" s="7"/>
      <c r="L31" s="9" t="s">
        <v>249</v>
      </c>
      <c r="M31" s="33">
        <v>143.5</v>
      </c>
      <c r="N31" s="33">
        <v>136.5</v>
      </c>
      <c r="O31" s="33">
        <v>150.5</v>
      </c>
      <c r="P31" s="33">
        <v>125.9</v>
      </c>
      <c r="Q31" s="33">
        <v>148</v>
      </c>
      <c r="R31" s="33">
        <v>124.3</v>
      </c>
      <c r="S31" s="30">
        <v>90.8</v>
      </c>
      <c r="T31" s="30">
        <v>98.8</v>
      </c>
      <c r="U31" s="33">
        <v>139.80000000000001</v>
      </c>
    </row>
    <row r="32" spans="1:21" ht="16.5" customHeight="1" x14ac:dyDescent="0.2">
      <c r="A32" s="7"/>
      <c r="B32" s="7"/>
      <c r="C32" s="7" t="s">
        <v>244</v>
      </c>
      <c r="D32" s="7"/>
      <c r="E32" s="7"/>
      <c r="F32" s="7"/>
      <c r="G32" s="7"/>
      <c r="H32" s="7"/>
      <c r="I32" s="7"/>
      <c r="J32" s="7"/>
      <c r="K32" s="7"/>
      <c r="L32" s="9" t="s">
        <v>249</v>
      </c>
      <c r="M32" s="33">
        <v>143.4</v>
      </c>
      <c r="N32" s="33">
        <v>136.80000000000001</v>
      </c>
      <c r="O32" s="33">
        <v>148.69999999999999</v>
      </c>
      <c r="P32" s="33">
        <v>122.3</v>
      </c>
      <c r="Q32" s="33">
        <v>147.9</v>
      </c>
      <c r="R32" s="33">
        <v>122.2</v>
      </c>
      <c r="S32" s="30">
        <v>92</v>
      </c>
      <c r="T32" s="30">
        <v>98.8</v>
      </c>
      <c r="U32" s="33">
        <v>139.1</v>
      </c>
    </row>
    <row r="33" spans="1:21" ht="16.5" customHeight="1" x14ac:dyDescent="0.2">
      <c r="A33" s="7"/>
      <c r="B33" s="7"/>
      <c r="C33" s="7" t="s">
        <v>245</v>
      </c>
      <c r="D33" s="7"/>
      <c r="E33" s="7"/>
      <c r="F33" s="7"/>
      <c r="G33" s="7"/>
      <c r="H33" s="7"/>
      <c r="I33" s="7"/>
      <c r="J33" s="7"/>
      <c r="K33" s="7"/>
      <c r="L33" s="9" t="s">
        <v>249</v>
      </c>
      <c r="M33" s="33">
        <v>142.80000000000001</v>
      </c>
      <c r="N33" s="33">
        <v>135.30000000000001</v>
      </c>
      <c r="O33" s="33">
        <v>144.1</v>
      </c>
      <c r="P33" s="33">
        <v>115.8</v>
      </c>
      <c r="Q33" s="33">
        <v>145.5</v>
      </c>
      <c r="R33" s="33">
        <v>120.1</v>
      </c>
      <c r="S33" s="30">
        <v>86.7</v>
      </c>
      <c r="T33" s="30">
        <v>94.5</v>
      </c>
      <c r="U33" s="33">
        <v>136.5</v>
      </c>
    </row>
    <row r="34" spans="1:21" ht="16.5" customHeight="1" x14ac:dyDescent="0.2">
      <c r="A34" s="11"/>
      <c r="B34" s="11"/>
      <c r="C34" s="11" t="s">
        <v>246</v>
      </c>
      <c r="D34" s="11"/>
      <c r="E34" s="11"/>
      <c r="F34" s="11"/>
      <c r="G34" s="11"/>
      <c r="H34" s="11"/>
      <c r="I34" s="11"/>
      <c r="J34" s="11"/>
      <c r="K34" s="11"/>
      <c r="L34" s="12" t="s">
        <v>249</v>
      </c>
      <c r="M34" s="34">
        <v>143.9</v>
      </c>
      <c r="N34" s="34">
        <v>137</v>
      </c>
      <c r="O34" s="34">
        <v>141.30000000000001</v>
      </c>
      <c r="P34" s="34">
        <v>112.2</v>
      </c>
      <c r="Q34" s="34">
        <v>145.6</v>
      </c>
      <c r="R34" s="34">
        <v>118.1</v>
      </c>
      <c r="S34" s="37">
        <v>86.4</v>
      </c>
      <c r="T34" s="37">
        <v>81.900000000000006</v>
      </c>
      <c r="U34" s="34">
        <v>136.1</v>
      </c>
    </row>
    <row r="35" spans="1:21" ht="4.5" customHeight="1" x14ac:dyDescent="0.2">
      <c r="A35" s="25"/>
      <c r="B35" s="25"/>
      <c r="C35" s="2"/>
      <c r="D35" s="2"/>
      <c r="E35" s="2"/>
      <c r="F35" s="2"/>
      <c r="G35" s="2"/>
      <c r="H35" s="2"/>
      <c r="I35" s="2"/>
      <c r="J35" s="2"/>
      <c r="K35" s="2"/>
      <c r="L35" s="2"/>
      <c r="M35" s="2"/>
      <c r="N35" s="2"/>
      <c r="O35" s="2"/>
      <c r="P35" s="2"/>
      <c r="Q35" s="2"/>
      <c r="R35" s="2"/>
      <c r="S35" s="2"/>
      <c r="T35" s="2"/>
      <c r="U35" s="2"/>
    </row>
    <row r="36" spans="1:21" ht="16.5" customHeight="1" x14ac:dyDescent="0.2">
      <c r="A36" s="35"/>
      <c r="B36" s="35"/>
      <c r="C36" s="79" t="s">
        <v>154</v>
      </c>
      <c r="D36" s="79"/>
      <c r="E36" s="79"/>
      <c r="F36" s="79"/>
      <c r="G36" s="79"/>
      <c r="H36" s="79"/>
      <c r="I36" s="79"/>
      <c r="J36" s="79"/>
      <c r="K36" s="79"/>
      <c r="L36" s="79"/>
      <c r="M36" s="79"/>
      <c r="N36" s="79"/>
      <c r="O36" s="79"/>
      <c r="P36" s="79"/>
      <c r="Q36" s="79"/>
      <c r="R36" s="79"/>
      <c r="S36" s="79"/>
      <c r="T36" s="79"/>
      <c r="U36" s="79"/>
    </row>
    <row r="37" spans="1:21" ht="16.5" customHeight="1" x14ac:dyDescent="0.2">
      <c r="A37" s="35"/>
      <c r="B37" s="35"/>
      <c r="C37" s="79" t="s">
        <v>155</v>
      </c>
      <c r="D37" s="79"/>
      <c r="E37" s="79"/>
      <c r="F37" s="79"/>
      <c r="G37" s="79"/>
      <c r="H37" s="79"/>
      <c r="I37" s="79"/>
      <c r="J37" s="79"/>
      <c r="K37" s="79"/>
      <c r="L37" s="79"/>
      <c r="M37" s="79"/>
      <c r="N37" s="79"/>
      <c r="O37" s="79"/>
      <c r="P37" s="79"/>
      <c r="Q37" s="79"/>
      <c r="R37" s="79"/>
      <c r="S37" s="79"/>
      <c r="T37" s="79"/>
      <c r="U37" s="79"/>
    </row>
    <row r="38" spans="1:21" ht="4.5" customHeight="1" x14ac:dyDescent="0.2">
      <c r="A38" s="25"/>
      <c r="B38" s="25"/>
      <c r="C38" s="2"/>
      <c r="D38" s="2"/>
      <c r="E38" s="2"/>
      <c r="F38" s="2"/>
      <c r="G38" s="2"/>
      <c r="H38" s="2"/>
      <c r="I38" s="2"/>
      <c r="J38" s="2"/>
      <c r="K38" s="2"/>
      <c r="L38" s="2"/>
      <c r="M38" s="2"/>
      <c r="N38" s="2"/>
      <c r="O38" s="2"/>
      <c r="P38" s="2"/>
      <c r="Q38" s="2"/>
      <c r="R38" s="2"/>
      <c r="S38" s="2"/>
      <c r="T38" s="2"/>
      <c r="U38" s="2"/>
    </row>
    <row r="39" spans="1:21" ht="16.5" customHeight="1" x14ac:dyDescent="0.2">
      <c r="A39" s="25" t="s">
        <v>115</v>
      </c>
      <c r="B39" s="25"/>
      <c r="C39" s="79" t="s">
        <v>251</v>
      </c>
      <c r="D39" s="79"/>
      <c r="E39" s="79"/>
      <c r="F39" s="79"/>
      <c r="G39" s="79"/>
      <c r="H39" s="79"/>
      <c r="I39" s="79"/>
      <c r="J39" s="79"/>
      <c r="K39" s="79"/>
      <c r="L39" s="79"/>
      <c r="M39" s="79"/>
      <c r="N39" s="79"/>
      <c r="O39" s="79"/>
      <c r="P39" s="79"/>
      <c r="Q39" s="79"/>
      <c r="R39" s="79"/>
      <c r="S39" s="79"/>
      <c r="T39" s="79"/>
      <c r="U39" s="79"/>
    </row>
    <row r="40" spans="1:21" ht="29.45" customHeight="1" x14ac:dyDescent="0.2">
      <c r="A40" s="25" t="s">
        <v>117</v>
      </c>
      <c r="B40" s="25"/>
      <c r="C40" s="79" t="s">
        <v>441</v>
      </c>
      <c r="D40" s="79"/>
      <c r="E40" s="79"/>
      <c r="F40" s="79"/>
      <c r="G40" s="79"/>
      <c r="H40" s="79"/>
      <c r="I40" s="79"/>
      <c r="J40" s="79"/>
      <c r="K40" s="79"/>
      <c r="L40" s="79"/>
      <c r="M40" s="79"/>
      <c r="N40" s="79"/>
      <c r="O40" s="79"/>
      <c r="P40" s="79"/>
      <c r="Q40" s="79"/>
      <c r="R40" s="79"/>
      <c r="S40" s="79"/>
      <c r="T40" s="79"/>
      <c r="U40" s="79"/>
    </row>
    <row r="41" spans="1:21" ht="29.45" customHeight="1" x14ac:dyDescent="0.2">
      <c r="A41" s="25" t="s">
        <v>119</v>
      </c>
      <c r="B41" s="25"/>
      <c r="C41" s="79" t="s">
        <v>252</v>
      </c>
      <c r="D41" s="79"/>
      <c r="E41" s="79"/>
      <c r="F41" s="79"/>
      <c r="G41" s="79"/>
      <c r="H41" s="79"/>
      <c r="I41" s="79"/>
      <c r="J41" s="79"/>
      <c r="K41" s="79"/>
      <c r="L41" s="79"/>
      <c r="M41" s="79"/>
      <c r="N41" s="79"/>
      <c r="O41" s="79"/>
      <c r="P41" s="79"/>
      <c r="Q41" s="79"/>
      <c r="R41" s="79"/>
      <c r="S41" s="79"/>
      <c r="T41" s="79"/>
      <c r="U41" s="79"/>
    </row>
    <row r="42" spans="1:21" ht="29.45" customHeight="1" x14ac:dyDescent="0.2">
      <c r="A42" s="25" t="s">
        <v>121</v>
      </c>
      <c r="B42" s="25"/>
      <c r="C42" s="79" t="s">
        <v>253</v>
      </c>
      <c r="D42" s="79"/>
      <c r="E42" s="79"/>
      <c r="F42" s="79"/>
      <c r="G42" s="79"/>
      <c r="H42" s="79"/>
      <c r="I42" s="79"/>
      <c r="J42" s="79"/>
      <c r="K42" s="79"/>
      <c r="L42" s="79"/>
      <c r="M42" s="79"/>
      <c r="N42" s="79"/>
      <c r="O42" s="79"/>
      <c r="P42" s="79"/>
      <c r="Q42" s="79"/>
      <c r="R42" s="79"/>
      <c r="S42" s="79"/>
      <c r="T42" s="79"/>
      <c r="U42" s="79"/>
    </row>
    <row r="43" spans="1:21" ht="29.45" customHeight="1" x14ac:dyDescent="0.2">
      <c r="A43" s="25" t="s">
        <v>123</v>
      </c>
      <c r="B43" s="25"/>
      <c r="C43" s="79" t="s">
        <v>255</v>
      </c>
      <c r="D43" s="79"/>
      <c r="E43" s="79"/>
      <c r="F43" s="79"/>
      <c r="G43" s="79"/>
      <c r="H43" s="79"/>
      <c r="I43" s="79"/>
      <c r="J43" s="79"/>
      <c r="K43" s="79"/>
      <c r="L43" s="79"/>
      <c r="M43" s="79"/>
      <c r="N43" s="79"/>
      <c r="O43" s="79"/>
      <c r="P43" s="79"/>
      <c r="Q43" s="79"/>
      <c r="R43" s="79"/>
      <c r="S43" s="79"/>
      <c r="T43" s="79"/>
      <c r="U43" s="79"/>
    </row>
    <row r="44" spans="1:21" ht="55.15" customHeight="1" x14ac:dyDescent="0.2">
      <c r="A44" s="25" t="s">
        <v>161</v>
      </c>
      <c r="B44" s="25"/>
      <c r="C44" s="79" t="s">
        <v>256</v>
      </c>
      <c r="D44" s="79"/>
      <c r="E44" s="79"/>
      <c r="F44" s="79"/>
      <c r="G44" s="79"/>
      <c r="H44" s="79"/>
      <c r="I44" s="79"/>
      <c r="J44" s="79"/>
      <c r="K44" s="79"/>
      <c r="L44" s="79"/>
      <c r="M44" s="79"/>
      <c r="N44" s="79"/>
      <c r="O44" s="79"/>
      <c r="P44" s="79"/>
      <c r="Q44" s="79"/>
      <c r="R44" s="79"/>
      <c r="S44" s="79"/>
      <c r="T44" s="79"/>
      <c r="U44" s="79"/>
    </row>
    <row r="45" spans="1:21" ht="29.45" customHeight="1" x14ac:dyDescent="0.2">
      <c r="A45" s="25" t="s">
        <v>180</v>
      </c>
      <c r="B45" s="25"/>
      <c r="C45" s="79" t="s">
        <v>257</v>
      </c>
      <c r="D45" s="79"/>
      <c r="E45" s="79"/>
      <c r="F45" s="79"/>
      <c r="G45" s="79"/>
      <c r="H45" s="79"/>
      <c r="I45" s="79"/>
      <c r="J45" s="79"/>
      <c r="K45" s="79"/>
      <c r="L45" s="79"/>
      <c r="M45" s="79"/>
      <c r="N45" s="79"/>
      <c r="O45" s="79"/>
      <c r="P45" s="79"/>
      <c r="Q45" s="79"/>
      <c r="R45" s="79"/>
      <c r="S45" s="79"/>
      <c r="T45" s="79"/>
      <c r="U45" s="79"/>
    </row>
    <row r="46" spans="1:21" ht="42.4" customHeight="1" x14ac:dyDescent="0.2">
      <c r="A46" s="25" t="s">
        <v>182</v>
      </c>
      <c r="B46" s="25"/>
      <c r="C46" s="79" t="s">
        <v>254</v>
      </c>
      <c r="D46" s="79"/>
      <c r="E46" s="79"/>
      <c r="F46" s="79"/>
      <c r="G46" s="79"/>
      <c r="H46" s="79"/>
      <c r="I46" s="79"/>
      <c r="J46" s="79"/>
      <c r="K46" s="79"/>
      <c r="L46" s="79"/>
      <c r="M46" s="79"/>
      <c r="N46" s="79"/>
      <c r="O46" s="79"/>
      <c r="P46" s="79"/>
      <c r="Q46" s="79"/>
      <c r="R46" s="79"/>
      <c r="S46" s="79"/>
      <c r="T46" s="79"/>
      <c r="U46" s="79"/>
    </row>
    <row r="47" spans="1:21" ht="29.45" customHeight="1" x14ac:dyDescent="0.2">
      <c r="A47" s="25" t="s">
        <v>184</v>
      </c>
      <c r="B47" s="25"/>
      <c r="C47" s="79" t="s">
        <v>263</v>
      </c>
      <c r="D47" s="79"/>
      <c r="E47" s="79"/>
      <c r="F47" s="79"/>
      <c r="G47" s="79"/>
      <c r="H47" s="79"/>
      <c r="I47" s="79"/>
      <c r="J47" s="79"/>
      <c r="K47" s="79"/>
      <c r="L47" s="79"/>
      <c r="M47" s="79"/>
      <c r="N47" s="79"/>
      <c r="O47" s="79"/>
      <c r="P47" s="79"/>
      <c r="Q47" s="79"/>
      <c r="R47" s="79"/>
      <c r="S47" s="79"/>
      <c r="T47" s="79"/>
      <c r="U47" s="79"/>
    </row>
    <row r="48" spans="1:21" ht="4.5" customHeight="1" x14ac:dyDescent="0.2"/>
    <row r="49" spans="1:21" ht="55.15" customHeight="1" x14ac:dyDescent="0.2">
      <c r="A49" s="26" t="s">
        <v>125</v>
      </c>
      <c r="B49" s="25"/>
      <c r="C49" s="25"/>
      <c r="D49" s="25"/>
      <c r="E49" s="79" t="s">
        <v>258</v>
      </c>
      <c r="F49" s="79"/>
      <c r="G49" s="79"/>
      <c r="H49" s="79"/>
      <c r="I49" s="79"/>
      <c r="J49" s="79"/>
      <c r="K49" s="79"/>
      <c r="L49" s="79"/>
      <c r="M49" s="79"/>
      <c r="N49" s="79"/>
      <c r="O49" s="79"/>
      <c r="P49" s="79"/>
      <c r="Q49" s="79"/>
      <c r="R49" s="79"/>
      <c r="S49" s="79"/>
      <c r="T49" s="79"/>
      <c r="U49" s="79"/>
    </row>
  </sheetData>
  <mergeCells count="13">
    <mergeCell ref="K1:U1"/>
    <mergeCell ref="C36:U36"/>
    <mergeCell ref="C37:U37"/>
    <mergeCell ref="C39:U39"/>
    <mergeCell ref="C40:U40"/>
    <mergeCell ref="C46:U46"/>
    <mergeCell ref="C47:U47"/>
    <mergeCell ref="E49:U49"/>
    <mergeCell ref="C41:U41"/>
    <mergeCell ref="C42:U42"/>
    <mergeCell ref="C43:U43"/>
    <mergeCell ref="C44:U44"/>
    <mergeCell ref="C45:U45"/>
  </mergeCells>
  <pageMargins left="0.7" right="0.7" top="0.75" bottom="0.75" header="0.3" footer="0.3"/>
  <pageSetup paperSize="9" fitToHeight="0" orientation="landscape" horizontalDpi="300" verticalDpi="300"/>
  <headerFooter scaleWithDoc="0" alignWithMargins="0">
    <oddHeader>&amp;C&amp;"Arial"&amp;8TABLE 10A.21</oddHeader>
    <oddFooter>&amp;L&amp;"Arial"&amp;8REPORT ON
GOVERNMENT
SERVICES 2022&amp;R&amp;"Arial"&amp;8PRIMARY AND
COMMUNITY HEALTH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455"/>
  <sheetViews>
    <sheetView showGridLines="0" workbookViewId="0"/>
  </sheetViews>
  <sheetFormatPr defaultColWidth="10.85546875" defaultRowHeight="12.75" x14ac:dyDescent="0.2"/>
  <cols>
    <col min="1" max="10" width="1.7109375" customWidth="1"/>
    <col min="11" max="11" width="7.42578125" customWidth="1"/>
    <col min="12" max="12" width="5.42578125" customWidth="1"/>
    <col min="13" max="21" width="8.42578125" customWidth="1"/>
  </cols>
  <sheetData>
    <row r="1" spans="1:21" ht="33.950000000000003" customHeight="1" x14ac:dyDescent="0.2">
      <c r="A1" s="8" t="s">
        <v>453</v>
      </c>
      <c r="B1" s="8"/>
      <c r="C1" s="8"/>
      <c r="D1" s="8"/>
      <c r="E1" s="8"/>
      <c r="F1" s="8"/>
      <c r="G1" s="8"/>
      <c r="H1" s="8"/>
      <c r="I1" s="8"/>
      <c r="J1" s="8"/>
      <c r="K1" s="85" t="s">
        <v>454</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455</v>
      </c>
      <c r="T2" s="29" t="s">
        <v>136</v>
      </c>
      <c r="U2" s="29" t="s">
        <v>212</v>
      </c>
    </row>
    <row r="3" spans="1:21" ht="16.5" customHeight="1" x14ac:dyDescent="0.2">
      <c r="A3" s="7" t="s">
        <v>239</v>
      </c>
      <c r="B3" s="7"/>
      <c r="C3" s="7"/>
      <c r="D3" s="7"/>
      <c r="E3" s="7"/>
      <c r="F3" s="7"/>
      <c r="G3" s="7"/>
      <c r="H3" s="7"/>
      <c r="I3" s="7"/>
      <c r="J3" s="7"/>
      <c r="K3" s="7"/>
      <c r="L3" s="9"/>
      <c r="M3" s="10"/>
      <c r="N3" s="10"/>
      <c r="O3" s="10"/>
      <c r="P3" s="10"/>
      <c r="Q3" s="10"/>
      <c r="R3" s="10"/>
      <c r="S3" s="10"/>
      <c r="T3" s="10"/>
      <c r="U3" s="10"/>
    </row>
    <row r="4" spans="1:21" ht="16.5" customHeight="1" x14ac:dyDescent="0.2">
      <c r="A4" s="7"/>
      <c r="B4" s="7" t="s">
        <v>348</v>
      </c>
      <c r="C4" s="7"/>
      <c r="D4" s="7"/>
      <c r="E4" s="7"/>
      <c r="F4" s="7"/>
      <c r="G4" s="7"/>
      <c r="H4" s="7"/>
      <c r="I4" s="7"/>
      <c r="J4" s="7"/>
      <c r="K4" s="7"/>
      <c r="L4" s="9"/>
      <c r="M4" s="10"/>
      <c r="N4" s="10"/>
      <c r="O4" s="10"/>
      <c r="P4" s="10"/>
      <c r="Q4" s="10"/>
      <c r="R4" s="10"/>
      <c r="S4" s="10"/>
      <c r="T4" s="10"/>
      <c r="U4" s="10"/>
    </row>
    <row r="5" spans="1:21" ht="16.5" customHeight="1" x14ac:dyDescent="0.2">
      <c r="A5" s="7"/>
      <c r="B5" s="7"/>
      <c r="C5" s="7" t="s">
        <v>433</v>
      </c>
      <c r="D5" s="7"/>
      <c r="E5" s="7"/>
      <c r="F5" s="7"/>
      <c r="G5" s="7"/>
      <c r="H5" s="7"/>
      <c r="I5" s="7"/>
      <c r="J5" s="7"/>
      <c r="K5" s="7"/>
      <c r="L5" s="9" t="s">
        <v>249</v>
      </c>
      <c r="M5" s="36">
        <v>0.1</v>
      </c>
      <c r="N5" s="42" t="s">
        <v>101</v>
      </c>
      <c r="O5" s="42" t="s">
        <v>101</v>
      </c>
      <c r="P5" s="36">
        <v>0.3</v>
      </c>
      <c r="Q5" s="36">
        <v>1.2</v>
      </c>
      <c r="R5" s="42" t="s">
        <v>101</v>
      </c>
      <c r="S5" s="36">
        <v>0.1</v>
      </c>
      <c r="T5" s="42" t="s">
        <v>101</v>
      </c>
      <c r="U5" s="36">
        <v>0.2</v>
      </c>
    </row>
    <row r="6" spans="1:21" ht="16.5" customHeight="1" x14ac:dyDescent="0.2">
      <c r="A6" s="7"/>
      <c r="B6" s="7"/>
      <c r="C6" s="7" t="s">
        <v>434</v>
      </c>
      <c r="D6" s="7"/>
      <c r="E6" s="7"/>
      <c r="F6" s="7"/>
      <c r="G6" s="7"/>
      <c r="H6" s="7"/>
      <c r="I6" s="7"/>
      <c r="J6" s="7"/>
      <c r="K6" s="7"/>
      <c r="L6" s="9" t="s">
        <v>249</v>
      </c>
      <c r="M6" s="36">
        <v>1.2</v>
      </c>
      <c r="N6" s="42" t="s">
        <v>101</v>
      </c>
      <c r="O6" s="36">
        <v>0.2</v>
      </c>
      <c r="P6" s="36">
        <v>2.1</v>
      </c>
      <c r="Q6" s="36">
        <v>0.1</v>
      </c>
      <c r="R6" s="36">
        <v>0.3</v>
      </c>
      <c r="S6" s="42" t="s">
        <v>101</v>
      </c>
      <c r="T6" s="42" t="s">
        <v>101</v>
      </c>
      <c r="U6" s="36">
        <v>0.6</v>
      </c>
    </row>
    <row r="7" spans="1:21" ht="16.5" customHeight="1" x14ac:dyDescent="0.2">
      <c r="A7" s="7"/>
      <c r="B7" s="7"/>
      <c r="C7" s="7" t="s">
        <v>435</v>
      </c>
      <c r="D7" s="7"/>
      <c r="E7" s="7"/>
      <c r="F7" s="7"/>
      <c r="G7" s="7"/>
      <c r="H7" s="7"/>
      <c r="I7" s="7"/>
      <c r="J7" s="7"/>
      <c r="K7" s="7"/>
      <c r="L7" s="9" t="s">
        <v>249</v>
      </c>
      <c r="M7" s="36">
        <v>2.2000000000000002</v>
      </c>
      <c r="N7" s="36">
        <v>0.6</v>
      </c>
      <c r="O7" s="36">
        <v>1.3</v>
      </c>
      <c r="P7" s="36">
        <v>1</v>
      </c>
      <c r="Q7" s="36">
        <v>1</v>
      </c>
      <c r="R7" s="42" t="s">
        <v>101</v>
      </c>
      <c r="S7" s="42" t="s">
        <v>101</v>
      </c>
      <c r="T7" s="36">
        <v>8.9</v>
      </c>
      <c r="U7" s="36">
        <v>1.8</v>
      </c>
    </row>
    <row r="8" spans="1:21" ht="16.5" customHeight="1" x14ac:dyDescent="0.2">
      <c r="A8" s="7"/>
      <c r="B8" s="7"/>
      <c r="C8" s="7" t="s">
        <v>456</v>
      </c>
      <c r="D8" s="7"/>
      <c r="E8" s="7"/>
      <c r="F8" s="7"/>
      <c r="G8" s="7"/>
      <c r="H8" s="7"/>
      <c r="I8" s="7"/>
      <c r="J8" s="7"/>
      <c r="K8" s="7"/>
      <c r="L8" s="9" t="s">
        <v>249</v>
      </c>
      <c r="M8" s="30">
        <v>28.6</v>
      </c>
      <c r="N8" s="42" t="s">
        <v>101</v>
      </c>
      <c r="O8" s="30">
        <v>10.5</v>
      </c>
      <c r="P8" s="36">
        <v>6</v>
      </c>
      <c r="Q8" s="36">
        <v>3.4</v>
      </c>
      <c r="R8" s="42" t="s">
        <v>101</v>
      </c>
      <c r="S8" s="42" t="s">
        <v>101</v>
      </c>
      <c r="T8" s="30">
        <v>47.1</v>
      </c>
      <c r="U8" s="30">
        <v>16.5</v>
      </c>
    </row>
    <row r="9" spans="1:21" ht="16.5" customHeight="1" x14ac:dyDescent="0.2">
      <c r="A9" s="7"/>
      <c r="B9" s="7"/>
      <c r="C9" s="7" t="s">
        <v>105</v>
      </c>
      <c r="D9" s="7"/>
      <c r="E9" s="7"/>
      <c r="F9" s="7"/>
      <c r="G9" s="7"/>
      <c r="H9" s="7"/>
      <c r="I9" s="7"/>
      <c r="J9" s="7"/>
      <c r="K9" s="7"/>
      <c r="L9" s="9" t="s">
        <v>249</v>
      </c>
      <c r="M9" s="36">
        <v>0.6</v>
      </c>
      <c r="N9" s="42" t="s">
        <v>101</v>
      </c>
      <c r="O9" s="36">
        <v>0.5</v>
      </c>
      <c r="P9" s="36">
        <v>0.8</v>
      </c>
      <c r="Q9" s="36">
        <v>1.1000000000000001</v>
      </c>
      <c r="R9" s="36">
        <v>0.2</v>
      </c>
      <c r="S9" s="36">
        <v>0.1</v>
      </c>
      <c r="T9" s="30">
        <v>24.3</v>
      </c>
      <c r="U9" s="36">
        <v>0.7</v>
      </c>
    </row>
    <row r="10" spans="1:21" ht="16.5" customHeight="1" x14ac:dyDescent="0.2">
      <c r="A10" s="7"/>
      <c r="B10" s="7" t="s">
        <v>457</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433</v>
      </c>
      <c r="D11" s="7"/>
      <c r="E11" s="7"/>
      <c r="F11" s="7"/>
      <c r="G11" s="7"/>
      <c r="H11" s="7"/>
      <c r="I11" s="7"/>
      <c r="J11" s="7"/>
      <c r="K11" s="7"/>
      <c r="L11" s="9" t="s">
        <v>249</v>
      </c>
      <c r="M11" s="36">
        <v>1.8</v>
      </c>
      <c r="N11" s="36">
        <v>0.8</v>
      </c>
      <c r="O11" s="36">
        <v>1.7</v>
      </c>
      <c r="P11" s="36">
        <v>0.7</v>
      </c>
      <c r="Q11" s="36">
        <v>0.5</v>
      </c>
      <c r="R11" s="42" t="s">
        <v>101</v>
      </c>
      <c r="S11" s="36">
        <v>1.1000000000000001</v>
      </c>
      <c r="T11" s="42" t="s">
        <v>101</v>
      </c>
      <c r="U11" s="36">
        <v>1.3</v>
      </c>
    </row>
    <row r="12" spans="1:21" ht="16.5" customHeight="1" x14ac:dyDescent="0.2">
      <c r="A12" s="7"/>
      <c r="B12" s="7"/>
      <c r="C12" s="7" t="s">
        <v>434</v>
      </c>
      <c r="D12" s="7"/>
      <c r="E12" s="7"/>
      <c r="F12" s="7"/>
      <c r="G12" s="7"/>
      <c r="H12" s="7"/>
      <c r="I12" s="7"/>
      <c r="J12" s="7"/>
      <c r="K12" s="7"/>
      <c r="L12" s="9" t="s">
        <v>249</v>
      </c>
      <c r="M12" s="36">
        <v>0.8</v>
      </c>
      <c r="N12" s="36">
        <v>0.4</v>
      </c>
      <c r="O12" s="36">
        <v>0.4</v>
      </c>
      <c r="P12" s="42" t="s">
        <v>101</v>
      </c>
      <c r="Q12" s="36">
        <v>0.4</v>
      </c>
      <c r="R12" s="36">
        <v>0.1</v>
      </c>
      <c r="S12" s="42" t="s">
        <v>101</v>
      </c>
      <c r="T12" s="42" t="s">
        <v>101</v>
      </c>
      <c r="U12" s="36">
        <v>0.5</v>
      </c>
    </row>
    <row r="13" spans="1:21" ht="16.5" customHeight="1" x14ac:dyDescent="0.2">
      <c r="A13" s="7"/>
      <c r="B13" s="7"/>
      <c r="C13" s="7" t="s">
        <v>435</v>
      </c>
      <c r="D13" s="7"/>
      <c r="E13" s="7"/>
      <c r="F13" s="7"/>
      <c r="G13" s="7"/>
      <c r="H13" s="7"/>
      <c r="I13" s="7"/>
      <c r="J13" s="7"/>
      <c r="K13" s="7"/>
      <c r="L13" s="9" t="s">
        <v>249</v>
      </c>
      <c r="M13" s="36">
        <v>0.3</v>
      </c>
      <c r="N13" s="36">
        <v>0.2</v>
      </c>
      <c r="O13" s="36">
        <v>0.7</v>
      </c>
      <c r="P13" s="36">
        <v>0.4</v>
      </c>
      <c r="Q13" s="36">
        <v>0.1</v>
      </c>
      <c r="R13" s="36">
        <v>0.4</v>
      </c>
      <c r="S13" s="42" t="s">
        <v>101</v>
      </c>
      <c r="T13" s="42" t="s">
        <v>101</v>
      </c>
      <c r="U13" s="36">
        <v>0.4</v>
      </c>
    </row>
    <row r="14" spans="1:21" ht="16.5" customHeight="1" x14ac:dyDescent="0.2">
      <c r="A14" s="7"/>
      <c r="B14" s="7"/>
      <c r="C14" s="7" t="s">
        <v>456</v>
      </c>
      <c r="D14" s="7"/>
      <c r="E14" s="7"/>
      <c r="F14" s="7"/>
      <c r="G14" s="7"/>
      <c r="H14" s="7"/>
      <c r="I14" s="7"/>
      <c r="J14" s="7"/>
      <c r="K14" s="7"/>
      <c r="L14" s="9" t="s">
        <v>249</v>
      </c>
      <c r="M14" s="42" t="s">
        <v>101</v>
      </c>
      <c r="N14" s="42" t="s">
        <v>101</v>
      </c>
      <c r="O14" s="36">
        <v>0.2</v>
      </c>
      <c r="P14" s="36">
        <v>0.2</v>
      </c>
      <c r="Q14" s="42" t="s">
        <v>101</v>
      </c>
      <c r="R14" s="36" t="s">
        <v>104</v>
      </c>
      <c r="S14" s="42" t="s">
        <v>101</v>
      </c>
      <c r="T14" s="36">
        <v>0.1</v>
      </c>
      <c r="U14" s="36">
        <v>0.1</v>
      </c>
    </row>
    <row r="15" spans="1:21" ht="16.5" customHeight="1" x14ac:dyDescent="0.2">
      <c r="A15" s="7"/>
      <c r="B15" s="7"/>
      <c r="C15" s="7" t="s">
        <v>105</v>
      </c>
      <c r="D15" s="7"/>
      <c r="E15" s="7"/>
      <c r="F15" s="7"/>
      <c r="G15" s="7"/>
      <c r="H15" s="7"/>
      <c r="I15" s="7"/>
      <c r="J15" s="7"/>
      <c r="K15" s="7"/>
      <c r="L15" s="9" t="s">
        <v>249</v>
      </c>
      <c r="M15" s="36">
        <v>1.5</v>
      </c>
      <c r="N15" s="36">
        <v>0.7</v>
      </c>
      <c r="O15" s="36">
        <v>1.3</v>
      </c>
      <c r="P15" s="36">
        <v>0.6</v>
      </c>
      <c r="Q15" s="36">
        <v>0.5</v>
      </c>
      <c r="R15" s="36">
        <v>0.2</v>
      </c>
      <c r="S15" s="36">
        <v>1.1000000000000001</v>
      </c>
      <c r="T15" s="42" t="s">
        <v>101</v>
      </c>
      <c r="U15" s="36">
        <v>1</v>
      </c>
    </row>
    <row r="16" spans="1:21" ht="16.5" customHeight="1" x14ac:dyDescent="0.2">
      <c r="A16" s="7"/>
      <c r="B16" s="7" t="s">
        <v>458</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433</v>
      </c>
      <c r="D17" s="7"/>
      <c r="E17" s="7"/>
      <c r="F17" s="7"/>
      <c r="G17" s="7"/>
      <c r="H17" s="7"/>
      <c r="I17" s="7"/>
      <c r="J17" s="7"/>
      <c r="K17" s="7"/>
      <c r="L17" s="9" t="s">
        <v>249</v>
      </c>
      <c r="M17" s="36">
        <v>0.6</v>
      </c>
      <c r="N17" s="36">
        <v>0.6</v>
      </c>
      <c r="O17" s="36">
        <v>0.7</v>
      </c>
      <c r="P17" s="36">
        <v>0.5</v>
      </c>
      <c r="Q17" s="36">
        <v>0.7</v>
      </c>
      <c r="R17" s="42" t="s">
        <v>101</v>
      </c>
      <c r="S17" s="42" t="s">
        <v>101</v>
      </c>
      <c r="T17" s="42" t="s">
        <v>101</v>
      </c>
      <c r="U17" s="36">
        <v>0.6</v>
      </c>
    </row>
    <row r="18" spans="1:21" ht="16.5" customHeight="1" x14ac:dyDescent="0.2">
      <c r="A18" s="7"/>
      <c r="B18" s="7"/>
      <c r="C18" s="7" t="s">
        <v>434</v>
      </c>
      <c r="D18" s="7"/>
      <c r="E18" s="7"/>
      <c r="F18" s="7"/>
      <c r="G18" s="7"/>
      <c r="H18" s="7"/>
      <c r="I18" s="7"/>
      <c r="J18" s="7"/>
      <c r="K18" s="7"/>
      <c r="L18" s="9" t="s">
        <v>249</v>
      </c>
      <c r="M18" s="36">
        <v>0.6</v>
      </c>
      <c r="N18" s="36">
        <v>0.4</v>
      </c>
      <c r="O18" s="36">
        <v>1.1000000000000001</v>
      </c>
      <c r="P18" s="36">
        <v>1.4</v>
      </c>
      <c r="Q18" s="42" t="s">
        <v>101</v>
      </c>
      <c r="R18" s="36">
        <v>0.1</v>
      </c>
      <c r="S18" s="42" t="s">
        <v>101</v>
      </c>
      <c r="T18" s="42" t="s">
        <v>101</v>
      </c>
      <c r="U18" s="36">
        <v>0.6</v>
      </c>
    </row>
    <row r="19" spans="1:21" ht="16.5" customHeight="1" x14ac:dyDescent="0.2">
      <c r="A19" s="7"/>
      <c r="B19" s="7"/>
      <c r="C19" s="7" t="s">
        <v>435</v>
      </c>
      <c r="D19" s="7"/>
      <c r="E19" s="7"/>
      <c r="F19" s="7"/>
      <c r="G19" s="7"/>
      <c r="H19" s="7"/>
      <c r="I19" s="7"/>
      <c r="J19" s="7"/>
      <c r="K19" s="7"/>
      <c r="L19" s="9" t="s">
        <v>249</v>
      </c>
      <c r="M19" s="36">
        <v>0.3</v>
      </c>
      <c r="N19" s="36">
        <v>0.7</v>
      </c>
      <c r="O19" s="36">
        <v>0.5</v>
      </c>
      <c r="P19" s="36">
        <v>0.6</v>
      </c>
      <c r="Q19" s="36">
        <v>1</v>
      </c>
      <c r="R19" s="36">
        <v>0.9</v>
      </c>
      <c r="S19" s="42" t="s">
        <v>101</v>
      </c>
      <c r="T19" s="36" t="s">
        <v>104</v>
      </c>
      <c r="U19" s="36">
        <v>0.5</v>
      </c>
    </row>
    <row r="20" spans="1:21" ht="16.5" customHeight="1" x14ac:dyDescent="0.2">
      <c r="A20" s="7"/>
      <c r="B20" s="7"/>
      <c r="C20" s="7" t="s">
        <v>456</v>
      </c>
      <c r="D20" s="7"/>
      <c r="E20" s="7"/>
      <c r="F20" s="7"/>
      <c r="G20" s="7"/>
      <c r="H20" s="7"/>
      <c r="I20" s="7"/>
      <c r="J20" s="7"/>
      <c r="K20" s="7"/>
      <c r="L20" s="9" t="s">
        <v>249</v>
      </c>
      <c r="M20" s="36">
        <v>0.6</v>
      </c>
      <c r="N20" s="42" t="s">
        <v>101</v>
      </c>
      <c r="O20" s="42" t="s">
        <v>101</v>
      </c>
      <c r="P20" s="42" t="s">
        <v>101</v>
      </c>
      <c r="Q20" s="42" t="s">
        <v>101</v>
      </c>
      <c r="R20" s="42" t="s">
        <v>101</v>
      </c>
      <c r="S20" s="42" t="s">
        <v>101</v>
      </c>
      <c r="T20" s="36">
        <v>1.2</v>
      </c>
      <c r="U20" s="36">
        <v>0.3</v>
      </c>
    </row>
    <row r="21" spans="1:21" ht="16.5" customHeight="1" x14ac:dyDescent="0.2">
      <c r="A21" s="7"/>
      <c r="B21" s="7"/>
      <c r="C21" s="7" t="s">
        <v>105</v>
      </c>
      <c r="D21" s="7"/>
      <c r="E21" s="7"/>
      <c r="F21" s="7"/>
      <c r="G21" s="7"/>
      <c r="H21" s="7"/>
      <c r="I21" s="7"/>
      <c r="J21" s="7"/>
      <c r="K21" s="7"/>
      <c r="L21" s="9" t="s">
        <v>249</v>
      </c>
      <c r="M21" s="36">
        <v>0.6</v>
      </c>
      <c r="N21" s="36">
        <v>0.6</v>
      </c>
      <c r="O21" s="36">
        <v>0.7</v>
      </c>
      <c r="P21" s="36">
        <v>0.6</v>
      </c>
      <c r="Q21" s="36">
        <v>0.6</v>
      </c>
      <c r="R21" s="36">
        <v>0.3</v>
      </c>
      <c r="S21" s="42" t="s">
        <v>101</v>
      </c>
      <c r="T21" s="36">
        <v>0.5</v>
      </c>
      <c r="U21" s="36">
        <v>0.6</v>
      </c>
    </row>
    <row r="22" spans="1:21" ht="16.5" customHeight="1" x14ac:dyDescent="0.2">
      <c r="A22" s="7"/>
      <c r="B22" s="7" t="s">
        <v>355</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433</v>
      </c>
      <c r="D23" s="7"/>
      <c r="E23" s="7"/>
      <c r="F23" s="7"/>
      <c r="G23" s="7"/>
      <c r="H23" s="7"/>
      <c r="I23" s="7"/>
      <c r="J23" s="7"/>
      <c r="K23" s="7"/>
      <c r="L23" s="9" t="s">
        <v>249</v>
      </c>
      <c r="M23" s="36">
        <v>5</v>
      </c>
      <c r="N23" s="36">
        <v>4</v>
      </c>
      <c r="O23" s="36">
        <v>6.3</v>
      </c>
      <c r="P23" s="36">
        <v>6.2</v>
      </c>
      <c r="Q23" s="36">
        <v>6.5</v>
      </c>
      <c r="R23" s="42" t="s">
        <v>101</v>
      </c>
      <c r="S23" s="36">
        <v>5.7</v>
      </c>
      <c r="T23" s="42" t="s">
        <v>101</v>
      </c>
      <c r="U23" s="36">
        <v>5.2</v>
      </c>
    </row>
    <row r="24" spans="1:21" ht="16.5" customHeight="1" x14ac:dyDescent="0.2">
      <c r="A24" s="7"/>
      <c r="B24" s="7"/>
      <c r="C24" s="7" t="s">
        <v>434</v>
      </c>
      <c r="D24" s="7"/>
      <c r="E24" s="7"/>
      <c r="F24" s="7"/>
      <c r="G24" s="7"/>
      <c r="H24" s="7"/>
      <c r="I24" s="7"/>
      <c r="J24" s="7"/>
      <c r="K24" s="7"/>
      <c r="L24" s="9" t="s">
        <v>249</v>
      </c>
      <c r="M24" s="36">
        <v>5.7</v>
      </c>
      <c r="N24" s="36">
        <v>4.0999999999999996</v>
      </c>
      <c r="O24" s="36">
        <v>6.8</v>
      </c>
      <c r="P24" s="36">
        <v>6.1</v>
      </c>
      <c r="Q24" s="36">
        <v>4.4000000000000004</v>
      </c>
      <c r="R24" s="36">
        <v>9.3000000000000007</v>
      </c>
      <c r="S24" s="42" t="s">
        <v>101</v>
      </c>
      <c r="T24" s="42" t="s">
        <v>101</v>
      </c>
      <c r="U24" s="36">
        <v>5.7</v>
      </c>
    </row>
    <row r="25" spans="1:21" ht="16.5" customHeight="1" x14ac:dyDescent="0.2">
      <c r="A25" s="7"/>
      <c r="B25" s="7"/>
      <c r="C25" s="7" t="s">
        <v>435</v>
      </c>
      <c r="D25" s="7"/>
      <c r="E25" s="7"/>
      <c r="F25" s="7"/>
      <c r="G25" s="7"/>
      <c r="H25" s="7"/>
      <c r="I25" s="7"/>
      <c r="J25" s="7"/>
      <c r="K25" s="7"/>
      <c r="L25" s="9" t="s">
        <v>249</v>
      </c>
      <c r="M25" s="36">
        <v>2.2999999999999998</v>
      </c>
      <c r="N25" s="36">
        <v>5</v>
      </c>
      <c r="O25" s="36">
        <v>8.5</v>
      </c>
      <c r="P25" s="36">
        <v>8.9</v>
      </c>
      <c r="Q25" s="36">
        <v>4</v>
      </c>
      <c r="R25" s="36">
        <v>1.5</v>
      </c>
      <c r="S25" s="42" t="s">
        <v>101</v>
      </c>
      <c r="T25" s="36">
        <v>8.1999999999999993</v>
      </c>
      <c r="U25" s="36">
        <v>5.8</v>
      </c>
    </row>
    <row r="26" spans="1:21" ht="16.5" customHeight="1" x14ac:dyDescent="0.2">
      <c r="A26" s="7"/>
      <c r="B26" s="7"/>
      <c r="C26" s="7" t="s">
        <v>456</v>
      </c>
      <c r="D26" s="7"/>
      <c r="E26" s="7"/>
      <c r="F26" s="7"/>
      <c r="G26" s="7"/>
      <c r="H26" s="7"/>
      <c r="I26" s="7"/>
      <c r="J26" s="7"/>
      <c r="K26" s="7"/>
      <c r="L26" s="9" t="s">
        <v>249</v>
      </c>
      <c r="M26" s="36">
        <v>1.1000000000000001</v>
      </c>
      <c r="N26" s="42" t="s">
        <v>101</v>
      </c>
      <c r="O26" s="30">
        <v>12.8</v>
      </c>
      <c r="P26" s="30">
        <v>10.1</v>
      </c>
      <c r="Q26" s="36">
        <v>2.5</v>
      </c>
      <c r="R26" s="42" t="s">
        <v>101</v>
      </c>
      <c r="S26" s="42" t="s">
        <v>101</v>
      </c>
      <c r="T26" s="30">
        <v>12.3</v>
      </c>
      <c r="U26" s="36">
        <v>9.5</v>
      </c>
    </row>
    <row r="27" spans="1:21" ht="16.5" customHeight="1" x14ac:dyDescent="0.2">
      <c r="A27" s="7"/>
      <c r="B27" s="7"/>
      <c r="C27" s="7" t="s">
        <v>105</v>
      </c>
      <c r="D27" s="7"/>
      <c r="E27" s="7"/>
      <c r="F27" s="7"/>
      <c r="G27" s="7"/>
      <c r="H27" s="7"/>
      <c r="I27" s="7"/>
      <c r="J27" s="7"/>
      <c r="K27" s="7"/>
      <c r="L27" s="9" t="s">
        <v>249</v>
      </c>
      <c r="M27" s="36">
        <v>4.9000000000000004</v>
      </c>
      <c r="N27" s="36">
        <v>4.0999999999999996</v>
      </c>
      <c r="O27" s="36">
        <v>6.9</v>
      </c>
      <c r="P27" s="36">
        <v>6.6</v>
      </c>
      <c r="Q27" s="36">
        <v>5.8</v>
      </c>
      <c r="R27" s="36">
        <v>6.7</v>
      </c>
      <c r="S27" s="36">
        <v>5.7</v>
      </c>
      <c r="T27" s="36">
        <v>9.9</v>
      </c>
      <c r="U27" s="36">
        <v>5.5</v>
      </c>
    </row>
    <row r="28" spans="1:21" ht="16.5" customHeight="1" x14ac:dyDescent="0.2">
      <c r="A28" s="7"/>
      <c r="B28" s="7" t="s">
        <v>459</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t="s">
        <v>433</v>
      </c>
      <c r="D29" s="7"/>
      <c r="E29" s="7"/>
      <c r="F29" s="7"/>
      <c r="G29" s="7"/>
      <c r="H29" s="7"/>
      <c r="I29" s="7"/>
      <c r="J29" s="7"/>
      <c r="K29" s="7"/>
      <c r="L29" s="9" t="s">
        <v>249</v>
      </c>
      <c r="M29" s="36">
        <v>1.8</v>
      </c>
      <c r="N29" s="36">
        <v>2.2000000000000002</v>
      </c>
      <c r="O29" s="36">
        <v>3.7</v>
      </c>
      <c r="P29" s="36">
        <v>5.8</v>
      </c>
      <c r="Q29" s="36">
        <v>4.7</v>
      </c>
      <c r="R29" s="42" t="s">
        <v>101</v>
      </c>
      <c r="S29" s="36">
        <v>3.2</v>
      </c>
      <c r="T29" s="42" t="s">
        <v>101</v>
      </c>
      <c r="U29" s="36">
        <v>3</v>
      </c>
    </row>
    <row r="30" spans="1:21" ht="16.5" customHeight="1" x14ac:dyDescent="0.2">
      <c r="A30" s="7"/>
      <c r="B30" s="7"/>
      <c r="C30" s="7" t="s">
        <v>434</v>
      </c>
      <c r="D30" s="7"/>
      <c r="E30" s="7"/>
      <c r="F30" s="7"/>
      <c r="G30" s="7"/>
      <c r="H30" s="7"/>
      <c r="I30" s="7"/>
      <c r="J30" s="7"/>
      <c r="K30" s="7"/>
      <c r="L30" s="9" t="s">
        <v>249</v>
      </c>
      <c r="M30" s="36">
        <v>3.4</v>
      </c>
      <c r="N30" s="36">
        <v>3.3</v>
      </c>
      <c r="O30" s="36">
        <v>7.5</v>
      </c>
      <c r="P30" s="36">
        <v>8</v>
      </c>
      <c r="Q30" s="36">
        <v>3.7</v>
      </c>
      <c r="R30" s="36">
        <v>8.9</v>
      </c>
      <c r="S30" s="42" t="s">
        <v>101</v>
      </c>
      <c r="T30" s="42" t="s">
        <v>101</v>
      </c>
      <c r="U30" s="36">
        <v>4.9000000000000004</v>
      </c>
    </row>
    <row r="31" spans="1:21" ht="16.5" customHeight="1" x14ac:dyDescent="0.2">
      <c r="A31" s="7"/>
      <c r="B31" s="7"/>
      <c r="C31" s="7" t="s">
        <v>435</v>
      </c>
      <c r="D31" s="7"/>
      <c r="E31" s="7"/>
      <c r="F31" s="7"/>
      <c r="G31" s="7"/>
      <c r="H31" s="7"/>
      <c r="I31" s="7"/>
      <c r="J31" s="7"/>
      <c r="K31" s="7"/>
      <c r="L31" s="9" t="s">
        <v>249</v>
      </c>
      <c r="M31" s="36">
        <v>1.8</v>
      </c>
      <c r="N31" s="36">
        <v>1.8</v>
      </c>
      <c r="O31" s="36">
        <v>5.9</v>
      </c>
      <c r="P31" s="36">
        <v>7.9</v>
      </c>
      <c r="Q31" s="36">
        <v>7.6</v>
      </c>
      <c r="R31" s="36">
        <v>7</v>
      </c>
      <c r="S31" s="42" t="s">
        <v>101</v>
      </c>
      <c r="T31" s="36">
        <v>5.8</v>
      </c>
      <c r="U31" s="36">
        <v>4.9000000000000004</v>
      </c>
    </row>
    <row r="32" spans="1:21" ht="16.5" customHeight="1" x14ac:dyDescent="0.2">
      <c r="A32" s="7"/>
      <c r="B32" s="7"/>
      <c r="C32" s="7" t="s">
        <v>456</v>
      </c>
      <c r="D32" s="7"/>
      <c r="E32" s="7"/>
      <c r="F32" s="7"/>
      <c r="G32" s="7"/>
      <c r="H32" s="7"/>
      <c r="I32" s="7"/>
      <c r="J32" s="7"/>
      <c r="K32" s="7"/>
      <c r="L32" s="9" t="s">
        <v>249</v>
      </c>
      <c r="M32" s="36">
        <v>0.5</v>
      </c>
      <c r="N32" s="42" t="s">
        <v>101</v>
      </c>
      <c r="O32" s="36">
        <v>8.9</v>
      </c>
      <c r="P32" s="36">
        <v>4.3</v>
      </c>
      <c r="Q32" s="36">
        <v>2.2999999999999998</v>
      </c>
      <c r="R32" s="42" t="s">
        <v>101</v>
      </c>
      <c r="S32" s="42" t="s">
        <v>101</v>
      </c>
      <c r="T32" s="30">
        <v>10.9</v>
      </c>
      <c r="U32" s="36">
        <v>6.2</v>
      </c>
    </row>
    <row r="33" spans="1:21" ht="16.5" customHeight="1" x14ac:dyDescent="0.2">
      <c r="A33" s="7"/>
      <c r="B33" s="7"/>
      <c r="C33" s="7" t="s">
        <v>105</v>
      </c>
      <c r="D33" s="7"/>
      <c r="E33" s="7"/>
      <c r="F33" s="7"/>
      <c r="G33" s="7"/>
      <c r="H33" s="7"/>
      <c r="I33" s="7"/>
      <c r="J33" s="7"/>
      <c r="K33" s="7"/>
      <c r="L33" s="9" t="s">
        <v>249</v>
      </c>
      <c r="M33" s="36">
        <v>2.1</v>
      </c>
      <c r="N33" s="36">
        <v>2.4</v>
      </c>
      <c r="O33" s="36">
        <v>4.8</v>
      </c>
      <c r="P33" s="36">
        <v>6.1</v>
      </c>
      <c r="Q33" s="36">
        <v>4.8</v>
      </c>
      <c r="R33" s="36">
        <v>8.1999999999999993</v>
      </c>
      <c r="S33" s="36">
        <v>3.2</v>
      </c>
      <c r="T33" s="36">
        <v>7.9</v>
      </c>
      <c r="U33" s="36">
        <v>3.5</v>
      </c>
    </row>
    <row r="34" spans="1:21" ht="16.5" customHeight="1" x14ac:dyDescent="0.2">
      <c r="A34" s="7"/>
      <c r="B34" s="7" t="s">
        <v>460</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433</v>
      </c>
      <c r="D35" s="7"/>
      <c r="E35" s="7"/>
      <c r="F35" s="7"/>
      <c r="G35" s="7"/>
      <c r="H35" s="7"/>
      <c r="I35" s="7"/>
      <c r="J35" s="7"/>
      <c r="K35" s="7"/>
      <c r="L35" s="9" t="s">
        <v>249</v>
      </c>
      <c r="M35" s="30">
        <v>26.1</v>
      </c>
      <c r="N35" s="30">
        <v>27.2</v>
      </c>
      <c r="O35" s="30">
        <v>30.2</v>
      </c>
      <c r="P35" s="30">
        <v>18.899999999999999</v>
      </c>
      <c r="Q35" s="30">
        <v>32.200000000000003</v>
      </c>
      <c r="R35" s="42" t="s">
        <v>101</v>
      </c>
      <c r="S35" s="30">
        <v>27.8</v>
      </c>
      <c r="T35" s="42" t="s">
        <v>101</v>
      </c>
      <c r="U35" s="30">
        <v>26.8</v>
      </c>
    </row>
    <row r="36" spans="1:21" ht="16.5" customHeight="1" x14ac:dyDescent="0.2">
      <c r="A36" s="7"/>
      <c r="B36" s="7"/>
      <c r="C36" s="7" t="s">
        <v>434</v>
      </c>
      <c r="D36" s="7"/>
      <c r="E36" s="7"/>
      <c r="F36" s="7"/>
      <c r="G36" s="7"/>
      <c r="H36" s="7"/>
      <c r="I36" s="7"/>
      <c r="J36" s="7"/>
      <c r="K36" s="7"/>
      <c r="L36" s="9" t="s">
        <v>249</v>
      </c>
      <c r="M36" s="30">
        <v>28.2</v>
      </c>
      <c r="N36" s="30">
        <v>19.7</v>
      </c>
      <c r="O36" s="30">
        <v>14.7</v>
      </c>
      <c r="P36" s="36">
        <v>6.6</v>
      </c>
      <c r="Q36" s="36">
        <v>4.5999999999999996</v>
      </c>
      <c r="R36" s="30">
        <v>40.1</v>
      </c>
      <c r="S36" s="42" t="s">
        <v>101</v>
      </c>
      <c r="T36" s="42" t="s">
        <v>101</v>
      </c>
      <c r="U36" s="30">
        <v>21.6</v>
      </c>
    </row>
    <row r="37" spans="1:21" ht="16.5" customHeight="1" x14ac:dyDescent="0.2">
      <c r="A37" s="7"/>
      <c r="B37" s="7"/>
      <c r="C37" s="7" t="s">
        <v>435</v>
      </c>
      <c r="D37" s="7"/>
      <c r="E37" s="7"/>
      <c r="F37" s="7"/>
      <c r="G37" s="7"/>
      <c r="H37" s="7"/>
      <c r="I37" s="7"/>
      <c r="J37" s="7"/>
      <c r="K37" s="7"/>
      <c r="L37" s="9" t="s">
        <v>249</v>
      </c>
      <c r="M37" s="30">
        <v>14.2</v>
      </c>
      <c r="N37" s="30">
        <v>15.1</v>
      </c>
      <c r="O37" s="30">
        <v>22.3</v>
      </c>
      <c r="P37" s="30">
        <v>13.1</v>
      </c>
      <c r="Q37" s="30">
        <v>10.5</v>
      </c>
      <c r="R37" s="30">
        <v>10.5</v>
      </c>
      <c r="S37" s="42" t="s">
        <v>101</v>
      </c>
      <c r="T37" s="30">
        <v>30.1</v>
      </c>
      <c r="U37" s="30">
        <v>17.5</v>
      </c>
    </row>
    <row r="38" spans="1:21" ht="16.5" customHeight="1" x14ac:dyDescent="0.2">
      <c r="A38" s="7"/>
      <c r="B38" s="7"/>
      <c r="C38" s="7" t="s">
        <v>456</v>
      </c>
      <c r="D38" s="7"/>
      <c r="E38" s="7"/>
      <c r="F38" s="7"/>
      <c r="G38" s="7"/>
      <c r="H38" s="7"/>
      <c r="I38" s="7"/>
      <c r="J38" s="7"/>
      <c r="K38" s="7"/>
      <c r="L38" s="9" t="s">
        <v>249</v>
      </c>
      <c r="M38" s="30">
        <v>11.5</v>
      </c>
      <c r="N38" s="42" t="s">
        <v>101</v>
      </c>
      <c r="O38" s="36">
        <v>9.6</v>
      </c>
      <c r="P38" s="30">
        <v>19.5</v>
      </c>
      <c r="Q38" s="36">
        <v>5</v>
      </c>
      <c r="R38" s="36">
        <v>8</v>
      </c>
      <c r="S38" s="42" t="s">
        <v>101</v>
      </c>
      <c r="T38" s="30">
        <v>22.1</v>
      </c>
      <c r="U38" s="30">
        <v>14.8</v>
      </c>
    </row>
    <row r="39" spans="1:21" ht="16.5" customHeight="1" x14ac:dyDescent="0.2">
      <c r="A39" s="7"/>
      <c r="B39" s="7"/>
      <c r="C39" s="7" t="s">
        <v>105</v>
      </c>
      <c r="D39" s="7"/>
      <c r="E39" s="7"/>
      <c r="F39" s="7"/>
      <c r="G39" s="7"/>
      <c r="H39" s="7"/>
      <c r="I39" s="7"/>
      <c r="J39" s="7"/>
      <c r="K39" s="7"/>
      <c r="L39" s="9" t="s">
        <v>249</v>
      </c>
      <c r="M39" s="30">
        <v>25.8</v>
      </c>
      <c r="N39" s="30">
        <v>25.4</v>
      </c>
      <c r="O39" s="30">
        <v>25.6</v>
      </c>
      <c r="P39" s="30">
        <v>17.5</v>
      </c>
      <c r="Q39" s="30">
        <v>25.5</v>
      </c>
      <c r="R39" s="30">
        <v>30.5</v>
      </c>
      <c r="S39" s="30">
        <v>27.8</v>
      </c>
      <c r="T39" s="30">
        <v>26.9</v>
      </c>
      <c r="U39" s="30">
        <v>24.9</v>
      </c>
    </row>
    <row r="40" spans="1:21" ht="16.5" customHeight="1" x14ac:dyDescent="0.2">
      <c r="A40" s="7"/>
      <c r="B40" s="7" t="s">
        <v>461</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433</v>
      </c>
      <c r="D41" s="7"/>
      <c r="E41" s="7"/>
      <c r="F41" s="7"/>
      <c r="G41" s="7"/>
      <c r="H41" s="7"/>
      <c r="I41" s="7"/>
      <c r="J41" s="7"/>
      <c r="K41" s="7"/>
      <c r="L41" s="9" t="s">
        <v>249</v>
      </c>
      <c r="M41" s="30">
        <v>22.7</v>
      </c>
      <c r="N41" s="30">
        <v>30.5</v>
      </c>
      <c r="O41" s="30">
        <v>27.7</v>
      </c>
      <c r="P41" s="30">
        <v>27.7</v>
      </c>
      <c r="Q41" s="30">
        <v>30.1</v>
      </c>
      <c r="R41" s="42" t="s">
        <v>101</v>
      </c>
      <c r="S41" s="30">
        <v>27.9</v>
      </c>
      <c r="T41" s="42" t="s">
        <v>101</v>
      </c>
      <c r="U41" s="30">
        <v>27</v>
      </c>
    </row>
    <row r="42" spans="1:21" ht="16.5" customHeight="1" x14ac:dyDescent="0.2">
      <c r="A42" s="7"/>
      <c r="B42" s="7"/>
      <c r="C42" s="7" t="s">
        <v>434</v>
      </c>
      <c r="D42" s="7"/>
      <c r="E42" s="7"/>
      <c r="F42" s="7"/>
      <c r="G42" s="7"/>
      <c r="H42" s="7"/>
      <c r="I42" s="7"/>
      <c r="J42" s="7"/>
      <c r="K42" s="7"/>
      <c r="L42" s="9" t="s">
        <v>249</v>
      </c>
      <c r="M42" s="30">
        <v>23.6</v>
      </c>
      <c r="N42" s="30">
        <v>32</v>
      </c>
      <c r="O42" s="30">
        <v>20.100000000000001</v>
      </c>
      <c r="P42" s="30">
        <v>19.899999999999999</v>
      </c>
      <c r="Q42" s="30">
        <v>22</v>
      </c>
      <c r="R42" s="30">
        <v>26.3</v>
      </c>
      <c r="S42" s="42" t="s">
        <v>101</v>
      </c>
      <c r="T42" s="42" t="s">
        <v>101</v>
      </c>
      <c r="U42" s="30">
        <v>25</v>
      </c>
    </row>
    <row r="43" spans="1:21" ht="16.5" customHeight="1" x14ac:dyDescent="0.2">
      <c r="A43" s="7"/>
      <c r="B43" s="7"/>
      <c r="C43" s="7" t="s">
        <v>435</v>
      </c>
      <c r="D43" s="7"/>
      <c r="E43" s="7"/>
      <c r="F43" s="7"/>
      <c r="G43" s="7"/>
      <c r="H43" s="7"/>
      <c r="I43" s="7"/>
      <c r="J43" s="7"/>
      <c r="K43" s="7"/>
      <c r="L43" s="9" t="s">
        <v>249</v>
      </c>
      <c r="M43" s="30">
        <v>10.7</v>
      </c>
      <c r="N43" s="30">
        <v>29.5</v>
      </c>
      <c r="O43" s="30">
        <v>33.200000000000003</v>
      </c>
      <c r="P43" s="30">
        <v>34.5</v>
      </c>
      <c r="Q43" s="30">
        <v>19.600000000000001</v>
      </c>
      <c r="R43" s="36">
        <v>8.6</v>
      </c>
      <c r="S43" s="42" t="s">
        <v>101</v>
      </c>
      <c r="T43" s="30">
        <v>38.9</v>
      </c>
      <c r="U43" s="30">
        <v>25.3</v>
      </c>
    </row>
    <row r="44" spans="1:21" ht="16.5" customHeight="1" x14ac:dyDescent="0.2">
      <c r="A44" s="7"/>
      <c r="B44" s="7"/>
      <c r="C44" s="7" t="s">
        <v>456</v>
      </c>
      <c r="D44" s="7"/>
      <c r="E44" s="7"/>
      <c r="F44" s="7"/>
      <c r="G44" s="7"/>
      <c r="H44" s="7"/>
      <c r="I44" s="7"/>
      <c r="J44" s="7"/>
      <c r="K44" s="7"/>
      <c r="L44" s="9" t="s">
        <v>249</v>
      </c>
      <c r="M44" s="36">
        <v>7.2</v>
      </c>
      <c r="N44" s="42" t="s">
        <v>101</v>
      </c>
      <c r="O44" s="30">
        <v>23.9</v>
      </c>
      <c r="P44" s="30">
        <v>18.2</v>
      </c>
      <c r="Q44" s="30">
        <v>22.9</v>
      </c>
      <c r="R44" s="42" t="s">
        <v>101</v>
      </c>
      <c r="S44" s="42" t="s">
        <v>101</v>
      </c>
      <c r="T44" s="30">
        <v>21.3</v>
      </c>
      <c r="U44" s="30">
        <v>19.399999999999999</v>
      </c>
    </row>
    <row r="45" spans="1:21" ht="16.5" customHeight="1" x14ac:dyDescent="0.2">
      <c r="A45" s="7"/>
      <c r="B45" s="7"/>
      <c r="C45" s="7" t="s">
        <v>105</v>
      </c>
      <c r="D45" s="7"/>
      <c r="E45" s="7"/>
      <c r="F45" s="7"/>
      <c r="G45" s="7"/>
      <c r="H45" s="7"/>
      <c r="I45" s="7"/>
      <c r="J45" s="7"/>
      <c r="K45" s="7"/>
      <c r="L45" s="9" t="s">
        <v>249</v>
      </c>
      <c r="M45" s="30">
        <v>22.1</v>
      </c>
      <c r="N45" s="30">
        <v>30.7</v>
      </c>
      <c r="O45" s="30">
        <v>26.9</v>
      </c>
      <c r="P45" s="30">
        <v>26.9</v>
      </c>
      <c r="Q45" s="30">
        <v>27.7</v>
      </c>
      <c r="R45" s="30">
        <v>20.5</v>
      </c>
      <c r="S45" s="30">
        <v>27.9</v>
      </c>
      <c r="T45" s="30">
        <v>31.8</v>
      </c>
      <c r="U45" s="30">
        <v>26.4</v>
      </c>
    </row>
    <row r="46" spans="1:21" ht="16.5" customHeight="1" x14ac:dyDescent="0.2">
      <c r="A46" s="7"/>
      <c r="B46" s="7" t="s">
        <v>462</v>
      </c>
      <c r="C46" s="7"/>
      <c r="D46" s="7"/>
      <c r="E46" s="7"/>
      <c r="F46" s="7"/>
      <c r="G46" s="7"/>
      <c r="H46" s="7"/>
      <c r="I46" s="7"/>
      <c r="J46" s="7"/>
      <c r="K46" s="7"/>
      <c r="L46" s="9"/>
      <c r="M46" s="10"/>
      <c r="N46" s="10"/>
      <c r="O46" s="10"/>
      <c r="P46" s="10"/>
      <c r="Q46" s="10"/>
      <c r="R46" s="10"/>
      <c r="S46" s="10"/>
      <c r="T46" s="10"/>
      <c r="U46" s="10"/>
    </row>
    <row r="47" spans="1:21" ht="16.5" customHeight="1" x14ac:dyDescent="0.2">
      <c r="A47" s="7"/>
      <c r="B47" s="7"/>
      <c r="C47" s="7" t="s">
        <v>433</v>
      </c>
      <c r="D47" s="7"/>
      <c r="E47" s="7"/>
      <c r="F47" s="7"/>
      <c r="G47" s="7"/>
      <c r="H47" s="7"/>
      <c r="I47" s="7"/>
      <c r="J47" s="7"/>
      <c r="K47" s="7"/>
      <c r="L47" s="9" t="s">
        <v>249</v>
      </c>
      <c r="M47" s="36">
        <v>0.6</v>
      </c>
      <c r="N47" s="36">
        <v>1</v>
      </c>
      <c r="O47" s="36">
        <v>0.8</v>
      </c>
      <c r="P47" s="36">
        <v>0.7</v>
      </c>
      <c r="Q47" s="36">
        <v>0.9</v>
      </c>
      <c r="R47" s="42" t="s">
        <v>101</v>
      </c>
      <c r="S47" s="36">
        <v>1.1000000000000001</v>
      </c>
      <c r="T47" s="42" t="s">
        <v>101</v>
      </c>
      <c r="U47" s="36">
        <v>0.8</v>
      </c>
    </row>
    <row r="48" spans="1:21" ht="16.5" customHeight="1" x14ac:dyDescent="0.2">
      <c r="A48" s="7"/>
      <c r="B48" s="7"/>
      <c r="C48" s="7" t="s">
        <v>434</v>
      </c>
      <c r="D48" s="7"/>
      <c r="E48" s="7"/>
      <c r="F48" s="7"/>
      <c r="G48" s="7"/>
      <c r="H48" s="7"/>
      <c r="I48" s="7"/>
      <c r="J48" s="7"/>
      <c r="K48" s="7"/>
      <c r="L48" s="9" t="s">
        <v>249</v>
      </c>
      <c r="M48" s="36">
        <v>1.1000000000000001</v>
      </c>
      <c r="N48" s="36">
        <v>0.6</v>
      </c>
      <c r="O48" s="36">
        <v>0.7</v>
      </c>
      <c r="P48" s="42" t="s">
        <v>101</v>
      </c>
      <c r="Q48" s="36">
        <v>0.4</v>
      </c>
      <c r="R48" s="36">
        <v>1.2</v>
      </c>
      <c r="S48" s="42" t="s">
        <v>101</v>
      </c>
      <c r="T48" s="42" t="s">
        <v>101</v>
      </c>
      <c r="U48" s="36">
        <v>0.8</v>
      </c>
    </row>
    <row r="49" spans="1:21" ht="16.5" customHeight="1" x14ac:dyDescent="0.2">
      <c r="A49" s="7"/>
      <c r="B49" s="7"/>
      <c r="C49" s="7" t="s">
        <v>435</v>
      </c>
      <c r="D49" s="7"/>
      <c r="E49" s="7"/>
      <c r="F49" s="7"/>
      <c r="G49" s="7"/>
      <c r="H49" s="7"/>
      <c r="I49" s="7"/>
      <c r="J49" s="7"/>
      <c r="K49" s="7"/>
      <c r="L49" s="9" t="s">
        <v>249</v>
      </c>
      <c r="M49" s="36">
        <v>0.4</v>
      </c>
      <c r="N49" s="42" t="s">
        <v>101</v>
      </c>
      <c r="O49" s="36">
        <v>0.1</v>
      </c>
      <c r="P49" s="36">
        <v>0.8</v>
      </c>
      <c r="Q49" s="42" t="s">
        <v>101</v>
      </c>
      <c r="R49" s="42" t="s">
        <v>101</v>
      </c>
      <c r="S49" s="42" t="s">
        <v>101</v>
      </c>
      <c r="T49" s="36">
        <v>0.7</v>
      </c>
      <c r="U49" s="36">
        <v>0.3</v>
      </c>
    </row>
    <row r="50" spans="1:21" ht="16.5" customHeight="1" x14ac:dyDescent="0.2">
      <c r="A50" s="7"/>
      <c r="B50" s="7"/>
      <c r="C50" s="7" t="s">
        <v>456</v>
      </c>
      <c r="D50" s="7"/>
      <c r="E50" s="7"/>
      <c r="F50" s="7"/>
      <c r="G50" s="7"/>
      <c r="H50" s="7"/>
      <c r="I50" s="7"/>
      <c r="J50" s="7"/>
      <c r="K50" s="7"/>
      <c r="L50" s="9" t="s">
        <v>249</v>
      </c>
      <c r="M50" s="42" t="s">
        <v>101</v>
      </c>
      <c r="N50" s="42" t="s">
        <v>101</v>
      </c>
      <c r="O50" s="36">
        <v>0.8</v>
      </c>
      <c r="P50" s="36">
        <v>0.7</v>
      </c>
      <c r="Q50" s="42" t="s">
        <v>101</v>
      </c>
      <c r="R50" s="42" t="s">
        <v>101</v>
      </c>
      <c r="S50" s="42" t="s">
        <v>101</v>
      </c>
      <c r="T50" s="36">
        <v>0.2</v>
      </c>
      <c r="U50" s="36">
        <v>0.5</v>
      </c>
    </row>
    <row r="51" spans="1:21" ht="16.5" customHeight="1" x14ac:dyDescent="0.2">
      <c r="A51" s="7"/>
      <c r="B51" s="7"/>
      <c r="C51" s="7" t="s">
        <v>105</v>
      </c>
      <c r="D51" s="7"/>
      <c r="E51" s="7"/>
      <c r="F51" s="7"/>
      <c r="G51" s="7"/>
      <c r="H51" s="7"/>
      <c r="I51" s="7"/>
      <c r="J51" s="7"/>
      <c r="K51" s="7"/>
      <c r="L51" s="9" t="s">
        <v>249</v>
      </c>
      <c r="M51" s="36">
        <v>0.7</v>
      </c>
      <c r="N51" s="36">
        <v>0.9</v>
      </c>
      <c r="O51" s="36">
        <v>0.7</v>
      </c>
      <c r="P51" s="36">
        <v>0.6</v>
      </c>
      <c r="Q51" s="36">
        <v>0.8</v>
      </c>
      <c r="R51" s="36">
        <v>0.8</v>
      </c>
      <c r="S51" s="36">
        <v>1.1000000000000001</v>
      </c>
      <c r="T51" s="36">
        <v>0.5</v>
      </c>
      <c r="U51" s="36">
        <v>0.8</v>
      </c>
    </row>
    <row r="52" spans="1:21" ht="16.5" customHeight="1" x14ac:dyDescent="0.2">
      <c r="A52" s="7"/>
      <c r="B52" s="7" t="s">
        <v>463</v>
      </c>
      <c r="C52" s="7"/>
      <c r="D52" s="7"/>
      <c r="E52" s="7"/>
      <c r="F52" s="7"/>
      <c r="G52" s="7"/>
      <c r="H52" s="7"/>
      <c r="I52" s="7"/>
      <c r="J52" s="7"/>
      <c r="K52" s="7"/>
      <c r="L52" s="9"/>
      <c r="M52" s="10"/>
      <c r="N52" s="10"/>
      <c r="O52" s="10"/>
      <c r="P52" s="10"/>
      <c r="Q52" s="10"/>
      <c r="R52" s="10"/>
      <c r="S52" s="10"/>
      <c r="T52" s="10"/>
      <c r="U52" s="10"/>
    </row>
    <row r="53" spans="1:21" ht="16.5" customHeight="1" x14ac:dyDescent="0.2">
      <c r="A53" s="7"/>
      <c r="B53" s="7"/>
      <c r="C53" s="7" t="s">
        <v>433</v>
      </c>
      <c r="D53" s="7"/>
      <c r="E53" s="7"/>
      <c r="F53" s="7"/>
      <c r="G53" s="7"/>
      <c r="H53" s="7"/>
      <c r="I53" s="7"/>
      <c r="J53" s="7"/>
      <c r="K53" s="7"/>
      <c r="L53" s="9" t="s">
        <v>249</v>
      </c>
      <c r="M53" s="36">
        <v>0.2</v>
      </c>
      <c r="N53" s="36">
        <v>0.4</v>
      </c>
      <c r="O53" s="36">
        <v>0.3</v>
      </c>
      <c r="P53" s="42" t="s">
        <v>101</v>
      </c>
      <c r="Q53" s="42" t="s">
        <v>101</v>
      </c>
      <c r="R53" s="42" t="s">
        <v>101</v>
      </c>
      <c r="S53" s="42" t="s">
        <v>101</v>
      </c>
      <c r="T53" s="42" t="s">
        <v>101</v>
      </c>
      <c r="U53" s="36">
        <v>0.2</v>
      </c>
    </row>
    <row r="54" spans="1:21" ht="16.5" customHeight="1" x14ac:dyDescent="0.2">
      <c r="A54" s="7"/>
      <c r="B54" s="7"/>
      <c r="C54" s="7" t="s">
        <v>434</v>
      </c>
      <c r="D54" s="7"/>
      <c r="E54" s="7"/>
      <c r="F54" s="7"/>
      <c r="G54" s="7"/>
      <c r="H54" s="7"/>
      <c r="I54" s="7"/>
      <c r="J54" s="7"/>
      <c r="K54" s="7"/>
      <c r="L54" s="9" t="s">
        <v>249</v>
      </c>
      <c r="M54" s="36">
        <v>0.3</v>
      </c>
      <c r="N54" s="36">
        <v>1.1000000000000001</v>
      </c>
      <c r="O54" s="36">
        <v>0.1</v>
      </c>
      <c r="P54" s="36">
        <v>0.6</v>
      </c>
      <c r="Q54" s="42" t="s">
        <v>101</v>
      </c>
      <c r="R54" s="36">
        <v>0.3</v>
      </c>
      <c r="S54" s="42" t="s">
        <v>101</v>
      </c>
      <c r="T54" s="42" t="s">
        <v>101</v>
      </c>
      <c r="U54" s="36">
        <v>0.4</v>
      </c>
    </row>
    <row r="55" spans="1:21" ht="16.5" customHeight="1" x14ac:dyDescent="0.2">
      <c r="A55" s="7"/>
      <c r="B55" s="7"/>
      <c r="C55" s="7" t="s">
        <v>435</v>
      </c>
      <c r="D55" s="7"/>
      <c r="E55" s="7"/>
      <c r="F55" s="7"/>
      <c r="G55" s="7"/>
      <c r="H55" s="7"/>
      <c r="I55" s="7"/>
      <c r="J55" s="7"/>
      <c r="K55" s="7"/>
      <c r="L55" s="9" t="s">
        <v>249</v>
      </c>
      <c r="M55" s="36">
        <v>0.2</v>
      </c>
      <c r="N55" s="36">
        <v>0.3</v>
      </c>
      <c r="O55" s="36">
        <v>0.5</v>
      </c>
      <c r="P55" s="42" t="s">
        <v>101</v>
      </c>
      <c r="Q55" s="42" t="s">
        <v>101</v>
      </c>
      <c r="R55" s="42" t="s">
        <v>101</v>
      </c>
      <c r="S55" s="42" t="s">
        <v>101</v>
      </c>
      <c r="T55" s="42" t="s">
        <v>101</v>
      </c>
      <c r="U55" s="36">
        <v>0.3</v>
      </c>
    </row>
    <row r="56" spans="1:21" ht="16.5" customHeight="1" x14ac:dyDescent="0.2">
      <c r="A56" s="7"/>
      <c r="B56" s="7"/>
      <c r="C56" s="7" t="s">
        <v>456</v>
      </c>
      <c r="D56" s="7"/>
      <c r="E56" s="7"/>
      <c r="F56" s="7"/>
      <c r="G56" s="7"/>
      <c r="H56" s="7"/>
      <c r="I56" s="7"/>
      <c r="J56" s="7"/>
      <c r="K56" s="7"/>
      <c r="L56" s="9" t="s">
        <v>249</v>
      </c>
      <c r="M56" s="42" t="s">
        <v>101</v>
      </c>
      <c r="N56" s="42" t="s">
        <v>101</v>
      </c>
      <c r="O56" s="42" t="s">
        <v>101</v>
      </c>
      <c r="P56" s="42" t="s">
        <v>101</v>
      </c>
      <c r="Q56" s="42" t="s">
        <v>101</v>
      </c>
      <c r="R56" s="42" t="s">
        <v>101</v>
      </c>
      <c r="S56" s="42" t="s">
        <v>101</v>
      </c>
      <c r="T56" s="42" t="s">
        <v>101</v>
      </c>
      <c r="U56" s="42" t="s">
        <v>101</v>
      </c>
    </row>
    <row r="57" spans="1:21" ht="16.5" customHeight="1" x14ac:dyDescent="0.2">
      <c r="A57" s="7"/>
      <c r="B57" s="7"/>
      <c r="C57" s="7" t="s">
        <v>105</v>
      </c>
      <c r="D57" s="7"/>
      <c r="E57" s="7"/>
      <c r="F57" s="7"/>
      <c r="G57" s="7"/>
      <c r="H57" s="7"/>
      <c r="I57" s="7"/>
      <c r="J57" s="7"/>
      <c r="K57" s="7"/>
      <c r="L57" s="9" t="s">
        <v>249</v>
      </c>
      <c r="M57" s="36">
        <v>0.2</v>
      </c>
      <c r="N57" s="36">
        <v>0.5</v>
      </c>
      <c r="O57" s="36">
        <v>0.3</v>
      </c>
      <c r="P57" s="36">
        <v>0.1</v>
      </c>
      <c r="Q57" s="42" t="s">
        <v>101</v>
      </c>
      <c r="R57" s="36">
        <v>0.2</v>
      </c>
      <c r="S57" s="42" t="s">
        <v>101</v>
      </c>
      <c r="T57" s="42" t="s">
        <v>101</v>
      </c>
      <c r="U57" s="36">
        <v>0.3</v>
      </c>
    </row>
    <row r="58" spans="1:21" ht="16.5" customHeight="1" x14ac:dyDescent="0.2">
      <c r="A58" s="7"/>
      <c r="B58" s="7" t="s">
        <v>464</v>
      </c>
      <c r="C58" s="7"/>
      <c r="D58" s="7"/>
      <c r="E58" s="7"/>
      <c r="F58" s="7"/>
      <c r="G58" s="7"/>
      <c r="H58" s="7"/>
      <c r="I58" s="7"/>
      <c r="J58" s="7"/>
      <c r="K58" s="7"/>
      <c r="L58" s="9"/>
      <c r="M58" s="10"/>
      <c r="N58" s="10"/>
      <c r="O58" s="10"/>
      <c r="P58" s="10"/>
      <c r="Q58" s="10"/>
      <c r="R58" s="10"/>
      <c r="S58" s="10"/>
      <c r="T58" s="10"/>
      <c r="U58" s="10"/>
    </row>
    <row r="59" spans="1:21" ht="16.5" customHeight="1" x14ac:dyDescent="0.2">
      <c r="A59" s="7"/>
      <c r="B59" s="7"/>
      <c r="C59" s="7" t="s">
        <v>433</v>
      </c>
      <c r="D59" s="7"/>
      <c r="E59" s="7"/>
      <c r="F59" s="7"/>
      <c r="G59" s="7"/>
      <c r="H59" s="7"/>
      <c r="I59" s="7"/>
      <c r="J59" s="7"/>
      <c r="K59" s="7"/>
      <c r="L59" s="9" t="s">
        <v>249</v>
      </c>
      <c r="M59" s="30">
        <v>25.3</v>
      </c>
      <c r="N59" s="30">
        <v>32.200000000000003</v>
      </c>
      <c r="O59" s="30">
        <v>34.9</v>
      </c>
      <c r="P59" s="30">
        <v>27.9</v>
      </c>
      <c r="Q59" s="30">
        <v>31.8</v>
      </c>
      <c r="R59" s="42" t="s">
        <v>101</v>
      </c>
      <c r="S59" s="30">
        <v>24.4</v>
      </c>
      <c r="T59" s="42" t="s">
        <v>101</v>
      </c>
      <c r="U59" s="30">
        <v>29.7</v>
      </c>
    </row>
    <row r="60" spans="1:21" ht="16.5" customHeight="1" x14ac:dyDescent="0.2">
      <c r="A60" s="7"/>
      <c r="B60" s="7"/>
      <c r="C60" s="7" t="s">
        <v>434</v>
      </c>
      <c r="D60" s="7"/>
      <c r="E60" s="7"/>
      <c r="F60" s="7"/>
      <c r="G60" s="7"/>
      <c r="H60" s="7"/>
      <c r="I60" s="7"/>
      <c r="J60" s="7"/>
      <c r="K60" s="7"/>
      <c r="L60" s="9" t="s">
        <v>249</v>
      </c>
      <c r="M60" s="30">
        <v>20.2</v>
      </c>
      <c r="N60" s="30">
        <v>20.7</v>
      </c>
      <c r="O60" s="30">
        <v>21.5</v>
      </c>
      <c r="P60" s="30">
        <v>16</v>
      </c>
      <c r="Q60" s="30">
        <v>16.2</v>
      </c>
      <c r="R60" s="30">
        <v>40.9</v>
      </c>
      <c r="S60" s="42" t="s">
        <v>101</v>
      </c>
      <c r="T60" s="42" t="s">
        <v>101</v>
      </c>
      <c r="U60" s="30">
        <v>21.9</v>
      </c>
    </row>
    <row r="61" spans="1:21" ht="16.5" customHeight="1" x14ac:dyDescent="0.2">
      <c r="A61" s="7"/>
      <c r="B61" s="7"/>
      <c r="C61" s="7" t="s">
        <v>435</v>
      </c>
      <c r="D61" s="7"/>
      <c r="E61" s="7"/>
      <c r="F61" s="7"/>
      <c r="G61" s="7"/>
      <c r="H61" s="7"/>
      <c r="I61" s="7"/>
      <c r="J61" s="7"/>
      <c r="K61" s="7"/>
      <c r="L61" s="9" t="s">
        <v>249</v>
      </c>
      <c r="M61" s="30">
        <v>11.1</v>
      </c>
      <c r="N61" s="30">
        <v>17.8</v>
      </c>
      <c r="O61" s="30">
        <v>26.5</v>
      </c>
      <c r="P61" s="30">
        <v>20.399999999999999</v>
      </c>
      <c r="Q61" s="30">
        <v>16.899999999999999</v>
      </c>
      <c r="R61" s="30">
        <v>22.5</v>
      </c>
      <c r="S61" s="42" t="s">
        <v>101</v>
      </c>
      <c r="T61" s="30">
        <v>32.6</v>
      </c>
      <c r="U61" s="30">
        <v>20.9</v>
      </c>
    </row>
    <row r="62" spans="1:21" ht="16.5" customHeight="1" x14ac:dyDescent="0.2">
      <c r="A62" s="7"/>
      <c r="B62" s="7"/>
      <c r="C62" s="7" t="s">
        <v>456</v>
      </c>
      <c r="D62" s="7"/>
      <c r="E62" s="7"/>
      <c r="F62" s="7"/>
      <c r="G62" s="7"/>
      <c r="H62" s="7"/>
      <c r="I62" s="7"/>
      <c r="J62" s="7"/>
      <c r="K62" s="7"/>
      <c r="L62" s="9" t="s">
        <v>249</v>
      </c>
      <c r="M62" s="30">
        <v>11.6</v>
      </c>
      <c r="N62" s="42" t="s">
        <v>101</v>
      </c>
      <c r="O62" s="30">
        <v>23.6</v>
      </c>
      <c r="P62" s="30">
        <v>10.3</v>
      </c>
      <c r="Q62" s="30">
        <v>11.5</v>
      </c>
      <c r="R62" s="36">
        <v>7.8</v>
      </c>
      <c r="S62" s="42" t="s">
        <v>101</v>
      </c>
      <c r="T62" s="30">
        <v>20.7</v>
      </c>
      <c r="U62" s="30">
        <v>15.9</v>
      </c>
    </row>
    <row r="63" spans="1:21" ht="16.5" customHeight="1" x14ac:dyDescent="0.2">
      <c r="A63" s="7"/>
      <c r="B63" s="7"/>
      <c r="C63" s="7" t="s">
        <v>105</v>
      </c>
      <c r="D63" s="7"/>
      <c r="E63" s="7"/>
      <c r="F63" s="7"/>
      <c r="G63" s="7"/>
      <c r="H63" s="7"/>
      <c r="I63" s="7"/>
      <c r="J63" s="7"/>
      <c r="K63" s="7"/>
      <c r="L63" s="9" t="s">
        <v>249</v>
      </c>
      <c r="M63" s="30">
        <v>23.6</v>
      </c>
      <c r="N63" s="30">
        <v>29.5</v>
      </c>
      <c r="O63" s="30">
        <v>30.9</v>
      </c>
      <c r="P63" s="30">
        <v>25.3</v>
      </c>
      <c r="Q63" s="30">
        <v>27.6</v>
      </c>
      <c r="R63" s="30">
        <v>34.700000000000003</v>
      </c>
      <c r="S63" s="30">
        <v>24.4</v>
      </c>
      <c r="T63" s="30">
        <v>27.8</v>
      </c>
      <c r="U63" s="30">
        <v>27.3</v>
      </c>
    </row>
    <row r="64" spans="1:21" ht="16.5" customHeight="1" x14ac:dyDescent="0.2">
      <c r="A64" s="7"/>
      <c r="B64" s="7" t="s">
        <v>465</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433</v>
      </c>
      <c r="D65" s="7"/>
      <c r="E65" s="7"/>
      <c r="F65" s="7"/>
      <c r="G65" s="7"/>
      <c r="H65" s="7"/>
      <c r="I65" s="7"/>
      <c r="J65" s="7"/>
      <c r="K65" s="7"/>
      <c r="L65" s="9" t="s">
        <v>249</v>
      </c>
      <c r="M65" s="30">
        <v>23.9</v>
      </c>
      <c r="N65" s="30">
        <v>27.9</v>
      </c>
      <c r="O65" s="30">
        <v>29.7</v>
      </c>
      <c r="P65" s="30">
        <v>25.9</v>
      </c>
      <c r="Q65" s="30">
        <v>29.4</v>
      </c>
      <c r="R65" s="42" t="s">
        <v>101</v>
      </c>
      <c r="S65" s="30">
        <v>35.5</v>
      </c>
      <c r="T65" s="42" t="s">
        <v>101</v>
      </c>
      <c r="U65" s="30">
        <v>26.9</v>
      </c>
    </row>
    <row r="66" spans="1:21" ht="16.5" customHeight="1" x14ac:dyDescent="0.2">
      <c r="A66" s="7"/>
      <c r="B66" s="7"/>
      <c r="C66" s="7" t="s">
        <v>434</v>
      </c>
      <c r="D66" s="7"/>
      <c r="E66" s="7"/>
      <c r="F66" s="7"/>
      <c r="G66" s="7"/>
      <c r="H66" s="7"/>
      <c r="I66" s="7"/>
      <c r="J66" s="7"/>
      <c r="K66" s="7"/>
      <c r="L66" s="9" t="s">
        <v>249</v>
      </c>
      <c r="M66" s="30">
        <v>24.8</v>
      </c>
      <c r="N66" s="30">
        <v>28.6</v>
      </c>
      <c r="O66" s="30">
        <v>21.2</v>
      </c>
      <c r="P66" s="30">
        <v>17.399999999999999</v>
      </c>
      <c r="Q66" s="30">
        <v>17</v>
      </c>
      <c r="R66" s="30">
        <v>33.6</v>
      </c>
      <c r="S66" s="42" t="s">
        <v>101</v>
      </c>
      <c r="T66" s="42" t="s">
        <v>101</v>
      </c>
      <c r="U66" s="30">
        <v>25</v>
      </c>
    </row>
    <row r="67" spans="1:21" ht="16.5" customHeight="1" x14ac:dyDescent="0.2">
      <c r="A67" s="7"/>
      <c r="B67" s="7"/>
      <c r="C67" s="7" t="s">
        <v>435</v>
      </c>
      <c r="D67" s="7"/>
      <c r="E67" s="7"/>
      <c r="F67" s="7"/>
      <c r="G67" s="7"/>
      <c r="H67" s="7"/>
      <c r="I67" s="7"/>
      <c r="J67" s="7"/>
      <c r="K67" s="7"/>
      <c r="L67" s="9" t="s">
        <v>249</v>
      </c>
      <c r="M67" s="30">
        <v>15</v>
      </c>
      <c r="N67" s="30">
        <v>26.2</v>
      </c>
      <c r="O67" s="30">
        <v>29.8</v>
      </c>
      <c r="P67" s="30">
        <v>30</v>
      </c>
      <c r="Q67" s="30">
        <v>18.5</v>
      </c>
      <c r="R67" s="30">
        <v>18.600000000000001</v>
      </c>
      <c r="S67" s="42" t="s">
        <v>101</v>
      </c>
      <c r="T67" s="30">
        <v>27.7</v>
      </c>
      <c r="U67" s="30">
        <v>24.2</v>
      </c>
    </row>
    <row r="68" spans="1:21" ht="16.5" customHeight="1" x14ac:dyDescent="0.2">
      <c r="A68" s="7"/>
      <c r="B68" s="7"/>
      <c r="C68" s="7" t="s">
        <v>456</v>
      </c>
      <c r="D68" s="7"/>
      <c r="E68" s="7"/>
      <c r="F68" s="7"/>
      <c r="G68" s="7"/>
      <c r="H68" s="7"/>
      <c r="I68" s="7"/>
      <c r="J68" s="7"/>
      <c r="K68" s="7"/>
      <c r="L68" s="9" t="s">
        <v>249</v>
      </c>
      <c r="M68" s="30">
        <v>11.6</v>
      </c>
      <c r="N68" s="42" t="s">
        <v>101</v>
      </c>
      <c r="O68" s="30">
        <v>14.8</v>
      </c>
      <c r="P68" s="30">
        <v>18.100000000000001</v>
      </c>
      <c r="Q68" s="30">
        <v>21.2</v>
      </c>
      <c r="R68" s="36">
        <v>2</v>
      </c>
      <c r="S68" s="42" t="s">
        <v>101</v>
      </c>
      <c r="T68" s="30">
        <v>24.7</v>
      </c>
      <c r="U68" s="30">
        <v>18</v>
      </c>
    </row>
    <row r="69" spans="1:21" ht="16.5" customHeight="1" x14ac:dyDescent="0.2">
      <c r="A69" s="7"/>
      <c r="B69" s="7"/>
      <c r="C69" s="7" t="s">
        <v>105</v>
      </c>
      <c r="D69" s="7"/>
      <c r="E69" s="7"/>
      <c r="F69" s="7"/>
      <c r="G69" s="7"/>
      <c r="H69" s="7"/>
      <c r="I69" s="7"/>
      <c r="J69" s="7"/>
      <c r="K69" s="7"/>
      <c r="L69" s="9" t="s">
        <v>249</v>
      </c>
      <c r="M69" s="30">
        <v>23.6</v>
      </c>
      <c r="N69" s="30">
        <v>27.9</v>
      </c>
      <c r="O69" s="30">
        <v>27.7</v>
      </c>
      <c r="P69" s="30">
        <v>25</v>
      </c>
      <c r="Q69" s="30">
        <v>26.4</v>
      </c>
      <c r="R69" s="30">
        <v>28.5</v>
      </c>
      <c r="S69" s="30">
        <v>35.4</v>
      </c>
      <c r="T69" s="30">
        <v>26.5</v>
      </c>
      <c r="U69" s="30">
        <v>26.2</v>
      </c>
    </row>
    <row r="70" spans="1:21" ht="16.5" customHeight="1" x14ac:dyDescent="0.2">
      <c r="A70" s="7"/>
      <c r="B70" s="7" t="s">
        <v>466</v>
      </c>
      <c r="C70" s="7"/>
      <c r="D70" s="7"/>
      <c r="E70" s="7"/>
      <c r="F70" s="7"/>
      <c r="G70" s="7"/>
      <c r="H70" s="7"/>
      <c r="I70" s="7"/>
      <c r="J70" s="7"/>
      <c r="K70" s="7"/>
      <c r="L70" s="9"/>
      <c r="M70" s="10"/>
      <c r="N70" s="10"/>
      <c r="O70" s="10"/>
      <c r="P70" s="10"/>
      <c r="Q70" s="10"/>
      <c r="R70" s="10"/>
      <c r="S70" s="10"/>
      <c r="T70" s="10"/>
      <c r="U70" s="10"/>
    </row>
    <row r="71" spans="1:21" ht="16.5" customHeight="1" x14ac:dyDescent="0.2">
      <c r="A71" s="7"/>
      <c r="B71" s="7"/>
      <c r="C71" s="7" t="s">
        <v>433</v>
      </c>
      <c r="D71" s="7"/>
      <c r="E71" s="7"/>
      <c r="F71" s="7"/>
      <c r="G71" s="7"/>
      <c r="H71" s="7"/>
      <c r="I71" s="7"/>
      <c r="J71" s="7"/>
      <c r="K71" s="7"/>
      <c r="L71" s="9" t="s">
        <v>249</v>
      </c>
      <c r="M71" s="36">
        <v>1.8</v>
      </c>
      <c r="N71" s="36">
        <v>3.6</v>
      </c>
      <c r="O71" s="36">
        <v>1.7</v>
      </c>
      <c r="P71" s="36">
        <v>1.6</v>
      </c>
      <c r="Q71" s="36">
        <v>2.5</v>
      </c>
      <c r="R71" s="42" t="s">
        <v>101</v>
      </c>
      <c r="S71" s="36">
        <v>2.4</v>
      </c>
      <c r="T71" s="42" t="s">
        <v>101</v>
      </c>
      <c r="U71" s="36">
        <v>2.2999999999999998</v>
      </c>
    </row>
    <row r="72" spans="1:21" ht="16.5" customHeight="1" x14ac:dyDescent="0.2">
      <c r="A72" s="7"/>
      <c r="B72" s="7"/>
      <c r="C72" s="7" t="s">
        <v>434</v>
      </c>
      <c r="D72" s="7"/>
      <c r="E72" s="7"/>
      <c r="F72" s="7"/>
      <c r="G72" s="7"/>
      <c r="H72" s="7"/>
      <c r="I72" s="7"/>
      <c r="J72" s="7"/>
      <c r="K72" s="7"/>
      <c r="L72" s="9" t="s">
        <v>249</v>
      </c>
      <c r="M72" s="36">
        <v>1.4</v>
      </c>
      <c r="N72" s="36">
        <v>5.8</v>
      </c>
      <c r="O72" s="36">
        <v>1.9</v>
      </c>
      <c r="P72" s="36">
        <v>2.2000000000000002</v>
      </c>
      <c r="Q72" s="36">
        <v>4.5</v>
      </c>
      <c r="R72" s="36">
        <v>5.5</v>
      </c>
      <c r="S72" s="42" t="s">
        <v>101</v>
      </c>
      <c r="T72" s="42" t="s">
        <v>101</v>
      </c>
      <c r="U72" s="36">
        <v>3.2</v>
      </c>
    </row>
    <row r="73" spans="1:21" ht="16.5" customHeight="1" x14ac:dyDescent="0.2">
      <c r="A73" s="7"/>
      <c r="B73" s="7"/>
      <c r="C73" s="7" t="s">
        <v>435</v>
      </c>
      <c r="D73" s="7"/>
      <c r="E73" s="7"/>
      <c r="F73" s="7"/>
      <c r="G73" s="7"/>
      <c r="H73" s="7"/>
      <c r="I73" s="7"/>
      <c r="J73" s="7"/>
      <c r="K73" s="7"/>
      <c r="L73" s="9" t="s">
        <v>249</v>
      </c>
      <c r="M73" s="36">
        <v>0.2</v>
      </c>
      <c r="N73" s="30">
        <v>10.1</v>
      </c>
      <c r="O73" s="36">
        <v>2.1</v>
      </c>
      <c r="P73" s="36">
        <v>2.4</v>
      </c>
      <c r="Q73" s="36">
        <v>3.4</v>
      </c>
      <c r="R73" s="36">
        <v>0.3</v>
      </c>
      <c r="S73" s="42" t="s">
        <v>101</v>
      </c>
      <c r="T73" s="36">
        <v>1.9</v>
      </c>
      <c r="U73" s="36">
        <v>2.6</v>
      </c>
    </row>
    <row r="74" spans="1:21" ht="16.5" customHeight="1" x14ac:dyDescent="0.2">
      <c r="A74" s="7"/>
      <c r="B74" s="7"/>
      <c r="C74" s="7" t="s">
        <v>456</v>
      </c>
      <c r="D74" s="7"/>
      <c r="E74" s="7"/>
      <c r="F74" s="7"/>
      <c r="G74" s="7"/>
      <c r="H74" s="7"/>
      <c r="I74" s="7"/>
      <c r="J74" s="7"/>
      <c r="K74" s="7"/>
      <c r="L74" s="9" t="s">
        <v>249</v>
      </c>
      <c r="M74" s="42" t="s">
        <v>101</v>
      </c>
      <c r="N74" s="42" t="s">
        <v>101</v>
      </c>
      <c r="O74" s="36">
        <v>6.8</v>
      </c>
      <c r="P74" s="36">
        <v>2.4</v>
      </c>
      <c r="Q74" s="36">
        <v>1.7</v>
      </c>
      <c r="R74" s="36">
        <v>1.7</v>
      </c>
      <c r="S74" s="42" t="s">
        <v>101</v>
      </c>
      <c r="T74" s="36">
        <v>2.7</v>
      </c>
      <c r="U74" s="36">
        <v>3.3</v>
      </c>
    </row>
    <row r="75" spans="1:21" ht="16.5" customHeight="1" x14ac:dyDescent="0.2">
      <c r="A75" s="7"/>
      <c r="B75" s="7"/>
      <c r="C75" s="7" t="s">
        <v>105</v>
      </c>
      <c r="D75" s="7"/>
      <c r="E75" s="7"/>
      <c r="F75" s="7"/>
      <c r="G75" s="7"/>
      <c r="H75" s="7"/>
      <c r="I75" s="7"/>
      <c r="J75" s="7"/>
      <c r="K75" s="7"/>
      <c r="L75" s="9" t="s">
        <v>249</v>
      </c>
      <c r="M75" s="36">
        <v>1.7</v>
      </c>
      <c r="N75" s="36">
        <v>4.2</v>
      </c>
      <c r="O75" s="36">
        <v>1.9</v>
      </c>
      <c r="P75" s="36">
        <v>1.8</v>
      </c>
      <c r="Q75" s="36">
        <v>2.8</v>
      </c>
      <c r="R75" s="36">
        <v>3.9</v>
      </c>
      <c r="S75" s="36">
        <v>2.4</v>
      </c>
      <c r="T75" s="36">
        <v>2.2000000000000002</v>
      </c>
      <c r="U75" s="36">
        <v>2.5</v>
      </c>
    </row>
    <row r="76" spans="1:21" ht="16.5" customHeight="1" x14ac:dyDescent="0.2">
      <c r="A76" s="7"/>
      <c r="B76" s="7" t="s">
        <v>467</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433</v>
      </c>
      <c r="D77" s="7"/>
      <c r="E77" s="7"/>
      <c r="F77" s="7"/>
      <c r="G77" s="7"/>
      <c r="H77" s="7"/>
      <c r="I77" s="7"/>
      <c r="J77" s="7"/>
      <c r="K77" s="7"/>
      <c r="L77" s="9" t="s">
        <v>249</v>
      </c>
      <c r="M77" s="30">
        <v>30</v>
      </c>
      <c r="N77" s="30">
        <v>28.1</v>
      </c>
      <c r="O77" s="30">
        <v>24.8</v>
      </c>
      <c r="P77" s="30">
        <v>31.2</v>
      </c>
      <c r="Q77" s="30">
        <v>21.8</v>
      </c>
      <c r="R77" s="42" t="s">
        <v>101</v>
      </c>
      <c r="S77" s="30">
        <v>56.1</v>
      </c>
      <c r="T77" s="42" t="s">
        <v>101</v>
      </c>
      <c r="U77" s="30">
        <v>28.7</v>
      </c>
    </row>
    <row r="78" spans="1:21" ht="16.5" customHeight="1" x14ac:dyDescent="0.2">
      <c r="A78" s="7"/>
      <c r="B78" s="7"/>
      <c r="C78" s="7" t="s">
        <v>434</v>
      </c>
      <c r="D78" s="7"/>
      <c r="E78" s="7"/>
      <c r="F78" s="7"/>
      <c r="G78" s="7"/>
      <c r="H78" s="7"/>
      <c r="I78" s="7"/>
      <c r="J78" s="7"/>
      <c r="K78" s="7"/>
      <c r="L78" s="9" t="s">
        <v>249</v>
      </c>
      <c r="M78" s="30">
        <v>27.3</v>
      </c>
      <c r="N78" s="30">
        <v>16</v>
      </c>
      <c r="O78" s="30">
        <v>15.3</v>
      </c>
      <c r="P78" s="30">
        <v>19.2</v>
      </c>
      <c r="Q78" s="36">
        <v>5.9</v>
      </c>
      <c r="R78" s="30">
        <v>31.8</v>
      </c>
      <c r="S78" s="42" t="s">
        <v>101</v>
      </c>
      <c r="T78" s="42" t="s">
        <v>101</v>
      </c>
      <c r="U78" s="30">
        <v>20.5</v>
      </c>
    </row>
    <row r="79" spans="1:21" ht="16.5" customHeight="1" x14ac:dyDescent="0.2">
      <c r="A79" s="7"/>
      <c r="B79" s="7"/>
      <c r="C79" s="7" t="s">
        <v>435</v>
      </c>
      <c r="D79" s="7"/>
      <c r="E79" s="7"/>
      <c r="F79" s="7"/>
      <c r="G79" s="7"/>
      <c r="H79" s="7"/>
      <c r="I79" s="7"/>
      <c r="J79" s="7"/>
      <c r="K79" s="7"/>
      <c r="L79" s="9" t="s">
        <v>249</v>
      </c>
      <c r="M79" s="30">
        <v>14.7</v>
      </c>
      <c r="N79" s="36">
        <v>8</v>
      </c>
      <c r="O79" s="30">
        <v>19.7</v>
      </c>
      <c r="P79" s="30">
        <v>20.6</v>
      </c>
      <c r="Q79" s="36">
        <v>4.5</v>
      </c>
      <c r="R79" s="30">
        <v>16.5</v>
      </c>
      <c r="S79" s="42" t="s">
        <v>101</v>
      </c>
      <c r="T79" s="30">
        <v>28.6</v>
      </c>
      <c r="U79" s="30">
        <v>16.399999999999999</v>
      </c>
    </row>
    <row r="80" spans="1:21" ht="16.5" customHeight="1" x14ac:dyDescent="0.2">
      <c r="A80" s="7"/>
      <c r="B80" s="7"/>
      <c r="C80" s="7" t="s">
        <v>456</v>
      </c>
      <c r="D80" s="7"/>
      <c r="E80" s="7"/>
      <c r="F80" s="7"/>
      <c r="G80" s="7"/>
      <c r="H80" s="7"/>
      <c r="I80" s="7"/>
      <c r="J80" s="7"/>
      <c r="K80" s="7"/>
      <c r="L80" s="9" t="s">
        <v>249</v>
      </c>
      <c r="M80" s="30">
        <v>14.5</v>
      </c>
      <c r="N80" s="30">
        <v>34.799999999999997</v>
      </c>
      <c r="O80" s="36">
        <v>4.8</v>
      </c>
      <c r="P80" s="30">
        <v>15.3</v>
      </c>
      <c r="Q80" s="30">
        <v>11.8</v>
      </c>
      <c r="R80" s="42" t="s">
        <v>101</v>
      </c>
      <c r="S80" s="42" t="s">
        <v>101</v>
      </c>
      <c r="T80" s="30">
        <v>13.4</v>
      </c>
      <c r="U80" s="30">
        <v>12.2</v>
      </c>
    </row>
    <row r="81" spans="1:21" ht="16.5" customHeight="1" x14ac:dyDescent="0.2">
      <c r="A81" s="7"/>
      <c r="B81" s="7"/>
      <c r="C81" s="7" t="s">
        <v>105</v>
      </c>
      <c r="D81" s="7"/>
      <c r="E81" s="7"/>
      <c r="F81" s="7"/>
      <c r="G81" s="7"/>
      <c r="H81" s="7"/>
      <c r="I81" s="7"/>
      <c r="J81" s="7"/>
      <c r="K81" s="7"/>
      <c r="L81" s="9" t="s">
        <v>249</v>
      </c>
      <c r="M81" s="30">
        <v>28.6</v>
      </c>
      <c r="N81" s="30">
        <v>25.2</v>
      </c>
      <c r="O81" s="30">
        <v>21.8</v>
      </c>
      <c r="P81" s="30">
        <v>28.5</v>
      </c>
      <c r="Q81" s="30">
        <v>17.7</v>
      </c>
      <c r="R81" s="30">
        <v>26.6</v>
      </c>
      <c r="S81" s="30">
        <v>56</v>
      </c>
      <c r="T81" s="30">
        <v>22.5</v>
      </c>
      <c r="U81" s="30">
        <v>26</v>
      </c>
    </row>
    <row r="82" spans="1:21" ht="16.5" customHeight="1" x14ac:dyDescent="0.2">
      <c r="A82" s="7"/>
      <c r="B82" s="7" t="s">
        <v>468</v>
      </c>
      <c r="C82" s="7"/>
      <c r="D82" s="7"/>
      <c r="E82" s="7"/>
      <c r="F82" s="7"/>
      <c r="G82" s="7"/>
      <c r="H82" s="7"/>
      <c r="I82" s="7"/>
      <c r="J82" s="7"/>
      <c r="K82" s="7"/>
      <c r="L82" s="9"/>
      <c r="M82" s="10"/>
      <c r="N82" s="10"/>
      <c r="O82" s="10"/>
      <c r="P82" s="10"/>
      <c r="Q82" s="10"/>
      <c r="R82" s="10"/>
      <c r="S82" s="10"/>
      <c r="T82" s="10"/>
      <c r="U82" s="10"/>
    </row>
    <row r="83" spans="1:21" ht="16.5" customHeight="1" x14ac:dyDescent="0.2">
      <c r="A83" s="7"/>
      <c r="B83" s="7"/>
      <c r="C83" s="7" t="s">
        <v>433</v>
      </c>
      <c r="D83" s="7"/>
      <c r="E83" s="7"/>
      <c r="F83" s="7"/>
      <c r="G83" s="7"/>
      <c r="H83" s="7"/>
      <c r="I83" s="7"/>
      <c r="J83" s="7"/>
      <c r="K83" s="7"/>
      <c r="L83" s="9" t="s">
        <v>249</v>
      </c>
      <c r="M83" s="30">
        <v>38.700000000000003</v>
      </c>
      <c r="N83" s="30">
        <v>49.5</v>
      </c>
      <c r="O83" s="30">
        <v>64.599999999999994</v>
      </c>
      <c r="P83" s="36">
        <v>6.6</v>
      </c>
      <c r="Q83" s="30">
        <v>63.6</v>
      </c>
      <c r="R83" s="42" t="s">
        <v>101</v>
      </c>
      <c r="S83" s="30">
        <v>52.7</v>
      </c>
      <c r="T83" s="42" t="s">
        <v>101</v>
      </c>
      <c r="U83" s="30">
        <v>44.9</v>
      </c>
    </row>
    <row r="84" spans="1:21" ht="16.5" customHeight="1" x14ac:dyDescent="0.2">
      <c r="A84" s="7"/>
      <c r="B84" s="7"/>
      <c r="C84" s="7" t="s">
        <v>434</v>
      </c>
      <c r="D84" s="7"/>
      <c r="E84" s="7"/>
      <c r="F84" s="7"/>
      <c r="G84" s="7"/>
      <c r="H84" s="7"/>
      <c r="I84" s="7"/>
      <c r="J84" s="7"/>
      <c r="K84" s="7"/>
      <c r="L84" s="9" t="s">
        <v>249</v>
      </c>
      <c r="M84" s="30">
        <v>72.599999999999994</v>
      </c>
      <c r="N84" s="30">
        <v>99.4</v>
      </c>
      <c r="O84" s="30">
        <v>97.3</v>
      </c>
      <c r="P84" s="36">
        <v>1.6</v>
      </c>
      <c r="Q84" s="30">
        <v>59.9</v>
      </c>
      <c r="R84" s="30">
        <v>85.5</v>
      </c>
      <c r="S84" s="33">
        <v>145.1</v>
      </c>
      <c r="T84" s="42" t="s">
        <v>101</v>
      </c>
      <c r="U84" s="30">
        <v>82</v>
      </c>
    </row>
    <row r="85" spans="1:21" ht="16.5" customHeight="1" x14ac:dyDescent="0.2">
      <c r="A85" s="7"/>
      <c r="B85" s="7"/>
      <c r="C85" s="7" t="s">
        <v>435</v>
      </c>
      <c r="D85" s="7"/>
      <c r="E85" s="7"/>
      <c r="F85" s="7"/>
      <c r="G85" s="7"/>
      <c r="H85" s="7"/>
      <c r="I85" s="7"/>
      <c r="J85" s="7"/>
      <c r="K85" s="7"/>
      <c r="L85" s="9" t="s">
        <v>249</v>
      </c>
      <c r="M85" s="33">
        <v>122.5</v>
      </c>
      <c r="N85" s="30">
        <v>99.1</v>
      </c>
      <c r="O85" s="33">
        <v>105.5</v>
      </c>
      <c r="P85" s="36">
        <v>3.3</v>
      </c>
      <c r="Q85" s="30">
        <v>90.4</v>
      </c>
      <c r="R85" s="30">
        <v>74.8</v>
      </c>
      <c r="S85" s="42" t="s">
        <v>101</v>
      </c>
      <c r="T85" s="30">
        <v>22.4</v>
      </c>
      <c r="U85" s="30">
        <v>89.6</v>
      </c>
    </row>
    <row r="86" spans="1:21" ht="16.5" customHeight="1" x14ac:dyDescent="0.2">
      <c r="A86" s="7"/>
      <c r="B86" s="7"/>
      <c r="C86" s="7" t="s">
        <v>456</v>
      </c>
      <c r="D86" s="7"/>
      <c r="E86" s="7"/>
      <c r="F86" s="7"/>
      <c r="G86" s="7"/>
      <c r="H86" s="7"/>
      <c r="I86" s="7"/>
      <c r="J86" s="7"/>
      <c r="K86" s="7"/>
      <c r="L86" s="9" t="s">
        <v>249</v>
      </c>
      <c r="M86" s="33">
        <v>208.2</v>
      </c>
      <c r="N86" s="33">
        <v>113.2</v>
      </c>
      <c r="O86" s="33">
        <v>146.80000000000001</v>
      </c>
      <c r="P86" s="30">
        <v>11.1</v>
      </c>
      <c r="Q86" s="30">
        <v>48.6</v>
      </c>
      <c r="R86" s="33">
        <v>128.69999999999999</v>
      </c>
      <c r="S86" s="42" t="s">
        <v>101</v>
      </c>
      <c r="T86" s="30">
        <v>21.8</v>
      </c>
      <c r="U86" s="30">
        <v>69.599999999999994</v>
      </c>
    </row>
    <row r="87" spans="1:21" ht="16.5" customHeight="1" x14ac:dyDescent="0.2">
      <c r="A87" s="7"/>
      <c r="B87" s="7"/>
      <c r="C87" s="7" t="s">
        <v>105</v>
      </c>
      <c r="D87" s="7"/>
      <c r="E87" s="7"/>
      <c r="F87" s="7"/>
      <c r="G87" s="7"/>
      <c r="H87" s="7"/>
      <c r="I87" s="7"/>
      <c r="J87" s="7"/>
      <c r="K87" s="7"/>
      <c r="L87" s="9" t="s">
        <v>249</v>
      </c>
      <c r="M87" s="30">
        <v>50.3</v>
      </c>
      <c r="N87" s="30">
        <v>60.4</v>
      </c>
      <c r="O87" s="30">
        <v>78.5</v>
      </c>
      <c r="P87" s="36">
        <v>6.2</v>
      </c>
      <c r="Q87" s="30">
        <v>65.3</v>
      </c>
      <c r="R87" s="30">
        <v>83.1</v>
      </c>
      <c r="S87" s="30">
        <v>52.9</v>
      </c>
      <c r="T87" s="30">
        <v>22.2</v>
      </c>
      <c r="U87" s="30">
        <v>55.5</v>
      </c>
    </row>
    <row r="88" spans="1:21" ht="16.5" customHeight="1" x14ac:dyDescent="0.2">
      <c r="A88" s="7"/>
      <c r="B88" s="7" t="s">
        <v>469</v>
      </c>
      <c r="C88" s="7"/>
      <c r="D88" s="7"/>
      <c r="E88" s="7"/>
      <c r="F88" s="7"/>
      <c r="G88" s="7"/>
      <c r="H88" s="7"/>
      <c r="I88" s="7"/>
      <c r="J88" s="7"/>
      <c r="K88" s="7"/>
      <c r="L88" s="9"/>
      <c r="M88" s="10"/>
      <c r="N88" s="10"/>
      <c r="O88" s="10"/>
      <c r="P88" s="10"/>
      <c r="Q88" s="10"/>
      <c r="R88" s="10"/>
      <c r="S88" s="10"/>
      <c r="T88" s="10"/>
      <c r="U88" s="10"/>
    </row>
    <row r="89" spans="1:21" ht="16.5" customHeight="1" x14ac:dyDescent="0.2">
      <c r="A89" s="7"/>
      <c r="B89" s="7"/>
      <c r="C89" s="7" t="s">
        <v>433</v>
      </c>
      <c r="D89" s="7"/>
      <c r="E89" s="7"/>
      <c r="F89" s="7"/>
      <c r="G89" s="7"/>
      <c r="H89" s="7"/>
      <c r="I89" s="7"/>
      <c r="J89" s="7"/>
      <c r="K89" s="7"/>
      <c r="L89" s="9" t="s">
        <v>249</v>
      </c>
      <c r="M89" s="33">
        <v>178.7</v>
      </c>
      <c r="N89" s="33">
        <v>208.1</v>
      </c>
      <c r="O89" s="33">
        <v>227.1</v>
      </c>
      <c r="P89" s="33">
        <v>154.1</v>
      </c>
      <c r="Q89" s="33">
        <v>225.9</v>
      </c>
      <c r="R89" s="42" t="s">
        <v>101</v>
      </c>
      <c r="S89" s="33">
        <v>238.2</v>
      </c>
      <c r="T89" s="42" t="s">
        <v>101</v>
      </c>
      <c r="U89" s="33">
        <v>197.6</v>
      </c>
    </row>
    <row r="90" spans="1:21" ht="16.5" customHeight="1" x14ac:dyDescent="0.2">
      <c r="A90" s="7"/>
      <c r="B90" s="7"/>
      <c r="C90" s="7" t="s">
        <v>434</v>
      </c>
      <c r="D90" s="7"/>
      <c r="E90" s="7"/>
      <c r="F90" s="7"/>
      <c r="G90" s="7"/>
      <c r="H90" s="7"/>
      <c r="I90" s="7"/>
      <c r="J90" s="7"/>
      <c r="K90" s="7"/>
      <c r="L90" s="9" t="s">
        <v>249</v>
      </c>
      <c r="M90" s="33">
        <v>211.1</v>
      </c>
      <c r="N90" s="33">
        <v>231.9</v>
      </c>
      <c r="O90" s="33">
        <v>208.7</v>
      </c>
      <c r="P90" s="33">
        <v>101</v>
      </c>
      <c r="Q90" s="33">
        <v>139.19999999999999</v>
      </c>
      <c r="R90" s="33">
        <v>283.89999999999998</v>
      </c>
      <c r="S90" s="33">
        <v>145.1</v>
      </c>
      <c r="T90" s="42" t="s">
        <v>101</v>
      </c>
      <c r="U90" s="33">
        <v>212.8</v>
      </c>
    </row>
    <row r="91" spans="1:21" ht="16.5" customHeight="1" x14ac:dyDescent="0.2">
      <c r="A91" s="7"/>
      <c r="B91" s="7"/>
      <c r="C91" s="7" t="s">
        <v>435</v>
      </c>
      <c r="D91" s="7"/>
      <c r="E91" s="7"/>
      <c r="F91" s="7"/>
      <c r="G91" s="7"/>
      <c r="H91" s="7"/>
      <c r="I91" s="7"/>
      <c r="J91" s="7"/>
      <c r="K91" s="7"/>
      <c r="L91" s="9" t="s">
        <v>249</v>
      </c>
      <c r="M91" s="33">
        <v>195.7</v>
      </c>
      <c r="N91" s="33">
        <v>214.3</v>
      </c>
      <c r="O91" s="33">
        <v>256.60000000000002</v>
      </c>
      <c r="P91" s="33">
        <v>143.69999999999999</v>
      </c>
      <c r="Q91" s="33">
        <v>177.5</v>
      </c>
      <c r="R91" s="33">
        <v>161.6</v>
      </c>
      <c r="S91" s="42" t="s">
        <v>101</v>
      </c>
      <c r="T91" s="33">
        <v>205.9</v>
      </c>
      <c r="U91" s="33">
        <v>210.5</v>
      </c>
    </row>
    <row r="92" spans="1:21" ht="16.5" customHeight="1" x14ac:dyDescent="0.2">
      <c r="A92" s="7"/>
      <c r="B92" s="7"/>
      <c r="C92" s="7" t="s">
        <v>456</v>
      </c>
      <c r="D92" s="7"/>
      <c r="E92" s="7"/>
      <c r="F92" s="7"/>
      <c r="G92" s="7"/>
      <c r="H92" s="7"/>
      <c r="I92" s="7"/>
      <c r="J92" s="7"/>
      <c r="K92" s="7"/>
      <c r="L92" s="9" t="s">
        <v>249</v>
      </c>
      <c r="M92" s="33">
        <v>295.5</v>
      </c>
      <c r="N92" s="33">
        <v>148</v>
      </c>
      <c r="O92" s="33">
        <v>263.5</v>
      </c>
      <c r="P92" s="33">
        <v>116.2</v>
      </c>
      <c r="Q92" s="33">
        <v>130.80000000000001</v>
      </c>
      <c r="R92" s="33">
        <v>148.19999999999999</v>
      </c>
      <c r="S92" s="42" t="s">
        <v>101</v>
      </c>
      <c r="T92" s="33">
        <v>198.5</v>
      </c>
      <c r="U92" s="33">
        <v>186.3</v>
      </c>
    </row>
    <row r="93" spans="1:21" ht="16.5" customHeight="1" x14ac:dyDescent="0.2">
      <c r="A93" s="7"/>
      <c r="B93" s="7"/>
      <c r="C93" s="7" t="s">
        <v>105</v>
      </c>
      <c r="D93" s="7"/>
      <c r="E93" s="7"/>
      <c r="F93" s="7"/>
      <c r="G93" s="7"/>
      <c r="H93" s="7"/>
      <c r="I93" s="7"/>
      <c r="J93" s="7"/>
      <c r="K93" s="7"/>
      <c r="L93" s="9" t="s">
        <v>249</v>
      </c>
      <c r="M93" s="33">
        <v>186.1</v>
      </c>
      <c r="N93" s="33">
        <v>212.6</v>
      </c>
      <c r="O93" s="33">
        <v>228.4</v>
      </c>
      <c r="P93" s="33">
        <v>146.6</v>
      </c>
      <c r="Q93" s="33">
        <v>206.6</v>
      </c>
      <c r="R93" s="33">
        <v>244.5</v>
      </c>
      <c r="S93" s="33">
        <v>238</v>
      </c>
      <c r="T93" s="33">
        <v>203</v>
      </c>
      <c r="U93" s="33">
        <v>201.2</v>
      </c>
    </row>
    <row r="94" spans="1:21" ht="16.5" customHeight="1" x14ac:dyDescent="0.2">
      <c r="A94" s="7" t="s">
        <v>241</v>
      </c>
      <c r="B94" s="7"/>
      <c r="C94" s="7"/>
      <c r="D94" s="7"/>
      <c r="E94" s="7"/>
      <c r="F94" s="7"/>
      <c r="G94" s="7"/>
      <c r="H94" s="7"/>
      <c r="I94" s="7"/>
      <c r="J94" s="7"/>
      <c r="K94" s="7"/>
      <c r="L94" s="9"/>
      <c r="M94" s="10"/>
      <c r="N94" s="10"/>
      <c r="O94" s="10"/>
      <c r="P94" s="10"/>
      <c r="Q94" s="10"/>
      <c r="R94" s="10"/>
      <c r="S94" s="10"/>
      <c r="T94" s="10"/>
      <c r="U94" s="10"/>
    </row>
    <row r="95" spans="1:21" ht="16.5" customHeight="1" x14ac:dyDescent="0.2">
      <c r="A95" s="7"/>
      <c r="B95" s="7" t="s">
        <v>348</v>
      </c>
      <c r="C95" s="7"/>
      <c r="D95" s="7"/>
      <c r="E95" s="7"/>
      <c r="F95" s="7"/>
      <c r="G95" s="7"/>
      <c r="H95" s="7"/>
      <c r="I95" s="7"/>
      <c r="J95" s="7"/>
      <c r="K95" s="7"/>
      <c r="L95" s="9"/>
      <c r="M95" s="10"/>
      <c r="N95" s="10"/>
      <c r="O95" s="10"/>
      <c r="P95" s="10"/>
      <c r="Q95" s="10"/>
      <c r="R95" s="10"/>
      <c r="S95" s="10"/>
      <c r="T95" s="10"/>
      <c r="U95" s="10"/>
    </row>
    <row r="96" spans="1:21" ht="16.5" customHeight="1" x14ac:dyDescent="0.2">
      <c r="A96" s="7"/>
      <c r="B96" s="7"/>
      <c r="C96" s="7" t="s">
        <v>433</v>
      </c>
      <c r="D96" s="7"/>
      <c r="E96" s="7"/>
      <c r="F96" s="7"/>
      <c r="G96" s="7"/>
      <c r="H96" s="7"/>
      <c r="I96" s="7"/>
      <c r="J96" s="7"/>
      <c r="K96" s="7"/>
      <c r="L96" s="9" t="s">
        <v>249</v>
      </c>
      <c r="M96" s="36">
        <v>0.1</v>
      </c>
      <c r="N96" s="42" t="s">
        <v>101</v>
      </c>
      <c r="O96" s="42" t="s">
        <v>101</v>
      </c>
      <c r="P96" s="36">
        <v>0.1</v>
      </c>
      <c r="Q96" s="36">
        <v>1.2</v>
      </c>
      <c r="R96" s="42" t="s">
        <v>101</v>
      </c>
      <c r="S96" s="36">
        <v>0.1</v>
      </c>
      <c r="T96" s="42" t="s">
        <v>101</v>
      </c>
      <c r="U96" s="36">
        <v>0.2</v>
      </c>
    </row>
    <row r="97" spans="1:21" ht="16.5" customHeight="1" x14ac:dyDescent="0.2">
      <c r="A97" s="7"/>
      <c r="B97" s="7"/>
      <c r="C97" s="7" t="s">
        <v>434</v>
      </c>
      <c r="D97" s="7"/>
      <c r="E97" s="7"/>
      <c r="F97" s="7"/>
      <c r="G97" s="7"/>
      <c r="H97" s="7"/>
      <c r="I97" s="7"/>
      <c r="J97" s="7"/>
      <c r="K97" s="7"/>
      <c r="L97" s="9" t="s">
        <v>249</v>
      </c>
      <c r="M97" s="36">
        <v>1.4</v>
      </c>
      <c r="N97" s="36">
        <v>0.2</v>
      </c>
      <c r="O97" s="36">
        <v>0.1</v>
      </c>
      <c r="P97" s="36">
        <v>1.4</v>
      </c>
      <c r="Q97" s="36">
        <v>0.4</v>
      </c>
      <c r="R97" s="42" t="s">
        <v>101</v>
      </c>
      <c r="S97" s="42" t="s">
        <v>101</v>
      </c>
      <c r="T97" s="42" t="s">
        <v>101</v>
      </c>
      <c r="U97" s="36">
        <v>0.6</v>
      </c>
    </row>
    <row r="98" spans="1:21" ht="16.5" customHeight="1" x14ac:dyDescent="0.2">
      <c r="A98" s="7"/>
      <c r="B98" s="7"/>
      <c r="C98" s="7" t="s">
        <v>435</v>
      </c>
      <c r="D98" s="7"/>
      <c r="E98" s="7"/>
      <c r="F98" s="7"/>
      <c r="G98" s="7"/>
      <c r="H98" s="7"/>
      <c r="I98" s="7"/>
      <c r="J98" s="7"/>
      <c r="K98" s="7"/>
      <c r="L98" s="9" t="s">
        <v>249</v>
      </c>
      <c r="M98" s="36">
        <v>1.1000000000000001</v>
      </c>
      <c r="N98" s="36">
        <v>1.1000000000000001</v>
      </c>
      <c r="O98" s="36">
        <v>0.7</v>
      </c>
      <c r="P98" s="36">
        <v>1.6</v>
      </c>
      <c r="Q98" s="36">
        <v>1.6</v>
      </c>
      <c r="R98" s="42" t="s">
        <v>101</v>
      </c>
      <c r="S98" s="42" t="s">
        <v>101</v>
      </c>
      <c r="T98" s="36">
        <v>8</v>
      </c>
      <c r="U98" s="36">
        <v>1.4</v>
      </c>
    </row>
    <row r="99" spans="1:21" ht="16.5" customHeight="1" x14ac:dyDescent="0.2">
      <c r="A99" s="7"/>
      <c r="B99" s="7"/>
      <c r="C99" s="7" t="s">
        <v>456</v>
      </c>
      <c r="D99" s="7"/>
      <c r="E99" s="7"/>
      <c r="F99" s="7"/>
      <c r="G99" s="7"/>
      <c r="H99" s="7"/>
      <c r="I99" s="7"/>
      <c r="J99" s="7"/>
      <c r="K99" s="7"/>
      <c r="L99" s="9" t="s">
        <v>249</v>
      </c>
      <c r="M99" s="30">
        <v>36</v>
      </c>
      <c r="N99" s="42" t="s">
        <v>101</v>
      </c>
      <c r="O99" s="36">
        <v>3.4</v>
      </c>
      <c r="P99" s="36">
        <v>3.3</v>
      </c>
      <c r="Q99" s="36">
        <v>3.4</v>
      </c>
      <c r="R99" s="42" t="s">
        <v>101</v>
      </c>
      <c r="S99" s="42" t="s">
        <v>101</v>
      </c>
      <c r="T99" s="30">
        <v>38.299999999999997</v>
      </c>
      <c r="U99" s="30">
        <v>12.6</v>
      </c>
    </row>
    <row r="100" spans="1:21" ht="16.5" customHeight="1" x14ac:dyDescent="0.2">
      <c r="A100" s="7"/>
      <c r="B100" s="7"/>
      <c r="C100" s="7" t="s">
        <v>105</v>
      </c>
      <c r="D100" s="7"/>
      <c r="E100" s="7"/>
      <c r="F100" s="7"/>
      <c r="G100" s="7"/>
      <c r="H100" s="7"/>
      <c r="I100" s="7"/>
      <c r="J100" s="7"/>
      <c r="K100" s="7"/>
      <c r="L100" s="9" t="s">
        <v>249</v>
      </c>
      <c r="M100" s="36">
        <v>0.6</v>
      </c>
      <c r="N100" s="36">
        <v>0.1</v>
      </c>
      <c r="O100" s="36">
        <v>0.2</v>
      </c>
      <c r="P100" s="36">
        <v>0.5</v>
      </c>
      <c r="Q100" s="36">
        <v>1.2</v>
      </c>
      <c r="R100" s="42" t="s">
        <v>101</v>
      </c>
      <c r="S100" s="36">
        <v>0.1</v>
      </c>
      <c r="T100" s="30">
        <v>20.2</v>
      </c>
      <c r="U100" s="36">
        <v>0.6</v>
      </c>
    </row>
    <row r="101" spans="1:21" ht="16.5" customHeight="1" x14ac:dyDescent="0.2">
      <c r="A101" s="7"/>
      <c r="B101" s="7" t="s">
        <v>457</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
      <c r="A102" s="7"/>
      <c r="B102" s="7"/>
      <c r="C102" s="7" t="s">
        <v>433</v>
      </c>
      <c r="D102" s="7"/>
      <c r="E102" s="7"/>
      <c r="F102" s="7"/>
      <c r="G102" s="7"/>
      <c r="H102" s="7"/>
      <c r="I102" s="7"/>
      <c r="J102" s="7"/>
      <c r="K102" s="7"/>
      <c r="L102" s="9" t="s">
        <v>249</v>
      </c>
      <c r="M102" s="36">
        <v>2.2000000000000002</v>
      </c>
      <c r="N102" s="36">
        <v>1.1000000000000001</v>
      </c>
      <c r="O102" s="36">
        <v>1.7</v>
      </c>
      <c r="P102" s="36">
        <v>0.9</v>
      </c>
      <c r="Q102" s="36">
        <v>0.3</v>
      </c>
      <c r="R102" s="42" t="s">
        <v>101</v>
      </c>
      <c r="S102" s="36">
        <v>2.5</v>
      </c>
      <c r="T102" s="42" t="s">
        <v>101</v>
      </c>
      <c r="U102" s="36">
        <v>1.5</v>
      </c>
    </row>
    <row r="103" spans="1:21" ht="16.5" customHeight="1" x14ac:dyDescent="0.2">
      <c r="A103" s="7"/>
      <c r="B103" s="7"/>
      <c r="C103" s="7" t="s">
        <v>434</v>
      </c>
      <c r="D103" s="7"/>
      <c r="E103" s="7"/>
      <c r="F103" s="7"/>
      <c r="G103" s="7"/>
      <c r="H103" s="7"/>
      <c r="I103" s="7"/>
      <c r="J103" s="7"/>
      <c r="K103" s="7"/>
      <c r="L103" s="9" t="s">
        <v>249</v>
      </c>
      <c r="M103" s="36">
        <v>0.9</v>
      </c>
      <c r="N103" s="36">
        <v>0.3</v>
      </c>
      <c r="O103" s="36">
        <v>0.3</v>
      </c>
      <c r="P103" s="42" t="s">
        <v>101</v>
      </c>
      <c r="Q103" s="36">
        <v>0.7</v>
      </c>
      <c r="R103" s="36">
        <v>1</v>
      </c>
      <c r="S103" s="42" t="s">
        <v>101</v>
      </c>
      <c r="T103" s="42" t="s">
        <v>101</v>
      </c>
      <c r="U103" s="36">
        <v>0.6</v>
      </c>
    </row>
    <row r="104" spans="1:21" ht="16.5" customHeight="1" x14ac:dyDescent="0.2">
      <c r="A104" s="7"/>
      <c r="B104" s="7"/>
      <c r="C104" s="7" t="s">
        <v>435</v>
      </c>
      <c r="D104" s="7"/>
      <c r="E104" s="7"/>
      <c r="F104" s="7"/>
      <c r="G104" s="7"/>
      <c r="H104" s="7"/>
      <c r="I104" s="7"/>
      <c r="J104" s="7"/>
      <c r="K104" s="7"/>
      <c r="L104" s="9" t="s">
        <v>249</v>
      </c>
      <c r="M104" s="36">
        <v>0.8</v>
      </c>
      <c r="N104" s="36">
        <v>0.1</v>
      </c>
      <c r="O104" s="36">
        <v>0.4</v>
      </c>
      <c r="P104" s="36">
        <v>0.3</v>
      </c>
      <c r="Q104" s="36">
        <v>0.4</v>
      </c>
      <c r="R104" s="36">
        <v>0.8</v>
      </c>
      <c r="S104" s="42" t="s">
        <v>101</v>
      </c>
      <c r="T104" s="36">
        <v>0.7</v>
      </c>
      <c r="U104" s="36">
        <v>0.5</v>
      </c>
    </row>
    <row r="105" spans="1:21" ht="16.5" customHeight="1" x14ac:dyDescent="0.2">
      <c r="A105" s="7"/>
      <c r="B105" s="7"/>
      <c r="C105" s="7" t="s">
        <v>456</v>
      </c>
      <c r="D105" s="7"/>
      <c r="E105" s="7"/>
      <c r="F105" s="7"/>
      <c r="G105" s="7"/>
      <c r="H105" s="7"/>
      <c r="I105" s="7"/>
      <c r="J105" s="7"/>
      <c r="K105" s="7"/>
      <c r="L105" s="9" t="s">
        <v>249</v>
      </c>
      <c r="M105" s="42" t="s">
        <v>101</v>
      </c>
      <c r="N105" s="42" t="s">
        <v>101</v>
      </c>
      <c r="O105" s="42" t="s">
        <v>101</v>
      </c>
      <c r="P105" s="42" t="s">
        <v>101</v>
      </c>
      <c r="Q105" s="42" t="s">
        <v>101</v>
      </c>
      <c r="R105" s="42" t="s">
        <v>101</v>
      </c>
      <c r="S105" s="42" t="s">
        <v>101</v>
      </c>
      <c r="T105" s="36">
        <v>0.3</v>
      </c>
      <c r="U105" s="36">
        <v>0.1</v>
      </c>
    </row>
    <row r="106" spans="1:21" ht="16.5" customHeight="1" x14ac:dyDescent="0.2">
      <c r="A106" s="7"/>
      <c r="B106" s="7"/>
      <c r="C106" s="7" t="s">
        <v>105</v>
      </c>
      <c r="D106" s="7"/>
      <c r="E106" s="7"/>
      <c r="F106" s="7"/>
      <c r="G106" s="7"/>
      <c r="H106" s="7"/>
      <c r="I106" s="7"/>
      <c r="J106" s="7"/>
      <c r="K106" s="7"/>
      <c r="L106" s="9" t="s">
        <v>249</v>
      </c>
      <c r="M106" s="36">
        <v>1.9</v>
      </c>
      <c r="N106" s="36">
        <v>0.9</v>
      </c>
      <c r="O106" s="36">
        <v>1.2</v>
      </c>
      <c r="P106" s="36">
        <v>0.7</v>
      </c>
      <c r="Q106" s="36">
        <v>0.4</v>
      </c>
      <c r="R106" s="36">
        <v>0.9</v>
      </c>
      <c r="S106" s="36">
        <v>2.5</v>
      </c>
      <c r="T106" s="36">
        <v>0.5</v>
      </c>
      <c r="U106" s="36">
        <v>1.2</v>
      </c>
    </row>
    <row r="107" spans="1:21" ht="16.5" customHeight="1" x14ac:dyDescent="0.2">
      <c r="A107" s="7"/>
      <c r="B107" s="7" t="s">
        <v>458</v>
      </c>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t="s">
        <v>433</v>
      </c>
      <c r="D108" s="7"/>
      <c r="E108" s="7"/>
      <c r="F108" s="7"/>
      <c r="G108" s="7"/>
      <c r="H108" s="7"/>
      <c r="I108" s="7"/>
      <c r="J108" s="7"/>
      <c r="K108" s="7"/>
      <c r="L108" s="9" t="s">
        <v>249</v>
      </c>
      <c r="M108" s="36">
        <v>0.8</v>
      </c>
      <c r="N108" s="36">
        <v>0.7</v>
      </c>
      <c r="O108" s="36">
        <v>0.6</v>
      </c>
      <c r="P108" s="36">
        <v>0.2</v>
      </c>
      <c r="Q108" s="36">
        <v>0.1</v>
      </c>
      <c r="R108" s="42" t="s">
        <v>101</v>
      </c>
      <c r="S108" s="36">
        <v>0.4</v>
      </c>
      <c r="T108" s="42" t="s">
        <v>101</v>
      </c>
      <c r="U108" s="36">
        <v>0.6</v>
      </c>
    </row>
    <row r="109" spans="1:21" ht="16.5" customHeight="1" x14ac:dyDescent="0.2">
      <c r="A109" s="7"/>
      <c r="B109" s="7"/>
      <c r="C109" s="7" t="s">
        <v>434</v>
      </c>
      <c r="D109" s="7"/>
      <c r="E109" s="7"/>
      <c r="F109" s="7"/>
      <c r="G109" s="7"/>
      <c r="H109" s="7"/>
      <c r="I109" s="7"/>
      <c r="J109" s="7"/>
      <c r="K109" s="7"/>
      <c r="L109" s="9" t="s">
        <v>249</v>
      </c>
      <c r="M109" s="36">
        <v>0.5</v>
      </c>
      <c r="N109" s="36">
        <v>0.7</v>
      </c>
      <c r="O109" s="36">
        <v>0.5</v>
      </c>
      <c r="P109" s="36">
        <v>1.8</v>
      </c>
      <c r="Q109" s="36">
        <v>0.5</v>
      </c>
      <c r="R109" s="36">
        <v>0.6</v>
      </c>
      <c r="S109" s="42" t="s">
        <v>101</v>
      </c>
      <c r="T109" s="42" t="s">
        <v>101</v>
      </c>
      <c r="U109" s="36">
        <v>0.6</v>
      </c>
    </row>
    <row r="110" spans="1:21" ht="16.5" customHeight="1" x14ac:dyDescent="0.2">
      <c r="A110" s="7"/>
      <c r="B110" s="7"/>
      <c r="C110" s="7" t="s">
        <v>435</v>
      </c>
      <c r="D110" s="7"/>
      <c r="E110" s="7"/>
      <c r="F110" s="7"/>
      <c r="G110" s="7"/>
      <c r="H110" s="7"/>
      <c r="I110" s="7"/>
      <c r="J110" s="7"/>
      <c r="K110" s="7"/>
      <c r="L110" s="9" t="s">
        <v>249</v>
      </c>
      <c r="M110" s="36">
        <v>0.4</v>
      </c>
      <c r="N110" s="36">
        <v>1.2</v>
      </c>
      <c r="O110" s="36">
        <v>0.3</v>
      </c>
      <c r="P110" s="36">
        <v>0.2</v>
      </c>
      <c r="Q110" s="36">
        <v>0.3</v>
      </c>
      <c r="R110" s="42" t="s">
        <v>101</v>
      </c>
      <c r="S110" s="42" t="s">
        <v>101</v>
      </c>
      <c r="T110" s="36">
        <v>2</v>
      </c>
      <c r="U110" s="36">
        <v>0.5</v>
      </c>
    </row>
    <row r="111" spans="1:21" ht="16.5" customHeight="1" x14ac:dyDescent="0.2">
      <c r="A111" s="7"/>
      <c r="B111" s="7"/>
      <c r="C111" s="7" t="s">
        <v>456</v>
      </c>
      <c r="D111" s="7"/>
      <c r="E111" s="7"/>
      <c r="F111" s="7"/>
      <c r="G111" s="7"/>
      <c r="H111" s="7"/>
      <c r="I111" s="7"/>
      <c r="J111" s="7"/>
      <c r="K111" s="7"/>
      <c r="L111" s="9" t="s">
        <v>249</v>
      </c>
      <c r="M111" s="36">
        <v>0.5</v>
      </c>
      <c r="N111" s="42" t="s">
        <v>101</v>
      </c>
      <c r="O111" s="42" t="s">
        <v>101</v>
      </c>
      <c r="P111" s="36">
        <v>1.4</v>
      </c>
      <c r="Q111" s="42" t="s">
        <v>101</v>
      </c>
      <c r="R111" s="42" t="s">
        <v>101</v>
      </c>
      <c r="S111" s="42" t="s">
        <v>101</v>
      </c>
      <c r="T111" s="42" t="s">
        <v>101</v>
      </c>
      <c r="U111" s="36">
        <v>0.5</v>
      </c>
    </row>
    <row r="112" spans="1:21" ht="16.5" customHeight="1" x14ac:dyDescent="0.2">
      <c r="A112" s="7"/>
      <c r="B112" s="7"/>
      <c r="C112" s="7" t="s">
        <v>105</v>
      </c>
      <c r="D112" s="7"/>
      <c r="E112" s="7"/>
      <c r="F112" s="7"/>
      <c r="G112" s="7"/>
      <c r="H112" s="7"/>
      <c r="I112" s="7"/>
      <c r="J112" s="7"/>
      <c r="K112" s="7"/>
      <c r="L112" s="9" t="s">
        <v>249</v>
      </c>
      <c r="M112" s="36">
        <v>0.7</v>
      </c>
      <c r="N112" s="36">
        <v>0.7</v>
      </c>
      <c r="O112" s="36">
        <v>0.5</v>
      </c>
      <c r="P112" s="36">
        <v>0.4</v>
      </c>
      <c r="Q112" s="36">
        <v>0.2</v>
      </c>
      <c r="R112" s="36">
        <v>0.4</v>
      </c>
      <c r="S112" s="36">
        <v>0.4</v>
      </c>
      <c r="T112" s="36">
        <v>1.2</v>
      </c>
      <c r="U112" s="36">
        <v>0.6</v>
      </c>
    </row>
    <row r="113" spans="1:21" ht="16.5" customHeight="1" x14ac:dyDescent="0.2">
      <c r="A113" s="7"/>
      <c r="B113" s="7" t="s">
        <v>355</v>
      </c>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c r="C114" s="7" t="s">
        <v>433</v>
      </c>
      <c r="D114" s="7"/>
      <c r="E114" s="7"/>
      <c r="F114" s="7"/>
      <c r="G114" s="7"/>
      <c r="H114" s="7"/>
      <c r="I114" s="7"/>
      <c r="J114" s="7"/>
      <c r="K114" s="7"/>
      <c r="L114" s="9" t="s">
        <v>249</v>
      </c>
      <c r="M114" s="36">
        <v>5.2</v>
      </c>
      <c r="N114" s="36">
        <v>4.8</v>
      </c>
      <c r="O114" s="36">
        <v>6.3</v>
      </c>
      <c r="P114" s="36">
        <v>6.7</v>
      </c>
      <c r="Q114" s="36">
        <v>6.7</v>
      </c>
      <c r="R114" s="42" t="s">
        <v>101</v>
      </c>
      <c r="S114" s="36">
        <v>7.2</v>
      </c>
      <c r="T114" s="42" t="s">
        <v>101</v>
      </c>
      <c r="U114" s="36">
        <v>5.6</v>
      </c>
    </row>
    <row r="115" spans="1:21" ht="16.5" customHeight="1" x14ac:dyDescent="0.2">
      <c r="A115" s="7"/>
      <c r="B115" s="7"/>
      <c r="C115" s="7" t="s">
        <v>434</v>
      </c>
      <c r="D115" s="7"/>
      <c r="E115" s="7"/>
      <c r="F115" s="7"/>
      <c r="G115" s="7"/>
      <c r="H115" s="7"/>
      <c r="I115" s="7"/>
      <c r="J115" s="7"/>
      <c r="K115" s="7"/>
      <c r="L115" s="9" t="s">
        <v>249</v>
      </c>
      <c r="M115" s="36">
        <v>4.5</v>
      </c>
      <c r="N115" s="36">
        <v>4.0999999999999996</v>
      </c>
      <c r="O115" s="36">
        <v>7.1</v>
      </c>
      <c r="P115" s="36">
        <v>6.1</v>
      </c>
      <c r="Q115" s="36">
        <v>2.7</v>
      </c>
      <c r="R115" s="30">
        <v>11.6</v>
      </c>
      <c r="S115" s="42" t="s">
        <v>101</v>
      </c>
      <c r="T115" s="42" t="s">
        <v>101</v>
      </c>
      <c r="U115" s="36">
        <v>5.5</v>
      </c>
    </row>
    <row r="116" spans="1:21" ht="16.5" customHeight="1" x14ac:dyDescent="0.2">
      <c r="A116" s="7"/>
      <c r="B116" s="7"/>
      <c r="C116" s="7" t="s">
        <v>435</v>
      </c>
      <c r="D116" s="7"/>
      <c r="E116" s="7"/>
      <c r="F116" s="7"/>
      <c r="G116" s="7"/>
      <c r="H116" s="7"/>
      <c r="I116" s="7"/>
      <c r="J116" s="7"/>
      <c r="K116" s="7"/>
      <c r="L116" s="9" t="s">
        <v>249</v>
      </c>
      <c r="M116" s="36">
        <v>3.4</v>
      </c>
      <c r="N116" s="36">
        <v>4.0999999999999996</v>
      </c>
      <c r="O116" s="36">
        <v>8.1</v>
      </c>
      <c r="P116" s="36">
        <v>7.8</v>
      </c>
      <c r="Q116" s="36">
        <v>4.4000000000000004</v>
      </c>
      <c r="R116" s="36">
        <v>1.9</v>
      </c>
      <c r="S116" s="42" t="s">
        <v>101</v>
      </c>
      <c r="T116" s="30">
        <v>11.3</v>
      </c>
      <c r="U116" s="36">
        <v>6</v>
      </c>
    </row>
    <row r="117" spans="1:21" ht="16.5" customHeight="1" x14ac:dyDescent="0.2">
      <c r="A117" s="7"/>
      <c r="B117" s="7"/>
      <c r="C117" s="7" t="s">
        <v>456</v>
      </c>
      <c r="D117" s="7"/>
      <c r="E117" s="7"/>
      <c r="F117" s="7"/>
      <c r="G117" s="7"/>
      <c r="H117" s="7"/>
      <c r="I117" s="7"/>
      <c r="J117" s="7"/>
      <c r="K117" s="7"/>
      <c r="L117" s="9" t="s">
        <v>249</v>
      </c>
      <c r="M117" s="36">
        <v>0.7</v>
      </c>
      <c r="N117" s="42" t="s">
        <v>101</v>
      </c>
      <c r="O117" s="30">
        <v>15.2</v>
      </c>
      <c r="P117" s="30">
        <v>11</v>
      </c>
      <c r="Q117" s="36">
        <v>5.7</v>
      </c>
      <c r="R117" s="36">
        <v>8</v>
      </c>
      <c r="S117" s="42" t="s">
        <v>101</v>
      </c>
      <c r="T117" s="30">
        <v>11.9</v>
      </c>
      <c r="U117" s="30">
        <v>10.8</v>
      </c>
    </row>
    <row r="118" spans="1:21" ht="16.5" customHeight="1" x14ac:dyDescent="0.2">
      <c r="A118" s="7"/>
      <c r="B118" s="7"/>
      <c r="C118" s="7" t="s">
        <v>105</v>
      </c>
      <c r="D118" s="7"/>
      <c r="E118" s="7"/>
      <c r="F118" s="7"/>
      <c r="G118" s="7"/>
      <c r="H118" s="7"/>
      <c r="I118" s="7"/>
      <c r="J118" s="7"/>
      <c r="K118" s="7"/>
      <c r="L118" s="9" t="s">
        <v>249</v>
      </c>
      <c r="M118" s="36">
        <v>5</v>
      </c>
      <c r="N118" s="36">
        <v>4.5999999999999996</v>
      </c>
      <c r="O118" s="36">
        <v>6.9</v>
      </c>
      <c r="P118" s="36">
        <v>7</v>
      </c>
      <c r="Q118" s="36">
        <v>5.9</v>
      </c>
      <c r="R118" s="36">
        <v>8.6</v>
      </c>
      <c r="S118" s="36">
        <v>7.1</v>
      </c>
      <c r="T118" s="30">
        <v>11.6</v>
      </c>
      <c r="U118" s="36">
        <v>5.7</v>
      </c>
    </row>
    <row r="119" spans="1:21" ht="16.5" customHeight="1" x14ac:dyDescent="0.2">
      <c r="A119" s="7"/>
      <c r="B119" s="7" t="s">
        <v>459</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
      <c r="A120" s="7"/>
      <c r="B120" s="7"/>
      <c r="C120" s="7" t="s">
        <v>433</v>
      </c>
      <c r="D120" s="7"/>
      <c r="E120" s="7"/>
      <c r="F120" s="7"/>
      <c r="G120" s="7"/>
      <c r="H120" s="7"/>
      <c r="I120" s="7"/>
      <c r="J120" s="7"/>
      <c r="K120" s="7"/>
      <c r="L120" s="9" t="s">
        <v>249</v>
      </c>
      <c r="M120" s="36">
        <v>2</v>
      </c>
      <c r="N120" s="36">
        <v>2.8</v>
      </c>
      <c r="O120" s="36">
        <v>4</v>
      </c>
      <c r="P120" s="36">
        <v>5.7</v>
      </c>
      <c r="Q120" s="36">
        <v>5.3</v>
      </c>
      <c r="R120" s="42" t="s">
        <v>101</v>
      </c>
      <c r="S120" s="36">
        <v>5.0999999999999996</v>
      </c>
      <c r="T120" s="42" t="s">
        <v>101</v>
      </c>
      <c r="U120" s="36">
        <v>3.3</v>
      </c>
    </row>
    <row r="121" spans="1:21" ht="16.5" customHeight="1" x14ac:dyDescent="0.2">
      <c r="A121" s="7"/>
      <c r="B121" s="7"/>
      <c r="C121" s="7" t="s">
        <v>434</v>
      </c>
      <c r="D121" s="7"/>
      <c r="E121" s="7"/>
      <c r="F121" s="7"/>
      <c r="G121" s="7"/>
      <c r="H121" s="7"/>
      <c r="I121" s="7"/>
      <c r="J121" s="7"/>
      <c r="K121" s="7"/>
      <c r="L121" s="9" t="s">
        <v>249</v>
      </c>
      <c r="M121" s="36">
        <v>3.9</v>
      </c>
      <c r="N121" s="36">
        <v>4</v>
      </c>
      <c r="O121" s="36">
        <v>8.5</v>
      </c>
      <c r="P121" s="36">
        <v>7.3</v>
      </c>
      <c r="Q121" s="36">
        <v>3.9</v>
      </c>
      <c r="R121" s="36">
        <v>9</v>
      </c>
      <c r="S121" s="42" t="s">
        <v>101</v>
      </c>
      <c r="T121" s="42" t="s">
        <v>101</v>
      </c>
      <c r="U121" s="36">
        <v>5.5</v>
      </c>
    </row>
    <row r="122" spans="1:21" ht="16.5" customHeight="1" x14ac:dyDescent="0.2">
      <c r="A122" s="7"/>
      <c r="B122" s="7"/>
      <c r="C122" s="7" t="s">
        <v>435</v>
      </c>
      <c r="D122" s="7"/>
      <c r="E122" s="7"/>
      <c r="F122" s="7"/>
      <c r="G122" s="7"/>
      <c r="H122" s="7"/>
      <c r="I122" s="7"/>
      <c r="J122" s="7"/>
      <c r="K122" s="7"/>
      <c r="L122" s="9" t="s">
        <v>249</v>
      </c>
      <c r="M122" s="36">
        <v>2</v>
      </c>
      <c r="N122" s="36">
        <v>2.2999999999999998</v>
      </c>
      <c r="O122" s="36">
        <v>5.9</v>
      </c>
      <c r="P122" s="36">
        <v>5.9</v>
      </c>
      <c r="Q122" s="36">
        <v>6.9</v>
      </c>
      <c r="R122" s="36">
        <v>8.6</v>
      </c>
      <c r="S122" s="42" t="s">
        <v>101</v>
      </c>
      <c r="T122" s="36">
        <v>7.6</v>
      </c>
      <c r="U122" s="36">
        <v>5</v>
      </c>
    </row>
    <row r="123" spans="1:21" ht="16.5" customHeight="1" x14ac:dyDescent="0.2">
      <c r="A123" s="7"/>
      <c r="B123" s="7"/>
      <c r="C123" s="7" t="s">
        <v>456</v>
      </c>
      <c r="D123" s="7"/>
      <c r="E123" s="7"/>
      <c r="F123" s="7"/>
      <c r="G123" s="7"/>
      <c r="H123" s="7"/>
      <c r="I123" s="7"/>
      <c r="J123" s="7"/>
      <c r="K123" s="7"/>
      <c r="L123" s="9" t="s">
        <v>249</v>
      </c>
      <c r="M123" s="42" t="s">
        <v>101</v>
      </c>
      <c r="N123" s="42" t="s">
        <v>101</v>
      </c>
      <c r="O123" s="36">
        <v>8.1</v>
      </c>
      <c r="P123" s="36">
        <v>4.8</v>
      </c>
      <c r="Q123" s="36">
        <v>2.2999999999999998</v>
      </c>
      <c r="R123" s="42" t="s">
        <v>101</v>
      </c>
      <c r="S123" s="42" t="s">
        <v>101</v>
      </c>
      <c r="T123" s="30">
        <v>10.8</v>
      </c>
      <c r="U123" s="36">
        <v>6</v>
      </c>
    </row>
    <row r="124" spans="1:21" ht="16.5" customHeight="1" x14ac:dyDescent="0.2">
      <c r="A124" s="7"/>
      <c r="B124" s="7"/>
      <c r="C124" s="7" t="s">
        <v>105</v>
      </c>
      <c r="D124" s="7"/>
      <c r="E124" s="7"/>
      <c r="F124" s="7"/>
      <c r="G124" s="7"/>
      <c r="H124" s="7"/>
      <c r="I124" s="7"/>
      <c r="J124" s="7"/>
      <c r="K124" s="7"/>
      <c r="L124" s="9" t="s">
        <v>249</v>
      </c>
      <c r="M124" s="36">
        <v>2.2999999999999998</v>
      </c>
      <c r="N124" s="36">
        <v>3</v>
      </c>
      <c r="O124" s="36">
        <v>5.2</v>
      </c>
      <c r="P124" s="36">
        <v>5.8</v>
      </c>
      <c r="Q124" s="36">
        <v>5.2</v>
      </c>
      <c r="R124" s="36">
        <v>8.6999999999999993</v>
      </c>
      <c r="S124" s="36">
        <v>5.0999999999999996</v>
      </c>
      <c r="T124" s="36">
        <v>8.9</v>
      </c>
      <c r="U124" s="36">
        <v>3.9</v>
      </c>
    </row>
    <row r="125" spans="1:21" ht="16.5" customHeight="1" x14ac:dyDescent="0.2">
      <c r="A125" s="7"/>
      <c r="B125" s="7" t="s">
        <v>460</v>
      </c>
      <c r="C125" s="7"/>
      <c r="D125" s="7"/>
      <c r="E125" s="7"/>
      <c r="F125" s="7"/>
      <c r="G125" s="7"/>
      <c r="H125" s="7"/>
      <c r="I125" s="7"/>
      <c r="J125" s="7"/>
      <c r="K125" s="7"/>
      <c r="L125" s="9"/>
      <c r="M125" s="10"/>
      <c r="N125" s="10"/>
      <c r="O125" s="10"/>
      <c r="P125" s="10"/>
      <c r="Q125" s="10"/>
      <c r="R125" s="10"/>
      <c r="S125" s="10"/>
      <c r="T125" s="10"/>
      <c r="U125" s="10"/>
    </row>
    <row r="126" spans="1:21" ht="16.5" customHeight="1" x14ac:dyDescent="0.2">
      <c r="A126" s="7"/>
      <c r="B126" s="7"/>
      <c r="C126" s="7" t="s">
        <v>433</v>
      </c>
      <c r="D126" s="7"/>
      <c r="E126" s="7"/>
      <c r="F126" s="7"/>
      <c r="G126" s="7"/>
      <c r="H126" s="7"/>
      <c r="I126" s="7"/>
      <c r="J126" s="7"/>
      <c r="K126" s="7"/>
      <c r="L126" s="9" t="s">
        <v>249</v>
      </c>
      <c r="M126" s="30">
        <v>25</v>
      </c>
      <c r="N126" s="30">
        <v>25.6</v>
      </c>
      <c r="O126" s="30">
        <v>29.8</v>
      </c>
      <c r="P126" s="30">
        <v>19.7</v>
      </c>
      <c r="Q126" s="30">
        <v>32.6</v>
      </c>
      <c r="R126" s="42" t="s">
        <v>101</v>
      </c>
      <c r="S126" s="30">
        <v>30.4</v>
      </c>
      <c r="T126" s="42" t="s">
        <v>101</v>
      </c>
      <c r="U126" s="30">
        <v>26.1</v>
      </c>
    </row>
    <row r="127" spans="1:21" ht="16.5" customHeight="1" x14ac:dyDescent="0.2">
      <c r="A127" s="7"/>
      <c r="B127" s="7"/>
      <c r="C127" s="7" t="s">
        <v>434</v>
      </c>
      <c r="D127" s="7"/>
      <c r="E127" s="7"/>
      <c r="F127" s="7"/>
      <c r="G127" s="7"/>
      <c r="H127" s="7"/>
      <c r="I127" s="7"/>
      <c r="J127" s="7"/>
      <c r="K127" s="7"/>
      <c r="L127" s="9" t="s">
        <v>249</v>
      </c>
      <c r="M127" s="30">
        <v>25.6</v>
      </c>
      <c r="N127" s="30">
        <v>21.3</v>
      </c>
      <c r="O127" s="30">
        <v>15</v>
      </c>
      <c r="P127" s="36">
        <v>7.9</v>
      </c>
      <c r="Q127" s="36">
        <v>4.3</v>
      </c>
      <c r="R127" s="30">
        <v>36.5</v>
      </c>
      <c r="S127" s="42" t="s">
        <v>101</v>
      </c>
      <c r="T127" s="42" t="s">
        <v>101</v>
      </c>
      <c r="U127" s="30">
        <v>21.1</v>
      </c>
    </row>
    <row r="128" spans="1:21" ht="16.5" customHeight="1" x14ac:dyDescent="0.2">
      <c r="A128" s="7"/>
      <c r="B128" s="7"/>
      <c r="C128" s="7" t="s">
        <v>435</v>
      </c>
      <c r="D128" s="7"/>
      <c r="E128" s="7"/>
      <c r="F128" s="7"/>
      <c r="G128" s="7"/>
      <c r="H128" s="7"/>
      <c r="I128" s="7"/>
      <c r="J128" s="7"/>
      <c r="K128" s="7"/>
      <c r="L128" s="9" t="s">
        <v>249</v>
      </c>
      <c r="M128" s="30">
        <v>14.3</v>
      </c>
      <c r="N128" s="30">
        <v>13.2</v>
      </c>
      <c r="O128" s="30">
        <v>24.5</v>
      </c>
      <c r="P128" s="30">
        <v>15.2</v>
      </c>
      <c r="Q128" s="36">
        <v>9</v>
      </c>
      <c r="R128" s="30">
        <v>11.5</v>
      </c>
      <c r="S128" s="42" t="s">
        <v>101</v>
      </c>
      <c r="T128" s="30">
        <v>31.3</v>
      </c>
      <c r="U128" s="30">
        <v>18.2</v>
      </c>
    </row>
    <row r="129" spans="1:21" ht="16.5" customHeight="1" x14ac:dyDescent="0.2">
      <c r="A129" s="7"/>
      <c r="B129" s="7"/>
      <c r="C129" s="7" t="s">
        <v>456</v>
      </c>
      <c r="D129" s="7"/>
      <c r="E129" s="7"/>
      <c r="F129" s="7"/>
      <c r="G129" s="7"/>
      <c r="H129" s="7"/>
      <c r="I129" s="7"/>
      <c r="J129" s="7"/>
      <c r="K129" s="7"/>
      <c r="L129" s="9" t="s">
        <v>249</v>
      </c>
      <c r="M129" s="30">
        <v>11.1</v>
      </c>
      <c r="N129" s="42" t="s">
        <v>101</v>
      </c>
      <c r="O129" s="30">
        <v>11.2</v>
      </c>
      <c r="P129" s="30">
        <v>18.600000000000001</v>
      </c>
      <c r="Q129" s="36">
        <v>3.4</v>
      </c>
      <c r="R129" s="42" t="s">
        <v>101</v>
      </c>
      <c r="S129" s="42" t="s">
        <v>101</v>
      </c>
      <c r="T129" s="30">
        <v>23</v>
      </c>
      <c r="U129" s="30">
        <v>14.7</v>
      </c>
    </row>
    <row r="130" spans="1:21" ht="16.5" customHeight="1" x14ac:dyDescent="0.2">
      <c r="A130" s="7"/>
      <c r="B130" s="7"/>
      <c r="C130" s="7" t="s">
        <v>105</v>
      </c>
      <c r="D130" s="7"/>
      <c r="E130" s="7"/>
      <c r="F130" s="7"/>
      <c r="G130" s="7"/>
      <c r="H130" s="7"/>
      <c r="I130" s="7"/>
      <c r="J130" s="7"/>
      <c r="K130" s="7"/>
      <c r="L130" s="9" t="s">
        <v>249</v>
      </c>
      <c r="M130" s="30">
        <v>24.5</v>
      </c>
      <c r="N130" s="30">
        <v>24.3</v>
      </c>
      <c r="O130" s="30">
        <v>25.7</v>
      </c>
      <c r="P130" s="30">
        <v>18.3</v>
      </c>
      <c r="Q130" s="30">
        <v>25.6</v>
      </c>
      <c r="R130" s="30">
        <v>28.3</v>
      </c>
      <c r="S130" s="30">
        <v>30.3</v>
      </c>
      <c r="T130" s="30">
        <v>28</v>
      </c>
      <c r="U130" s="30">
        <v>24.4</v>
      </c>
    </row>
    <row r="131" spans="1:21" ht="16.5" customHeight="1" x14ac:dyDescent="0.2">
      <c r="A131" s="7"/>
      <c r="B131" s="7" t="s">
        <v>461</v>
      </c>
      <c r="C131" s="7"/>
      <c r="D131" s="7"/>
      <c r="E131" s="7"/>
      <c r="F131" s="7"/>
      <c r="G131" s="7"/>
      <c r="H131" s="7"/>
      <c r="I131" s="7"/>
      <c r="J131" s="7"/>
      <c r="K131" s="7"/>
      <c r="L131" s="9"/>
      <c r="M131" s="10"/>
      <c r="N131" s="10"/>
      <c r="O131" s="10"/>
      <c r="P131" s="10"/>
      <c r="Q131" s="10"/>
      <c r="R131" s="10"/>
      <c r="S131" s="10"/>
      <c r="T131" s="10"/>
      <c r="U131" s="10"/>
    </row>
    <row r="132" spans="1:21" ht="16.5" customHeight="1" x14ac:dyDescent="0.2">
      <c r="A132" s="7"/>
      <c r="B132" s="7"/>
      <c r="C132" s="7" t="s">
        <v>433</v>
      </c>
      <c r="D132" s="7"/>
      <c r="E132" s="7"/>
      <c r="F132" s="7"/>
      <c r="G132" s="7"/>
      <c r="H132" s="7"/>
      <c r="I132" s="7"/>
      <c r="J132" s="7"/>
      <c r="K132" s="7"/>
      <c r="L132" s="9" t="s">
        <v>249</v>
      </c>
      <c r="M132" s="30">
        <v>22.7</v>
      </c>
      <c r="N132" s="30">
        <v>30.9</v>
      </c>
      <c r="O132" s="30">
        <v>29.2</v>
      </c>
      <c r="P132" s="30">
        <v>26.8</v>
      </c>
      <c r="Q132" s="30">
        <v>28.6</v>
      </c>
      <c r="R132" s="42" t="s">
        <v>101</v>
      </c>
      <c r="S132" s="30">
        <v>23.9</v>
      </c>
      <c r="T132" s="42" t="s">
        <v>101</v>
      </c>
      <c r="U132" s="30">
        <v>27.1</v>
      </c>
    </row>
    <row r="133" spans="1:21" ht="16.5" customHeight="1" x14ac:dyDescent="0.2">
      <c r="A133" s="7"/>
      <c r="B133" s="7"/>
      <c r="C133" s="7" t="s">
        <v>434</v>
      </c>
      <c r="D133" s="7"/>
      <c r="E133" s="7"/>
      <c r="F133" s="7"/>
      <c r="G133" s="7"/>
      <c r="H133" s="7"/>
      <c r="I133" s="7"/>
      <c r="J133" s="7"/>
      <c r="K133" s="7"/>
      <c r="L133" s="9" t="s">
        <v>249</v>
      </c>
      <c r="M133" s="30">
        <v>22.4</v>
      </c>
      <c r="N133" s="30">
        <v>34.299999999999997</v>
      </c>
      <c r="O133" s="30">
        <v>21.3</v>
      </c>
      <c r="P133" s="30">
        <v>20.7</v>
      </c>
      <c r="Q133" s="30">
        <v>23.2</v>
      </c>
      <c r="R133" s="30">
        <v>25.9</v>
      </c>
      <c r="S133" s="42" t="s">
        <v>101</v>
      </c>
      <c r="T133" s="42" t="s">
        <v>101</v>
      </c>
      <c r="U133" s="30">
        <v>25.5</v>
      </c>
    </row>
    <row r="134" spans="1:21" ht="16.5" customHeight="1" x14ac:dyDescent="0.2">
      <c r="A134" s="7"/>
      <c r="B134" s="7"/>
      <c r="C134" s="7" t="s">
        <v>435</v>
      </c>
      <c r="D134" s="7"/>
      <c r="E134" s="7"/>
      <c r="F134" s="7"/>
      <c r="G134" s="7"/>
      <c r="H134" s="7"/>
      <c r="I134" s="7"/>
      <c r="J134" s="7"/>
      <c r="K134" s="7"/>
      <c r="L134" s="9" t="s">
        <v>249</v>
      </c>
      <c r="M134" s="30">
        <v>13.5</v>
      </c>
      <c r="N134" s="30">
        <v>25.5</v>
      </c>
      <c r="O134" s="30">
        <v>33.4</v>
      </c>
      <c r="P134" s="30">
        <v>34.9</v>
      </c>
      <c r="Q134" s="30">
        <v>26.7</v>
      </c>
      <c r="R134" s="30">
        <v>10.9</v>
      </c>
      <c r="S134" s="42" t="s">
        <v>101</v>
      </c>
      <c r="T134" s="30">
        <v>37.799999999999997</v>
      </c>
      <c r="U134" s="30">
        <v>26.2</v>
      </c>
    </row>
    <row r="135" spans="1:21" ht="16.5" customHeight="1" x14ac:dyDescent="0.2">
      <c r="A135" s="7"/>
      <c r="B135" s="7"/>
      <c r="C135" s="7" t="s">
        <v>456</v>
      </c>
      <c r="D135" s="7"/>
      <c r="E135" s="7"/>
      <c r="F135" s="7"/>
      <c r="G135" s="7"/>
      <c r="H135" s="7"/>
      <c r="I135" s="7"/>
      <c r="J135" s="7"/>
      <c r="K135" s="7"/>
      <c r="L135" s="9" t="s">
        <v>249</v>
      </c>
      <c r="M135" s="36">
        <v>1.2</v>
      </c>
      <c r="N135" s="42" t="s">
        <v>101</v>
      </c>
      <c r="O135" s="30">
        <v>16.399999999999999</v>
      </c>
      <c r="P135" s="30">
        <v>20.2</v>
      </c>
      <c r="Q135" s="30">
        <v>13.8</v>
      </c>
      <c r="R135" s="42" t="s">
        <v>101</v>
      </c>
      <c r="S135" s="42" t="s">
        <v>101</v>
      </c>
      <c r="T135" s="30">
        <v>28.6</v>
      </c>
      <c r="U135" s="30">
        <v>18</v>
      </c>
    </row>
    <row r="136" spans="1:21" ht="16.5" customHeight="1" x14ac:dyDescent="0.2">
      <c r="A136" s="7"/>
      <c r="B136" s="7"/>
      <c r="C136" s="7" t="s">
        <v>105</v>
      </c>
      <c r="D136" s="7"/>
      <c r="E136" s="7"/>
      <c r="F136" s="7"/>
      <c r="G136" s="7"/>
      <c r="H136" s="7"/>
      <c r="I136" s="7"/>
      <c r="J136" s="7"/>
      <c r="K136" s="7"/>
      <c r="L136" s="9" t="s">
        <v>249</v>
      </c>
      <c r="M136" s="30">
        <v>22.1</v>
      </c>
      <c r="N136" s="30">
        <v>31.3</v>
      </c>
      <c r="O136" s="30">
        <v>27.9</v>
      </c>
      <c r="P136" s="30">
        <v>26.4</v>
      </c>
      <c r="Q136" s="30">
        <v>27.2</v>
      </c>
      <c r="R136" s="30">
        <v>20.9</v>
      </c>
      <c r="S136" s="30">
        <v>23.9</v>
      </c>
      <c r="T136" s="30">
        <v>34.1</v>
      </c>
      <c r="U136" s="30">
        <v>26.6</v>
      </c>
    </row>
    <row r="137" spans="1:21" ht="16.5" customHeight="1" x14ac:dyDescent="0.2">
      <c r="A137" s="7"/>
      <c r="B137" s="7" t="s">
        <v>462</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
      <c r="A138" s="7"/>
      <c r="B138" s="7"/>
      <c r="C138" s="7" t="s">
        <v>433</v>
      </c>
      <c r="D138" s="7"/>
      <c r="E138" s="7"/>
      <c r="F138" s="7"/>
      <c r="G138" s="7"/>
      <c r="H138" s="7"/>
      <c r="I138" s="7"/>
      <c r="J138" s="7"/>
      <c r="K138" s="7"/>
      <c r="L138" s="9" t="s">
        <v>249</v>
      </c>
      <c r="M138" s="36">
        <v>0.8</v>
      </c>
      <c r="N138" s="36">
        <v>1.1000000000000001</v>
      </c>
      <c r="O138" s="36">
        <v>0.9</v>
      </c>
      <c r="P138" s="36">
        <v>0.7</v>
      </c>
      <c r="Q138" s="36">
        <v>0.8</v>
      </c>
      <c r="R138" s="42" t="s">
        <v>101</v>
      </c>
      <c r="S138" s="36">
        <v>1</v>
      </c>
      <c r="T138" s="42" t="s">
        <v>101</v>
      </c>
      <c r="U138" s="36">
        <v>0.9</v>
      </c>
    </row>
    <row r="139" spans="1:21" ht="16.5" customHeight="1" x14ac:dyDescent="0.2">
      <c r="A139" s="7"/>
      <c r="B139" s="7"/>
      <c r="C139" s="7" t="s">
        <v>434</v>
      </c>
      <c r="D139" s="7"/>
      <c r="E139" s="7"/>
      <c r="F139" s="7"/>
      <c r="G139" s="7"/>
      <c r="H139" s="7"/>
      <c r="I139" s="7"/>
      <c r="J139" s="7"/>
      <c r="K139" s="7"/>
      <c r="L139" s="9" t="s">
        <v>249</v>
      </c>
      <c r="M139" s="36">
        <v>0.8</v>
      </c>
      <c r="N139" s="36">
        <v>0.3</v>
      </c>
      <c r="O139" s="36">
        <v>1</v>
      </c>
      <c r="P139" s="36">
        <v>0.2</v>
      </c>
      <c r="Q139" s="42" t="s">
        <v>101</v>
      </c>
      <c r="R139" s="36">
        <v>0.8</v>
      </c>
      <c r="S139" s="42" t="s">
        <v>101</v>
      </c>
      <c r="T139" s="42" t="s">
        <v>101</v>
      </c>
      <c r="U139" s="36">
        <v>0.6</v>
      </c>
    </row>
    <row r="140" spans="1:21" ht="16.5" customHeight="1" x14ac:dyDescent="0.2">
      <c r="A140" s="7"/>
      <c r="B140" s="7"/>
      <c r="C140" s="7" t="s">
        <v>435</v>
      </c>
      <c r="D140" s="7"/>
      <c r="E140" s="7"/>
      <c r="F140" s="7"/>
      <c r="G140" s="7"/>
      <c r="H140" s="7"/>
      <c r="I140" s="7"/>
      <c r="J140" s="7"/>
      <c r="K140" s="7"/>
      <c r="L140" s="9" t="s">
        <v>249</v>
      </c>
      <c r="M140" s="36">
        <v>0.3</v>
      </c>
      <c r="N140" s="36">
        <v>1.8</v>
      </c>
      <c r="O140" s="36">
        <v>0.6</v>
      </c>
      <c r="P140" s="42" t="s">
        <v>101</v>
      </c>
      <c r="Q140" s="36">
        <v>0.5</v>
      </c>
      <c r="R140" s="36" t="s">
        <v>104</v>
      </c>
      <c r="S140" s="42" t="s">
        <v>101</v>
      </c>
      <c r="T140" s="36">
        <v>0.3</v>
      </c>
      <c r="U140" s="36">
        <v>0.6</v>
      </c>
    </row>
    <row r="141" spans="1:21" ht="16.5" customHeight="1" x14ac:dyDescent="0.2">
      <c r="A141" s="7"/>
      <c r="B141" s="7"/>
      <c r="C141" s="7" t="s">
        <v>456</v>
      </c>
      <c r="D141" s="7"/>
      <c r="E141" s="7"/>
      <c r="F141" s="7"/>
      <c r="G141" s="7"/>
      <c r="H141" s="7"/>
      <c r="I141" s="7"/>
      <c r="J141" s="7"/>
      <c r="K141" s="7"/>
      <c r="L141" s="9" t="s">
        <v>249</v>
      </c>
      <c r="M141" s="42" t="s">
        <v>101</v>
      </c>
      <c r="N141" s="42" t="s">
        <v>101</v>
      </c>
      <c r="O141" s="36">
        <v>1.7</v>
      </c>
      <c r="P141" s="36">
        <v>0.6</v>
      </c>
      <c r="Q141" s="36">
        <v>1.9</v>
      </c>
      <c r="R141" s="42" t="s">
        <v>101</v>
      </c>
      <c r="S141" s="42" t="s">
        <v>101</v>
      </c>
      <c r="T141" s="36">
        <v>1.1000000000000001</v>
      </c>
      <c r="U141" s="36">
        <v>1.1000000000000001</v>
      </c>
    </row>
    <row r="142" spans="1:21" ht="16.5" customHeight="1" x14ac:dyDescent="0.2">
      <c r="A142" s="7"/>
      <c r="B142" s="7"/>
      <c r="C142" s="7" t="s">
        <v>105</v>
      </c>
      <c r="D142" s="7"/>
      <c r="E142" s="7"/>
      <c r="F142" s="7"/>
      <c r="G142" s="7"/>
      <c r="H142" s="7"/>
      <c r="I142" s="7"/>
      <c r="J142" s="7"/>
      <c r="K142" s="7"/>
      <c r="L142" s="9" t="s">
        <v>249</v>
      </c>
      <c r="M142" s="36">
        <v>0.8</v>
      </c>
      <c r="N142" s="36">
        <v>1</v>
      </c>
      <c r="O142" s="36">
        <v>0.9</v>
      </c>
      <c r="P142" s="36">
        <v>0.6</v>
      </c>
      <c r="Q142" s="36">
        <v>0.7</v>
      </c>
      <c r="R142" s="36">
        <v>0.5</v>
      </c>
      <c r="S142" s="36">
        <v>1</v>
      </c>
      <c r="T142" s="36">
        <v>0.6</v>
      </c>
      <c r="U142" s="36">
        <v>0.8</v>
      </c>
    </row>
    <row r="143" spans="1:21" ht="16.5" customHeight="1" x14ac:dyDescent="0.2">
      <c r="A143" s="7"/>
      <c r="B143" s="7" t="s">
        <v>463</v>
      </c>
      <c r="C143" s="7"/>
      <c r="D143" s="7"/>
      <c r="E143" s="7"/>
      <c r="F143" s="7"/>
      <c r="G143" s="7"/>
      <c r="H143" s="7"/>
      <c r="I143" s="7"/>
      <c r="J143" s="7"/>
      <c r="K143" s="7"/>
      <c r="L143" s="9"/>
      <c r="M143" s="10"/>
      <c r="N143" s="10"/>
      <c r="O143" s="10"/>
      <c r="P143" s="10"/>
      <c r="Q143" s="10"/>
      <c r="R143" s="10"/>
      <c r="S143" s="10"/>
      <c r="T143" s="10"/>
      <c r="U143" s="10"/>
    </row>
    <row r="144" spans="1:21" ht="16.5" customHeight="1" x14ac:dyDescent="0.2">
      <c r="A144" s="7"/>
      <c r="B144" s="7"/>
      <c r="C144" s="7" t="s">
        <v>433</v>
      </c>
      <c r="D144" s="7"/>
      <c r="E144" s="7"/>
      <c r="F144" s="7"/>
      <c r="G144" s="7"/>
      <c r="H144" s="7"/>
      <c r="I144" s="7"/>
      <c r="J144" s="7"/>
      <c r="K144" s="7"/>
      <c r="L144" s="9" t="s">
        <v>249</v>
      </c>
      <c r="M144" s="36">
        <v>0.1</v>
      </c>
      <c r="N144" s="36">
        <v>0.3</v>
      </c>
      <c r="O144" s="42" t="s">
        <v>101</v>
      </c>
      <c r="P144" s="36">
        <v>0.1</v>
      </c>
      <c r="Q144" s="42" t="s">
        <v>101</v>
      </c>
      <c r="R144" s="42" t="s">
        <v>101</v>
      </c>
      <c r="S144" s="36">
        <v>0.6</v>
      </c>
      <c r="T144" s="42" t="s">
        <v>101</v>
      </c>
      <c r="U144" s="36">
        <v>0.1</v>
      </c>
    </row>
    <row r="145" spans="1:21" ht="16.5" customHeight="1" x14ac:dyDescent="0.2">
      <c r="A145" s="7"/>
      <c r="B145" s="7"/>
      <c r="C145" s="7" t="s">
        <v>434</v>
      </c>
      <c r="D145" s="7"/>
      <c r="E145" s="7"/>
      <c r="F145" s="7"/>
      <c r="G145" s="7"/>
      <c r="H145" s="7"/>
      <c r="I145" s="7"/>
      <c r="J145" s="7"/>
      <c r="K145" s="7"/>
      <c r="L145" s="9" t="s">
        <v>249</v>
      </c>
      <c r="M145" s="36">
        <v>0.5</v>
      </c>
      <c r="N145" s="36">
        <v>0.5</v>
      </c>
      <c r="O145" s="36">
        <v>0.1</v>
      </c>
      <c r="P145" s="36">
        <v>0.4</v>
      </c>
      <c r="Q145" s="42" t="s">
        <v>101</v>
      </c>
      <c r="R145" s="36">
        <v>0.1</v>
      </c>
      <c r="S145" s="42" t="s">
        <v>101</v>
      </c>
      <c r="T145" s="42" t="s">
        <v>101</v>
      </c>
      <c r="U145" s="36">
        <v>0.3</v>
      </c>
    </row>
    <row r="146" spans="1:21" ht="16.5" customHeight="1" x14ac:dyDescent="0.2">
      <c r="A146" s="7"/>
      <c r="B146" s="7"/>
      <c r="C146" s="7" t="s">
        <v>435</v>
      </c>
      <c r="D146" s="7"/>
      <c r="E146" s="7"/>
      <c r="F146" s="7"/>
      <c r="G146" s="7"/>
      <c r="H146" s="7"/>
      <c r="I146" s="7"/>
      <c r="J146" s="7"/>
      <c r="K146" s="7"/>
      <c r="L146" s="9" t="s">
        <v>249</v>
      </c>
      <c r="M146" s="42" t="s">
        <v>101</v>
      </c>
      <c r="N146" s="42" t="s">
        <v>101</v>
      </c>
      <c r="O146" s="36">
        <v>0.1</v>
      </c>
      <c r="P146" s="42" t="s">
        <v>101</v>
      </c>
      <c r="Q146" s="42" t="s">
        <v>101</v>
      </c>
      <c r="R146" s="42" t="s">
        <v>101</v>
      </c>
      <c r="S146" s="42" t="s">
        <v>101</v>
      </c>
      <c r="T146" s="42" t="s">
        <v>101</v>
      </c>
      <c r="U146" s="42" t="s">
        <v>101</v>
      </c>
    </row>
    <row r="147" spans="1:21" ht="16.5" customHeight="1" x14ac:dyDescent="0.2">
      <c r="A147" s="7"/>
      <c r="B147" s="7"/>
      <c r="C147" s="7" t="s">
        <v>456</v>
      </c>
      <c r="D147" s="7"/>
      <c r="E147" s="7"/>
      <c r="F147" s="7"/>
      <c r="G147" s="7"/>
      <c r="H147" s="7"/>
      <c r="I147" s="7"/>
      <c r="J147" s="7"/>
      <c r="K147" s="7"/>
      <c r="L147" s="9" t="s">
        <v>249</v>
      </c>
      <c r="M147" s="42" t="s">
        <v>101</v>
      </c>
      <c r="N147" s="42" t="s">
        <v>101</v>
      </c>
      <c r="O147" s="42" t="s">
        <v>101</v>
      </c>
      <c r="P147" s="42" t="s">
        <v>101</v>
      </c>
      <c r="Q147" s="42" t="s">
        <v>101</v>
      </c>
      <c r="R147" s="42" t="s">
        <v>101</v>
      </c>
      <c r="S147" s="42" t="s">
        <v>101</v>
      </c>
      <c r="T147" s="42" t="s">
        <v>101</v>
      </c>
      <c r="U147" s="42" t="s">
        <v>101</v>
      </c>
    </row>
    <row r="148" spans="1:21" ht="16.5" customHeight="1" x14ac:dyDescent="0.2">
      <c r="A148" s="7"/>
      <c r="B148" s="7"/>
      <c r="C148" s="7" t="s">
        <v>105</v>
      </c>
      <c r="D148" s="7"/>
      <c r="E148" s="7"/>
      <c r="F148" s="7"/>
      <c r="G148" s="7"/>
      <c r="H148" s="7"/>
      <c r="I148" s="7"/>
      <c r="J148" s="7"/>
      <c r="K148" s="7"/>
      <c r="L148" s="9" t="s">
        <v>249</v>
      </c>
      <c r="M148" s="36">
        <v>0.2</v>
      </c>
      <c r="N148" s="36">
        <v>0.3</v>
      </c>
      <c r="O148" s="36">
        <v>0.1</v>
      </c>
      <c r="P148" s="36">
        <v>0.1</v>
      </c>
      <c r="Q148" s="42" t="s">
        <v>101</v>
      </c>
      <c r="R148" s="36">
        <v>0.1</v>
      </c>
      <c r="S148" s="36">
        <v>0.6</v>
      </c>
      <c r="T148" s="42" t="s">
        <v>101</v>
      </c>
      <c r="U148" s="36">
        <v>0.2</v>
      </c>
    </row>
    <row r="149" spans="1:21" ht="16.5" customHeight="1" x14ac:dyDescent="0.2">
      <c r="A149" s="7"/>
      <c r="B149" s="7" t="s">
        <v>464</v>
      </c>
      <c r="C149" s="7"/>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c r="C150" s="7" t="s">
        <v>433</v>
      </c>
      <c r="D150" s="7"/>
      <c r="E150" s="7"/>
      <c r="F150" s="7"/>
      <c r="G150" s="7"/>
      <c r="H150" s="7"/>
      <c r="I150" s="7"/>
      <c r="J150" s="7"/>
      <c r="K150" s="7"/>
      <c r="L150" s="9" t="s">
        <v>249</v>
      </c>
      <c r="M150" s="30">
        <v>24.5</v>
      </c>
      <c r="N150" s="30">
        <v>30.5</v>
      </c>
      <c r="O150" s="30">
        <v>32.299999999999997</v>
      </c>
      <c r="P150" s="30">
        <v>26.7</v>
      </c>
      <c r="Q150" s="30">
        <v>32.1</v>
      </c>
      <c r="R150" s="42" t="s">
        <v>101</v>
      </c>
      <c r="S150" s="30">
        <v>23.6</v>
      </c>
      <c r="T150" s="42" t="s">
        <v>101</v>
      </c>
      <c r="U150" s="30">
        <v>28.4</v>
      </c>
    </row>
    <row r="151" spans="1:21" ht="16.5" customHeight="1" x14ac:dyDescent="0.2">
      <c r="A151" s="7"/>
      <c r="B151" s="7"/>
      <c r="C151" s="7" t="s">
        <v>434</v>
      </c>
      <c r="D151" s="7"/>
      <c r="E151" s="7"/>
      <c r="F151" s="7"/>
      <c r="G151" s="7"/>
      <c r="H151" s="7"/>
      <c r="I151" s="7"/>
      <c r="J151" s="7"/>
      <c r="K151" s="7"/>
      <c r="L151" s="9" t="s">
        <v>249</v>
      </c>
      <c r="M151" s="30">
        <v>20</v>
      </c>
      <c r="N151" s="30">
        <v>19.899999999999999</v>
      </c>
      <c r="O151" s="30">
        <v>20.9</v>
      </c>
      <c r="P151" s="30">
        <v>15.4</v>
      </c>
      <c r="Q151" s="30">
        <v>10.1</v>
      </c>
      <c r="R151" s="30">
        <v>35.4</v>
      </c>
      <c r="S151" s="42" t="s">
        <v>101</v>
      </c>
      <c r="T151" s="42" t="s">
        <v>101</v>
      </c>
      <c r="U151" s="30">
        <v>20.7</v>
      </c>
    </row>
    <row r="152" spans="1:21" ht="16.5" customHeight="1" x14ac:dyDescent="0.2">
      <c r="A152" s="7"/>
      <c r="B152" s="7"/>
      <c r="C152" s="7" t="s">
        <v>435</v>
      </c>
      <c r="D152" s="7"/>
      <c r="E152" s="7"/>
      <c r="F152" s="7"/>
      <c r="G152" s="7"/>
      <c r="H152" s="7"/>
      <c r="I152" s="7"/>
      <c r="J152" s="7"/>
      <c r="K152" s="7"/>
      <c r="L152" s="9" t="s">
        <v>249</v>
      </c>
      <c r="M152" s="30">
        <v>14.1</v>
      </c>
      <c r="N152" s="30">
        <v>21.8</v>
      </c>
      <c r="O152" s="30">
        <v>26.3</v>
      </c>
      <c r="P152" s="30">
        <v>17.399999999999999</v>
      </c>
      <c r="Q152" s="30">
        <v>14.6</v>
      </c>
      <c r="R152" s="30">
        <v>18.3</v>
      </c>
      <c r="S152" s="42" t="s">
        <v>101</v>
      </c>
      <c r="T152" s="30">
        <v>37.700000000000003</v>
      </c>
      <c r="U152" s="30">
        <v>21.5</v>
      </c>
    </row>
    <row r="153" spans="1:21" ht="16.5" customHeight="1" x14ac:dyDescent="0.2">
      <c r="A153" s="7"/>
      <c r="B153" s="7"/>
      <c r="C153" s="7" t="s">
        <v>456</v>
      </c>
      <c r="D153" s="7"/>
      <c r="E153" s="7"/>
      <c r="F153" s="7"/>
      <c r="G153" s="7"/>
      <c r="H153" s="7"/>
      <c r="I153" s="7"/>
      <c r="J153" s="7"/>
      <c r="K153" s="7"/>
      <c r="L153" s="9" t="s">
        <v>249</v>
      </c>
      <c r="M153" s="30">
        <v>13.4</v>
      </c>
      <c r="N153" s="42" t="s">
        <v>101</v>
      </c>
      <c r="O153" s="30">
        <v>19.100000000000001</v>
      </c>
      <c r="P153" s="30">
        <v>13.1</v>
      </c>
      <c r="Q153" s="36">
        <v>5.7</v>
      </c>
      <c r="R153" s="36">
        <v>9.6</v>
      </c>
      <c r="S153" s="42" t="s">
        <v>101</v>
      </c>
      <c r="T153" s="30">
        <v>31.1</v>
      </c>
      <c r="U153" s="30">
        <v>17.100000000000001</v>
      </c>
    </row>
    <row r="154" spans="1:21" ht="16.5" customHeight="1" x14ac:dyDescent="0.2">
      <c r="A154" s="7"/>
      <c r="B154" s="7"/>
      <c r="C154" s="7" t="s">
        <v>105</v>
      </c>
      <c r="D154" s="7"/>
      <c r="E154" s="7"/>
      <c r="F154" s="7"/>
      <c r="G154" s="7"/>
      <c r="H154" s="7"/>
      <c r="I154" s="7"/>
      <c r="J154" s="7"/>
      <c r="K154" s="7"/>
      <c r="L154" s="9" t="s">
        <v>249</v>
      </c>
      <c r="M154" s="30">
        <v>23.1</v>
      </c>
      <c r="N154" s="30">
        <v>28.3</v>
      </c>
      <c r="O154" s="30">
        <v>28.9</v>
      </c>
      <c r="P154" s="30">
        <v>24.3</v>
      </c>
      <c r="Q154" s="30">
        <v>26.6</v>
      </c>
      <c r="R154" s="30">
        <v>29.8</v>
      </c>
      <c r="S154" s="30">
        <v>23.6</v>
      </c>
      <c r="T154" s="30">
        <v>35.1</v>
      </c>
      <c r="U154" s="30">
        <v>26.3</v>
      </c>
    </row>
    <row r="155" spans="1:21" ht="16.5" customHeight="1" x14ac:dyDescent="0.2">
      <c r="A155" s="7"/>
      <c r="B155" s="7" t="s">
        <v>465</v>
      </c>
      <c r="C155" s="7"/>
      <c r="D155" s="7"/>
      <c r="E155" s="7"/>
      <c r="F155" s="7"/>
      <c r="G155" s="7"/>
      <c r="H155" s="7"/>
      <c r="I155" s="7"/>
      <c r="J155" s="7"/>
      <c r="K155" s="7"/>
      <c r="L155" s="9"/>
      <c r="M155" s="10"/>
      <c r="N155" s="10"/>
      <c r="O155" s="10"/>
      <c r="P155" s="10"/>
      <c r="Q155" s="10"/>
      <c r="R155" s="10"/>
      <c r="S155" s="10"/>
      <c r="T155" s="10"/>
      <c r="U155" s="10"/>
    </row>
    <row r="156" spans="1:21" ht="16.5" customHeight="1" x14ac:dyDescent="0.2">
      <c r="A156" s="7"/>
      <c r="B156" s="7"/>
      <c r="C156" s="7" t="s">
        <v>433</v>
      </c>
      <c r="D156" s="7"/>
      <c r="E156" s="7"/>
      <c r="F156" s="7"/>
      <c r="G156" s="7"/>
      <c r="H156" s="7"/>
      <c r="I156" s="7"/>
      <c r="J156" s="7"/>
      <c r="K156" s="7"/>
      <c r="L156" s="9" t="s">
        <v>249</v>
      </c>
      <c r="M156" s="30">
        <v>23.6</v>
      </c>
      <c r="N156" s="30">
        <v>28.7</v>
      </c>
      <c r="O156" s="30">
        <v>31.9</v>
      </c>
      <c r="P156" s="30">
        <v>25.9</v>
      </c>
      <c r="Q156" s="30">
        <v>27.5</v>
      </c>
      <c r="R156" s="42" t="s">
        <v>101</v>
      </c>
      <c r="S156" s="30">
        <v>35.299999999999997</v>
      </c>
      <c r="T156" s="42" t="s">
        <v>101</v>
      </c>
      <c r="U156" s="30">
        <v>27.3</v>
      </c>
    </row>
    <row r="157" spans="1:21" ht="16.5" customHeight="1" x14ac:dyDescent="0.2">
      <c r="A157" s="7"/>
      <c r="B157" s="7"/>
      <c r="C157" s="7" t="s">
        <v>434</v>
      </c>
      <c r="D157" s="7"/>
      <c r="E157" s="7"/>
      <c r="F157" s="7"/>
      <c r="G157" s="7"/>
      <c r="H157" s="7"/>
      <c r="I157" s="7"/>
      <c r="J157" s="7"/>
      <c r="K157" s="7"/>
      <c r="L157" s="9" t="s">
        <v>249</v>
      </c>
      <c r="M157" s="30">
        <v>23.3</v>
      </c>
      <c r="N157" s="30">
        <v>27.8</v>
      </c>
      <c r="O157" s="30">
        <v>19</v>
      </c>
      <c r="P157" s="30">
        <v>17.2</v>
      </c>
      <c r="Q157" s="30">
        <v>20.3</v>
      </c>
      <c r="R157" s="30">
        <v>32.799999999999997</v>
      </c>
      <c r="S157" s="42" t="s">
        <v>101</v>
      </c>
      <c r="T157" s="42" t="s">
        <v>101</v>
      </c>
      <c r="U157" s="30">
        <v>23.8</v>
      </c>
    </row>
    <row r="158" spans="1:21" ht="16.5" customHeight="1" x14ac:dyDescent="0.2">
      <c r="A158" s="7"/>
      <c r="B158" s="7"/>
      <c r="C158" s="7" t="s">
        <v>435</v>
      </c>
      <c r="D158" s="7"/>
      <c r="E158" s="7"/>
      <c r="F158" s="7"/>
      <c r="G158" s="7"/>
      <c r="H158" s="7"/>
      <c r="I158" s="7"/>
      <c r="J158" s="7"/>
      <c r="K158" s="7"/>
      <c r="L158" s="9" t="s">
        <v>249</v>
      </c>
      <c r="M158" s="30">
        <v>12</v>
      </c>
      <c r="N158" s="30">
        <v>23.7</v>
      </c>
      <c r="O158" s="30">
        <v>27.7</v>
      </c>
      <c r="P158" s="30">
        <v>27.4</v>
      </c>
      <c r="Q158" s="30">
        <v>19.5</v>
      </c>
      <c r="R158" s="30">
        <v>13.5</v>
      </c>
      <c r="S158" s="42" t="s">
        <v>101</v>
      </c>
      <c r="T158" s="30">
        <v>27</v>
      </c>
      <c r="U158" s="30">
        <v>22</v>
      </c>
    </row>
    <row r="159" spans="1:21" ht="16.5" customHeight="1" x14ac:dyDescent="0.2">
      <c r="A159" s="7"/>
      <c r="B159" s="7"/>
      <c r="C159" s="7" t="s">
        <v>456</v>
      </c>
      <c r="D159" s="7"/>
      <c r="E159" s="7"/>
      <c r="F159" s="7"/>
      <c r="G159" s="7"/>
      <c r="H159" s="7"/>
      <c r="I159" s="7"/>
      <c r="J159" s="7"/>
      <c r="K159" s="7"/>
      <c r="L159" s="9" t="s">
        <v>249</v>
      </c>
      <c r="M159" s="36">
        <v>3.2</v>
      </c>
      <c r="N159" s="30">
        <v>36.799999999999997</v>
      </c>
      <c r="O159" s="30">
        <v>18.5</v>
      </c>
      <c r="P159" s="30">
        <v>18.5</v>
      </c>
      <c r="Q159" s="30">
        <v>17.7</v>
      </c>
      <c r="R159" s="36">
        <v>4.5</v>
      </c>
      <c r="S159" s="42" t="s">
        <v>101</v>
      </c>
      <c r="T159" s="30">
        <v>22.7</v>
      </c>
      <c r="U159" s="30">
        <v>18</v>
      </c>
    </row>
    <row r="160" spans="1:21" ht="16.5" customHeight="1" x14ac:dyDescent="0.2">
      <c r="A160" s="7"/>
      <c r="B160" s="7"/>
      <c r="C160" s="7" t="s">
        <v>105</v>
      </c>
      <c r="D160" s="7"/>
      <c r="E160" s="7"/>
      <c r="F160" s="7"/>
      <c r="G160" s="7"/>
      <c r="H160" s="7"/>
      <c r="I160" s="7"/>
      <c r="J160" s="7"/>
      <c r="K160" s="7"/>
      <c r="L160" s="9" t="s">
        <v>249</v>
      </c>
      <c r="M160" s="30">
        <v>22.8</v>
      </c>
      <c r="N160" s="30">
        <v>28.3</v>
      </c>
      <c r="O160" s="30">
        <v>28.5</v>
      </c>
      <c r="P160" s="30">
        <v>24.8</v>
      </c>
      <c r="Q160" s="30">
        <v>25.4</v>
      </c>
      <c r="R160" s="30">
        <v>26.5</v>
      </c>
      <c r="S160" s="30">
        <v>35.200000000000003</v>
      </c>
      <c r="T160" s="30">
        <v>25.3</v>
      </c>
      <c r="U160" s="30">
        <v>26.1</v>
      </c>
    </row>
    <row r="161" spans="1:21" ht="16.5" customHeight="1" x14ac:dyDescent="0.2">
      <c r="A161" s="7"/>
      <c r="B161" s="7" t="s">
        <v>466</v>
      </c>
      <c r="C161" s="7"/>
      <c r="D161" s="7"/>
      <c r="E161" s="7"/>
      <c r="F161" s="7"/>
      <c r="G161" s="7"/>
      <c r="H161" s="7"/>
      <c r="I161" s="7"/>
      <c r="J161" s="7"/>
      <c r="K161" s="7"/>
      <c r="L161" s="9"/>
      <c r="M161" s="10"/>
      <c r="N161" s="10"/>
      <c r="O161" s="10"/>
      <c r="P161" s="10"/>
      <c r="Q161" s="10"/>
      <c r="R161" s="10"/>
      <c r="S161" s="10"/>
      <c r="T161" s="10"/>
      <c r="U161" s="10"/>
    </row>
    <row r="162" spans="1:21" ht="16.5" customHeight="1" x14ac:dyDescent="0.2">
      <c r="A162" s="7"/>
      <c r="B162" s="7"/>
      <c r="C162" s="7" t="s">
        <v>433</v>
      </c>
      <c r="D162" s="7"/>
      <c r="E162" s="7"/>
      <c r="F162" s="7"/>
      <c r="G162" s="7"/>
      <c r="H162" s="7"/>
      <c r="I162" s="7"/>
      <c r="J162" s="7"/>
      <c r="K162" s="7"/>
      <c r="L162" s="9" t="s">
        <v>249</v>
      </c>
      <c r="M162" s="36">
        <v>1.9</v>
      </c>
      <c r="N162" s="36">
        <v>3.6</v>
      </c>
      <c r="O162" s="36">
        <v>1.6</v>
      </c>
      <c r="P162" s="36">
        <v>1.6</v>
      </c>
      <c r="Q162" s="36">
        <v>2.9</v>
      </c>
      <c r="R162" s="42" t="s">
        <v>101</v>
      </c>
      <c r="S162" s="36">
        <v>2.2999999999999998</v>
      </c>
      <c r="T162" s="42" t="s">
        <v>101</v>
      </c>
      <c r="U162" s="36">
        <v>2.4</v>
      </c>
    </row>
    <row r="163" spans="1:21" ht="16.5" customHeight="1" x14ac:dyDescent="0.2">
      <c r="A163" s="7"/>
      <c r="B163" s="7"/>
      <c r="C163" s="7" t="s">
        <v>434</v>
      </c>
      <c r="D163" s="7"/>
      <c r="E163" s="7"/>
      <c r="F163" s="7"/>
      <c r="G163" s="7"/>
      <c r="H163" s="7"/>
      <c r="I163" s="7"/>
      <c r="J163" s="7"/>
      <c r="K163" s="7"/>
      <c r="L163" s="9" t="s">
        <v>249</v>
      </c>
      <c r="M163" s="36">
        <v>1.6</v>
      </c>
      <c r="N163" s="36">
        <v>6.6</v>
      </c>
      <c r="O163" s="36">
        <v>1.5</v>
      </c>
      <c r="P163" s="36">
        <v>1.6</v>
      </c>
      <c r="Q163" s="36">
        <v>5.3</v>
      </c>
      <c r="R163" s="36">
        <v>5.6</v>
      </c>
      <c r="S163" s="42" t="s">
        <v>101</v>
      </c>
      <c r="T163" s="42" t="s">
        <v>101</v>
      </c>
      <c r="U163" s="36">
        <v>3.4</v>
      </c>
    </row>
    <row r="164" spans="1:21" ht="16.5" customHeight="1" x14ac:dyDescent="0.2">
      <c r="A164" s="7"/>
      <c r="B164" s="7"/>
      <c r="C164" s="7" t="s">
        <v>435</v>
      </c>
      <c r="D164" s="7"/>
      <c r="E164" s="7"/>
      <c r="F164" s="7"/>
      <c r="G164" s="7"/>
      <c r="H164" s="7"/>
      <c r="I164" s="7"/>
      <c r="J164" s="7"/>
      <c r="K164" s="7"/>
      <c r="L164" s="9" t="s">
        <v>249</v>
      </c>
      <c r="M164" s="42" t="s">
        <v>101</v>
      </c>
      <c r="N164" s="36">
        <v>9.4</v>
      </c>
      <c r="O164" s="36">
        <v>1.9</v>
      </c>
      <c r="P164" s="36">
        <v>3.4</v>
      </c>
      <c r="Q164" s="36">
        <v>5.9</v>
      </c>
      <c r="R164" s="36">
        <v>1.1000000000000001</v>
      </c>
      <c r="S164" s="42" t="s">
        <v>101</v>
      </c>
      <c r="T164" s="36">
        <v>1.3</v>
      </c>
      <c r="U164" s="36">
        <v>2.8</v>
      </c>
    </row>
    <row r="165" spans="1:21" ht="16.5" customHeight="1" x14ac:dyDescent="0.2">
      <c r="A165" s="7"/>
      <c r="B165" s="7"/>
      <c r="C165" s="7" t="s">
        <v>456</v>
      </c>
      <c r="D165" s="7"/>
      <c r="E165" s="7"/>
      <c r="F165" s="7"/>
      <c r="G165" s="7"/>
      <c r="H165" s="7"/>
      <c r="I165" s="7"/>
      <c r="J165" s="7"/>
      <c r="K165" s="7"/>
      <c r="L165" s="9" t="s">
        <v>249</v>
      </c>
      <c r="M165" s="36">
        <v>3</v>
      </c>
      <c r="N165" s="42" t="s">
        <v>101</v>
      </c>
      <c r="O165" s="36">
        <v>6.5</v>
      </c>
      <c r="P165" s="36">
        <v>0.6</v>
      </c>
      <c r="Q165" s="36">
        <v>5.8</v>
      </c>
      <c r="R165" s="42" t="s">
        <v>101</v>
      </c>
      <c r="S165" s="42" t="s">
        <v>101</v>
      </c>
      <c r="T165" s="36">
        <v>4.4000000000000004</v>
      </c>
      <c r="U165" s="36">
        <v>3.7</v>
      </c>
    </row>
    <row r="166" spans="1:21" ht="16.5" customHeight="1" x14ac:dyDescent="0.2">
      <c r="A166" s="7"/>
      <c r="B166" s="7"/>
      <c r="C166" s="7" t="s">
        <v>105</v>
      </c>
      <c r="D166" s="7"/>
      <c r="E166" s="7"/>
      <c r="F166" s="7"/>
      <c r="G166" s="7"/>
      <c r="H166" s="7"/>
      <c r="I166" s="7"/>
      <c r="J166" s="7"/>
      <c r="K166" s="7"/>
      <c r="L166" s="9" t="s">
        <v>249</v>
      </c>
      <c r="M166" s="36">
        <v>1.7</v>
      </c>
      <c r="N166" s="36">
        <v>4.4000000000000004</v>
      </c>
      <c r="O166" s="36">
        <v>1.8</v>
      </c>
      <c r="P166" s="36">
        <v>1.7</v>
      </c>
      <c r="Q166" s="36">
        <v>3.6</v>
      </c>
      <c r="R166" s="36">
        <v>4.0999999999999996</v>
      </c>
      <c r="S166" s="36">
        <v>2.2999999999999998</v>
      </c>
      <c r="T166" s="36">
        <v>2.5</v>
      </c>
      <c r="U166" s="36">
        <v>2.6</v>
      </c>
    </row>
    <row r="167" spans="1:21" ht="16.5" customHeight="1" x14ac:dyDescent="0.2">
      <c r="A167" s="7"/>
      <c r="B167" s="7" t="s">
        <v>467</v>
      </c>
      <c r="C167" s="7"/>
      <c r="D167" s="7"/>
      <c r="E167" s="7"/>
      <c r="F167" s="7"/>
      <c r="G167" s="7"/>
      <c r="H167" s="7"/>
      <c r="I167" s="7"/>
      <c r="J167" s="7"/>
      <c r="K167" s="7"/>
      <c r="L167" s="9"/>
      <c r="M167" s="10"/>
      <c r="N167" s="10"/>
      <c r="O167" s="10"/>
      <c r="P167" s="10"/>
      <c r="Q167" s="10"/>
      <c r="R167" s="10"/>
      <c r="S167" s="10"/>
      <c r="T167" s="10"/>
      <c r="U167" s="10"/>
    </row>
    <row r="168" spans="1:21" ht="16.5" customHeight="1" x14ac:dyDescent="0.2">
      <c r="A168" s="7"/>
      <c r="B168" s="7"/>
      <c r="C168" s="7" t="s">
        <v>433</v>
      </c>
      <c r="D168" s="7"/>
      <c r="E168" s="7"/>
      <c r="F168" s="7"/>
      <c r="G168" s="7"/>
      <c r="H168" s="7"/>
      <c r="I168" s="7"/>
      <c r="J168" s="7"/>
      <c r="K168" s="7"/>
      <c r="L168" s="9" t="s">
        <v>249</v>
      </c>
      <c r="M168" s="30">
        <v>28.3</v>
      </c>
      <c r="N168" s="30">
        <v>26.8</v>
      </c>
      <c r="O168" s="30">
        <v>22.1</v>
      </c>
      <c r="P168" s="30">
        <v>30.9</v>
      </c>
      <c r="Q168" s="30">
        <v>21.5</v>
      </c>
      <c r="R168" s="42" t="s">
        <v>101</v>
      </c>
      <c r="S168" s="30">
        <v>48.5</v>
      </c>
      <c r="T168" s="42" t="s">
        <v>101</v>
      </c>
      <c r="U168" s="30">
        <v>27</v>
      </c>
    </row>
    <row r="169" spans="1:21" ht="16.5" customHeight="1" x14ac:dyDescent="0.2">
      <c r="A169" s="7"/>
      <c r="B169" s="7"/>
      <c r="C169" s="7" t="s">
        <v>434</v>
      </c>
      <c r="D169" s="7"/>
      <c r="E169" s="7"/>
      <c r="F169" s="7"/>
      <c r="G169" s="7"/>
      <c r="H169" s="7"/>
      <c r="I169" s="7"/>
      <c r="J169" s="7"/>
      <c r="K169" s="7"/>
      <c r="L169" s="9" t="s">
        <v>249</v>
      </c>
      <c r="M169" s="30">
        <v>26.3</v>
      </c>
      <c r="N169" s="30">
        <v>14.9</v>
      </c>
      <c r="O169" s="30">
        <v>14.5</v>
      </c>
      <c r="P169" s="30">
        <v>18.3</v>
      </c>
      <c r="Q169" s="36">
        <v>6.1</v>
      </c>
      <c r="R169" s="30">
        <v>31.2</v>
      </c>
      <c r="S169" s="42" t="s">
        <v>101</v>
      </c>
      <c r="T169" s="42" t="s">
        <v>101</v>
      </c>
      <c r="U169" s="30">
        <v>19.600000000000001</v>
      </c>
    </row>
    <row r="170" spans="1:21" ht="16.5" customHeight="1" x14ac:dyDescent="0.2">
      <c r="A170" s="7"/>
      <c r="B170" s="7"/>
      <c r="C170" s="7" t="s">
        <v>435</v>
      </c>
      <c r="D170" s="7"/>
      <c r="E170" s="7"/>
      <c r="F170" s="7"/>
      <c r="G170" s="7"/>
      <c r="H170" s="7"/>
      <c r="I170" s="7"/>
      <c r="J170" s="7"/>
      <c r="K170" s="7"/>
      <c r="L170" s="9" t="s">
        <v>249</v>
      </c>
      <c r="M170" s="30">
        <v>12.2</v>
      </c>
      <c r="N170" s="36">
        <v>8.5</v>
      </c>
      <c r="O170" s="30">
        <v>19.7</v>
      </c>
      <c r="P170" s="30">
        <v>18.399999999999999</v>
      </c>
      <c r="Q170" s="36">
        <v>5.6</v>
      </c>
      <c r="R170" s="30">
        <v>13.9</v>
      </c>
      <c r="S170" s="42" t="s">
        <v>101</v>
      </c>
      <c r="T170" s="30">
        <v>24.9</v>
      </c>
      <c r="U170" s="30">
        <v>15.3</v>
      </c>
    </row>
    <row r="171" spans="1:21" ht="16.5" customHeight="1" x14ac:dyDescent="0.2">
      <c r="A171" s="7"/>
      <c r="B171" s="7"/>
      <c r="C171" s="7" t="s">
        <v>456</v>
      </c>
      <c r="D171" s="7"/>
      <c r="E171" s="7"/>
      <c r="F171" s="7"/>
      <c r="G171" s="7"/>
      <c r="H171" s="7"/>
      <c r="I171" s="7"/>
      <c r="J171" s="7"/>
      <c r="K171" s="7"/>
      <c r="L171" s="9" t="s">
        <v>249</v>
      </c>
      <c r="M171" s="30">
        <v>18.5</v>
      </c>
      <c r="N171" s="42" t="s">
        <v>101</v>
      </c>
      <c r="O171" s="36">
        <v>8.8000000000000007</v>
      </c>
      <c r="P171" s="30">
        <v>15.5</v>
      </c>
      <c r="Q171" s="36">
        <v>4.5</v>
      </c>
      <c r="R171" s="42" t="s">
        <v>101</v>
      </c>
      <c r="S171" s="42" t="s">
        <v>101</v>
      </c>
      <c r="T171" s="30">
        <v>13.7</v>
      </c>
      <c r="U171" s="30">
        <v>12.1</v>
      </c>
    </row>
    <row r="172" spans="1:21" ht="16.5" customHeight="1" x14ac:dyDescent="0.2">
      <c r="A172" s="7"/>
      <c r="B172" s="7"/>
      <c r="C172" s="7" t="s">
        <v>105</v>
      </c>
      <c r="D172" s="7"/>
      <c r="E172" s="7"/>
      <c r="F172" s="7"/>
      <c r="G172" s="7"/>
      <c r="H172" s="7"/>
      <c r="I172" s="7"/>
      <c r="J172" s="7"/>
      <c r="K172" s="7"/>
      <c r="L172" s="9" t="s">
        <v>249</v>
      </c>
      <c r="M172" s="30">
        <v>27</v>
      </c>
      <c r="N172" s="30">
        <v>23.9</v>
      </c>
      <c r="O172" s="30">
        <v>20</v>
      </c>
      <c r="P172" s="30">
        <v>28.1</v>
      </c>
      <c r="Q172" s="30">
        <v>17.3</v>
      </c>
      <c r="R172" s="30">
        <v>25.4</v>
      </c>
      <c r="S172" s="30">
        <v>48.5</v>
      </c>
      <c r="T172" s="30">
        <v>20.399999999999999</v>
      </c>
      <c r="U172" s="30">
        <v>24.5</v>
      </c>
    </row>
    <row r="173" spans="1:21" ht="16.5" customHeight="1" x14ac:dyDescent="0.2">
      <c r="A173" s="7"/>
      <c r="B173" s="7" t="s">
        <v>468</v>
      </c>
      <c r="C173" s="7"/>
      <c r="D173" s="7"/>
      <c r="E173" s="7"/>
      <c r="F173" s="7"/>
      <c r="G173" s="7"/>
      <c r="H173" s="7"/>
      <c r="I173" s="7"/>
      <c r="J173" s="7"/>
      <c r="K173" s="7"/>
      <c r="L173" s="9"/>
      <c r="M173" s="10"/>
      <c r="N173" s="10"/>
      <c r="O173" s="10"/>
      <c r="P173" s="10"/>
      <c r="Q173" s="10"/>
      <c r="R173" s="10"/>
      <c r="S173" s="10"/>
      <c r="T173" s="10"/>
      <c r="U173" s="10"/>
    </row>
    <row r="174" spans="1:21" ht="16.5" customHeight="1" x14ac:dyDescent="0.2">
      <c r="A174" s="7"/>
      <c r="B174" s="7"/>
      <c r="C174" s="7" t="s">
        <v>433</v>
      </c>
      <c r="D174" s="7"/>
      <c r="E174" s="7"/>
      <c r="F174" s="7"/>
      <c r="G174" s="7"/>
      <c r="H174" s="7"/>
      <c r="I174" s="7"/>
      <c r="J174" s="7"/>
      <c r="K174" s="7"/>
      <c r="L174" s="9" t="s">
        <v>249</v>
      </c>
      <c r="M174" s="30">
        <v>38.9</v>
      </c>
      <c r="N174" s="30">
        <v>52.1</v>
      </c>
      <c r="O174" s="30">
        <v>66.099999999999994</v>
      </c>
      <c r="P174" s="36">
        <v>7.3</v>
      </c>
      <c r="Q174" s="30">
        <v>59.5</v>
      </c>
      <c r="R174" s="42" t="s">
        <v>101</v>
      </c>
      <c r="S174" s="30">
        <v>48.4</v>
      </c>
      <c r="T174" s="42" t="s">
        <v>101</v>
      </c>
      <c r="U174" s="30">
        <v>45.6</v>
      </c>
    </row>
    <row r="175" spans="1:21" ht="16.5" customHeight="1" x14ac:dyDescent="0.2">
      <c r="A175" s="7"/>
      <c r="B175" s="7"/>
      <c r="C175" s="7" t="s">
        <v>434</v>
      </c>
      <c r="D175" s="7"/>
      <c r="E175" s="7"/>
      <c r="F175" s="7"/>
      <c r="G175" s="7"/>
      <c r="H175" s="7"/>
      <c r="I175" s="7"/>
      <c r="J175" s="7"/>
      <c r="K175" s="7"/>
      <c r="L175" s="9" t="s">
        <v>249</v>
      </c>
      <c r="M175" s="30">
        <v>68.2</v>
      </c>
      <c r="N175" s="33">
        <v>103</v>
      </c>
      <c r="O175" s="30">
        <v>98.1</v>
      </c>
      <c r="P175" s="36">
        <v>4.9000000000000004</v>
      </c>
      <c r="Q175" s="30">
        <v>68.099999999999994</v>
      </c>
      <c r="R175" s="30">
        <v>80.2</v>
      </c>
      <c r="S175" s="42" t="s">
        <v>101</v>
      </c>
      <c r="T175" s="42" t="s">
        <v>101</v>
      </c>
      <c r="U175" s="30">
        <v>81.8</v>
      </c>
    </row>
    <row r="176" spans="1:21" ht="16.5" customHeight="1" x14ac:dyDescent="0.2">
      <c r="A176" s="7"/>
      <c r="B176" s="7"/>
      <c r="C176" s="7" t="s">
        <v>435</v>
      </c>
      <c r="D176" s="7"/>
      <c r="E176" s="7"/>
      <c r="F176" s="7"/>
      <c r="G176" s="7"/>
      <c r="H176" s="7"/>
      <c r="I176" s="7"/>
      <c r="J176" s="7"/>
      <c r="K176" s="7"/>
      <c r="L176" s="9" t="s">
        <v>249</v>
      </c>
      <c r="M176" s="30">
        <v>99.1</v>
      </c>
      <c r="N176" s="33">
        <v>119.4</v>
      </c>
      <c r="O176" s="33">
        <v>105.4</v>
      </c>
      <c r="P176" s="36">
        <v>7.2</v>
      </c>
      <c r="Q176" s="33">
        <v>101.5</v>
      </c>
      <c r="R176" s="30">
        <v>50.2</v>
      </c>
      <c r="S176" s="42" t="s">
        <v>101</v>
      </c>
      <c r="T176" s="30">
        <v>16.100000000000001</v>
      </c>
      <c r="U176" s="30">
        <v>85.9</v>
      </c>
    </row>
    <row r="177" spans="1:21" ht="16.5" customHeight="1" x14ac:dyDescent="0.2">
      <c r="A177" s="7"/>
      <c r="B177" s="7"/>
      <c r="C177" s="7" t="s">
        <v>456</v>
      </c>
      <c r="D177" s="7"/>
      <c r="E177" s="7"/>
      <c r="F177" s="7"/>
      <c r="G177" s="7"/>
      <c r="H177" s="7"/>
      <c r="I177" s="7"/>
      <c r="J177" s="7"/>
      <c r="K177" s="7"/>
      <c r="L177" s="9" t="s">
        <v>249</v>
      </c>
      <c r="M177" s="33">
        <v>170.7</v>
      </c>
      <c r="N177" s="30">
        <v>34.799999999999997</v>
      </c>
      <c r="O177" s="33">
        <v>132.80000000000001</v>
      </c>
      <c r="P177" s="30">
        <v>16</v>
      </c>
      <c r="Q177" s="30">
        <v>62.8</v>
      </c>
      <c r="R177" s="30">
        <v>96.4</v>
      </c>
      <c r="S177" s="42" t="s">
        <v>101</v>
      </c>
      <c r="T177" s="30">
        <v>24.3</v>
      </c>
      <c r="U177" s="30">
        <v>66.099999999999994</v>
      </c>
    </row>
    <row r="178" spans="1:21" ht="16.5" customHeight="1" x14ac:dyDescent="0.2">
      <c r="A178" s="7"/>
      <c r="B178" s="7"/>
      <c r="C178" s="7" t="s">
        <v>105</v>
      </c>
      <c r="D178" s="7"/>
      <c r="E178" s="7"/>
      <c r="F178" s="7"/>
      <c r="G178" s="7"/>
      <c r="H178" s="7"/>
      <c r="I178" s="7"/>
      <c r="J178" s="7"/>
      <c r="K178" s="7"/>
      <c r="L178" s="9" t="s">
        <v>249</v>
      </c>
      <c r="M178" s="30">
        <v>48.2</v>
      </c>
      <c r="N178" s="30">
        <v>63.8</v>
      </c>
      <c r="O178" s="30">
        <v>79.3</v>
      </c>
      <c r="P178" s="36">
        <v>7.6</v>
      </c>
      <c r="Q178" s="30">
        <v>64.900000000000006</v>
      </c>
      <c r="R178" s="30">
        <v>71.5</v>
      </c>
      <c r="S178" s="30">
        <v>48.3</v>
      </c>
      <c r="T178" s="30">
        <v>19.399999999999999</v>
      </c>
      <c r="U178" s="30">
        <v>55.7</v>
      </c>
    </row>
    <row r="179" spans="1:21" ht="16.5" customHeight="1" x14ac:dyDescent="0.2">
      <c r="A179" s="7"/>
      <c r="B179" s="7" t="s">
        <v>469</v>
      </c>
      <c r="C179" s="7"/>
      <c r="D179" s="7"/>
      <c r="E179" s="7"/>
      <c r="F179" s="7"/>
      <c r="G179" s="7"/>
      <c r="H179" s="7"/>
      <c r="I179" s="7"/>
      <c r="J179" s="7"/>
      <c r="K179" s="7"/>
      <c r="L179" s="9"/>
      <c r="M179" s="10"/>
      <c r="N179" s="10"/>
      <c r="O179" s="10"/>
      <c r="P179" s="10"/>
      <c r="Q179" s="10"/>
      <c r="R179" s="10"/>
      <c r="S179" s="10"/>
      <c r="T179" s="10"/>
      <c r="U179" s="10"/>
    </row>
    <row r="180" spans="1:21" ht="16.5" customHeight="1" x14ac:dyDescent="0.2">
      <c r="A180" s="7"/>
      <c r="B180" s="7"/>
      <c r="C180" s="7" t="s">
        <v>433</v>
      </c>
      <c r="D180" s="7"/>
      <c r="E180" s="7"/>
      <c r="F180" s="7"/>
      <c r="G180" s="7"/>
      <c r="H180" s="7"/>
      <c r="I180" s="7"/>
      <c r="J180" s="7"/>
      <c r="K180" s="7"/>
      <c r="L180" s="9" t="s">
        <v>249</v>
      </c>
      <c r="M180" s="33">
        <v>176.1</v>
      </c>
      <c r="N180" s="33">
        <v>208.9</v>
      </c>
      <c r="O180" s="33">
        <v>226.6</v>
      </c>
      <c r="P180" s="33">
        <v>153.19999999999999</v>
      </c>
      <c r="Q180" s="33">
        <v>219.2</v>
      </c>
      <c r="R180" s="42" t="s">
        <v>101</v>
      </c>
      <c r="S180" s="33">
        <v>229.2</v>
      </c>
      <c r="T180" s="42" t="s">
        <v>101</v>
      </c>
      <c r="U180" s="33">
        <v>196.1</v>
      </c>
    </row>
    <row r="181" spans="1:21" ht="16.5" customHeight="1" x14ac:dyDescent="0.2">
      <c r="A181" s="7"/>
      <c r="B181" s="7"/>
      <c r="C181" s="7" t="s">
        <v>434</v>
      </c>
      <c r="D181" s="7"/>
      <c r="E181" s="7"/>
      <c r="F181" s="7"/>
      <c r="G181" s="7"/>
      <c r="H181" s="7"/>
      <c r="I181" s="7"/>
      <c r="J181" s="7"/>
      <c r="K181" s="7"/>
      <c r="L181" s="9" t="s">
        <v>249</v>
      </c>
      <c r="M181" s="33">
        <v>199.9</v>
      </c>
      <c r="N181" s="33">
        <v>237.9</v>
      </c>
      <c r="O181" s="33">
        <v>207.9</v>
      </c>
      <c r="P181" s="33">
        <v>103.3</v>
      </c>
      <c r="Q181" s="33">
        <v>145.69999999999999</v>
      </c>
      <c r="R181" s="33">
        <v>270.7</v>
      </c>
      <c r="S181" s="42" t="s">
        <v>101</v>
      </c>
      <c r="T181" s="42" t="s">
        <v>101</v>
      </c>
      <c r="U181" s="33">
        <v>209.8</v>
      </c>
    </row>
    <row r="182" spans="1:21" ht="16.5" customHeight="1" x14ac:dyDescent="0.2">
      <c r="A182" s="7"/>
      <c r="B182" s="7"/>
      <c r="C182" s="7" t="s">
        <v>435</v>
      </c>
      <c r="D182" s="7"/>
      <c r="E182" s="7"/>
      <c r="F182" s="7"/>
      <c r="G182" s="7"/>
      <c r="H182" s="7"/>
      <c r="I182" s="7"/>
      <c r="J182" s="7"/>
      <c r="K182" s="7"/>
      <c r="L182" s="9" t="s">
        <v>249</v>
      </c>
      <c r="M182" s="33">
        <v>173.3</v>
      </c>
      <c r="N182" s="33">
        <v>232</v>
      </c>
      <c r="O182" s="33">
        <v>254.8</v>
      </c>
      <c r="P182" s="33">
        <v>139.69999999999999</v>
      </c>
      <c r="Q182" s="33">
        <v>196.7</v>
      </c>
      <c r="R182" s="33">
        <v>130.69999999999999</v>
      </c>
      <c r="S182" s="42" t="s">
        <v>101</v>
      </c>
      <c r="T182" s="33">
        <v>206</v>
      </c>
      <c r="U182" s="33">
        <v>206</v>
      </c>
    </row>
    <row r="183" spans="1:21" ht="16.5" customHeight="1" x14ac:dyDescent="0.2">
      <c r="A183" s="7"/>
      <c r="B183" s="7"/>
      <c r="C183" s="7" t="s">
        <v>456</v>
      </c>
      <c r="D183" s="7"/>
      <c r="E183" s="7"/>
      <c r="F183" s="7"/>
      <c r="G183" s="7"/>
      <c r="H183" s="7"/>
      <c r="I183" s="7"/>
      <c r="J183" s="7"/>
      <c r="K183" s="7"/>
      <c r="L183" s="9" t="s">
        <v>249</v>
      </c>
      <c r="M183" s="33">
        <v>258.3</v>
      </c>
      <c r="N183" s="30">
        <v>71.5</v>
      </c>
      <c r="O183" s="33">
        <v>241.6</v>
      </c>
      <c r="P183" s="33">
        <v>123.5</v>
      </c>
      <c r="Q183" s="33">
        <v>127.1</v>
      </c>
      <c r="R183" s="33">
        <v>118.5</v>
      </c>
      <c r="S183" s="42" t="s">
        <v>101</v>
      </c>
      <c r="T183" s="33">
        <v>210.2</v>
      </c>
      <c r="U183" s="33">
        <v>180.8</v>
      </c>
    </row>
    <row r="184" spans="1:21" ht="16.5" customHeight="1" x14ac:dyDescent="0.2">
      <c r="A184" s="7"/>
      <c r="B184" s="7"/>
      <c r="C184" s="7" t="s">
        <v>105</v>
      </c>
      <c r="D184" s="7"/>
      <c r="E184" s="7"/>
      <c r="F184" s="7"/>
      <c r="G184" s="7"/>
      <c r="H184" s="7"/>
      <c r="I184" s="7"/>
      <c r="J184" s="7"/>
      <c r="K184" s="7"/>
      <c r="L184" s="9" t="s">
        <v>249</v>
      </c>
      <c r="M184" s="33">
        <v>180.7</v>
      </c>
      <c r="N184" s="33">
        <v>215</v>
      </c>
      <c r="O184" s="33">
        <v>227.2</v>
      </c>
      <c r="P184" s="33">
        <v>146.19999999999999</v>
      </c>
      <c r="Q184" s="33">
        <v>204.3</v>
      </c>
      <c r="R184" s="33">
        <v>225.7</v>
      </c>
      <c r="S184" s="33">
        <v>228.8</v>
      </c>
      <c r="T184" s="33">
        <v>207.7</v>
      </c>
      <c r="U184" s="33">
        <v>199.2</v>
      </c>
    </row>
    <row r="185" spans="1:21" ht="16.5" customHeight="1" x14ac:dyDescent="0.2">
      <c r="A185" s="7" t="s">
        <v>242</v>
      </c>
      <c r="B185" s="7"/>
      <c r="C185" s="7"/>
      <c r="D185" s="7"/>
      <c r="E185" s="7"/>
      <c r="F185" s="7"/>
      <c r="G185" s="7"/>
      <c r="H185" s="7"/>
      <c r="I185" s="7"/>
      <c r="J185" s="7"/>
      <c r="K185" s="7"/>
      <c r="L185" s="9"/>
      <c r="M185" s="10"/>
      <c r="N185" s="10"/>
      <c r="O185" s="10"/>
      <c r="P185" s="10"/>
      <c r="Q185" s="10"/>
      <c r="R185" s="10"/>
      <c r="S185" s="10"/>
      <c r="T185" s="10"/>
      <c r="U185" s="10"/>
    </row>
    <row r="186" spans="1:21" ht="16.5" customHeight="1" x14ac:dyDescent="0.2">
      <c r="A186" s="7"/>
      <c r="B186" s="7" t="s">
        <v>348</v>
      </c>
      <c r="C186" s="7"/>
      <c r="D186" s="7"/>
      <c r="E186" s="7"/>
      <c r="F186" s="7"/>
      <c r="G186" s="7"/>
      <c r="H186" s="7"/>
      <c r="I186" s="7"/>
      <c r="J186" s="7"/>
      <c r="K186" s="7"/>
      <c r="L186" s="9"/>
      <c r="M186" s="10"/>
      <c r="N186" s="10"/>
      <c r="O186" s="10"/>
      <c r="P186" s="10"/>
      <c r="Q186" s="10"/>
      <c r="R186" s="10"/>
      <c r="S186" s="10"/>
      <c r="T186" s="10"/>
      <c r="U186" s="10"/>
    </row>
    <row r="187" spans="1:21" ht="16.5" customHeight="1" x14ac:dyDescent="0.2">
      <c r="A187" s="7"/>
      <c r="B187" s="7"/>
      <c r="C187" s="7" t="s">
        <v>433</v>
      </c>
      <c r="D187" s="7"/>
      <c r="E187" s="7"/>
      <c r="F187" s="7"/>
      <c r="G187" s="7"/>
      <c r="H187" s="7"/>
      <c r="I187" s="7"/>
      <c r="J187" s="7"/>
      <c r="K187" s="7"/>
      <c r="L187" s="9" t="s">
        <v>249</v>
      </c>
      <c r="M187" s="36">
        <v>0.1</v>
      </c>
      <c r="N187" s="42" t="s">
        <v>101</v>
      </c>
      <c r="O187" s="42" t="s">
        <v>101</v>
      </c>
      <c r="P187" s="36">
        <v>0.1</v>
      </c>
      <c r="Q187" s="36">
        <v>1.3</v>
      </c>
      <c r="R187" s="42" t="s">
        <v>101</v>
      </c>
      <c r="S187" s="36">
        <v>0.1</v>
      </c>
      <c r="T187" s="42" t="s">
        <v>101</v>
      </c>
      <c r="U187" s="36">
        <v>0.1</v>
      </c>
    </row>
    <row r="188" spans="1:21" ht="16.5" customHeight="1" x14ac:dyDescent="0.2">
      <c r="A188" s="7"/>
      <c r="B188" s="7"/>
      <c r="C188" s="7" t="s">
        <v>434</v>
      </c>
      <c r="D188" s="7"/>
      <c r="E188" s="7"/>
      <c r="F188" s="7"/>
      <c r="G188" s="7"/>
      <c r="H188" s="7"/>
      <c r="I188" s="7"/>
      <c r="J188" s="7"/>
      <c r="K188" s="7"/>
      <c r="L188" s="9" t="s">
        <v>249</v>
      </c>
      <c r="M188" s="36">
        <v>0.8</v>
      </c>
      <c r="N188" s="36">
        <v>0.1</v>
      </c>
      <c r="O188" s="36">
        <v>0.2</v>
      </c>
      <c r="P188" s="36">
        <v>1.8</v>
      </c>
      <c r="Q188" s="36">
        <v>0.4</v>
      </c>
      <c r="R188" s="42" t="s">
        <v>101</v>
      </c>
      <c r="S188" s="42" t="s">
        <v>101</v>
      </c>
      <c r="T188" s="42" t="s">
        <v>101</v>
      </c>
      <c r="U188" s="36">
        <v>0.4</v>
      </c>
    </row>
    <row r="189" spans="1:21" ht="16.5" customHeight="1" x14ac:dyDescent="0.2">
      <c r="A189" s="7"/>
      <c r="B189" s="7"/>
      <c r="C189" s="7" t="s">
        <v>435</v>
      </c>
      <c r="D189" s="7"/>
      <c r="E189" s="7"/>
      <c r="F189" s="7"/>
      <c r="G189" s="7"/>
      <c r="H189" s="7"/>
      <c r="I189" s="7"/>
      <c r="J189" s="7"/>
      <c r="K189" s="7"/>
      <c r="L189" s="9" t="s">
        <v>249</v>
      </c>
      <c r="M189" s="36">
        <v>1.5</v>
      </c>
      <c r="N189" s="42" t="s">
        <v>101</v>
      </c>
      <c r="O189" s="36">
        <v>1.5</v>
      </c>
      <c r="P189" s="36">
        <v>3.6</v>
      </c>
      <c r="Q189" s="36">
        <v>0.5</v>
      </c>
      <c r="R189" s="42" t="s">
        <v>101</v>
      </c>
      <c r="S189" s="42" t="s">
        <v>101</v>
      </c>
      <c r="T189" s="36">
        <v>5.0999999999999996</v>
      </c>
      <c r="U189" s="36">
        <v>1.6</v>
      </c>
    </row>
    <row r="190" spans="1:21" ht="16.5" customHeight="1" x14ac:dyDescent="0.2">
      <c r="A190" s="7"/>
      <c r="B190" s="7"/>
      <c r="C190" s="7" t="s">
        <v>456</v>
      </c>
      <c r="D190" s="7"/>
      <c r="E190" s="7"/>
      <c r="F190" s="7"/>
      <c r="G190" s="7"/>
      <c r="H190" s="7"/>
      <c r="I190" s="7"/>
      <c r="J190" s="7"/>
      <c r="K190" s="7"/>
      <c r="L190" s="9" t="s">
        <v>249</v>
      </c>
      <c r="M190" s="30">
        <v>36</v>
      </c>
      <c r="N190" s="42" t="s">
        <v>101</v>
      </c>
      <c r="O190" s="36">
        <v>3</v>
      </c>
      <c r="P190" s="36">
        <v>3.9</v>
      </c>
      <c r="Q190" s="36">
        <v>1.7</v>
      </c>
      <c r="R190" s="42" t="s">
        <v>101</v>
      </c>
      <c r="S190" s="42" t="s">
        <v>101</v>
      </c>
      <c r="T190" s="30">
        <v>48.3</v>
      </c>
      <c r="U190" s="30">
        <v>14.5</v>
      </c>
    </row>
    <row r="191" spans="1:21" ht="16.5" customHeight="1" x14ac:dyDescent="0.2">
      <c r="A191" s="7"/>
      <c r="B191" s="7"/>
      <c r="C191" s="7" t="s">
        <v>105</v>
      </c>
      <c r="D191" s="7"/>
      <c r="E191" s="7"/>
      <c r="F191" s="7"/>
      <c r="G191" s="7"/>
      <c r="H191" s="7"/>
      <c r="I191" s="7"/>
      <c r="J191" s="7"/>
      <c r="K191" s="7"/>
      <c r="L191" s="9" t="s">
        <v>249</v>
      </c>
      <c r="M191" s="36">
        <v>0.4</v>
      </c>
      <c r="N191" s="42" t="s">
        <v>101</v>
      </c>
      <c r="O191" s="36">
        <v>0.3</v>
      </c>
      <c r="P191" s="36">
        <v>0.7</v>
      </c>
      <c r="Q191" s="36">
        <v>1.1000000000000001</v>
      </c>
      <c r="R191" s="42" t="s">
        <v>101</v>
      </c>
      <c r="S191" s="36">
        <v>0.1</v>
      </c>
      <c r="T191" s="30">
        <v>22.3</v>
      </c>
      <c r="U191" s="36">
        <v>0.6</v>
      </c>
    </row>
    <row r="192" spans="1:21" ht="16.5" customHeight="1" x14ac:dyDescent="0.2">
      <c r="A192" s="7"/>
      <c r="B192" s="7" t="s">
        <v>457</v>
      </c>
      <c r="C192" s="7"/>
      <c r="D192" s="7"/>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t="s">
        <v>433</v>
      </c>
      <c r="D193" s="7"/>
      <c r="E193" s="7"/>
      <c r="F193" s="7"/>
      <c r="G193" s="7"/>
      <c r="H193" s="7"/>
      <c r="I193" s="7"/>
      <c r="J193" s="7"/>
      <c r="K193" s="7"/>
      <c r="L193" s="9" t="s">
        <v>249</v>
      </c>
      <c r="M193" s="36">
        <v>2.2000000000000002</v>
      </c>
      <c r="N193" s="36">
        <v>1.5</v>
      </c>
      <c r="O193" s="36">
        <v>1.8</v>
      </c>
      <c r="P193" s="36">
        <v>0.8</v>
      </c>
      <c r="Q193" s="36">
        <v>0.7</v>
      </c>
      <c r="R193" s="42" t="s">
        <v>101</v>
      </c>
      <c r="S193" s="36">
        <v>1.9</v>
      </c>
      <c r="T193" s="42" t="s">
        <v>101</v>
      </c>
      <c r="U193" s="36">
        <v>1.7</v>
      </c>
    </row>
    <row r="194" spans="1:21" ht="16.5" customHeight="1" x14ac:dyDescent="0.2">
      <c r="A194" s="7"/>
      <c r="B194" s="7"/>
      <c r="C194" s="7" t="s">
        <v>434</v>
      </c>
      <c r="D194" s="7"/>
      <c r="E194" s="7"/>
      <c r="F194" s="7"/>
      <c r="G194" s="7"/>
      <c r="H194" s="7"/>
      <c r="I194" s="7"/>
      <c r="J194" s="7"/>
      <c r="K194" s="7"/>
      <c r="L194" s="9" t="s">
        <v>249</v>
      </c>
      <c r="M194" s="36">
        <v>0.8</v>
      </c>
      <c r="N194" s="36">
        <v>0.1</v>
      </c>
      <c r="O194" s="36">
        <v>0.3</v>
      </c>
      <c r="P194" s="36">
        <v>0.1</v>
      </c>
      <c r="Q194" s="36">
        <v>0.3</v>
      </c>
      <c r="R194" s="36">
        <v>0.4</v>
      </c>
      <c r="S194" s="42" t="s">
        <v>101</v>
      </c>
      <c r="T194" s="42" t="s">
        <v>101</v>
      </c>
      <c r="U194" s="36">
        <v>0.4</v>
      </c>
    </row>
    <row r="195" spans="1:21" ht="16.5" customHeight="1" x14ac:dyDescent="0.2">
      <c r="A195" s="7"/>
      <c r="B195" s="7"/>
      <c r="C195" s="7" t="s">
        <v>435</v>
      </c>
      <c r="D195" s="7"/>
      <c r="E195" s="7"/>
      <c r="F195" s="7"/>
      <c r="G195" s="7"/>
      <c r="H195" s="7"/>
      <c r="I195" s="7"/>
      <c r="J195" s="7"/>
      <c r="K195" s="7"/>
      <c r="L195" s="9" t="s">
        <v>249</v>
      </c>
      <c r="M195" s="36">
        <v>0.4</v>
      </c>
      <c r="N195" s="36">
        <v>0.2</v>
      </c>
      <c r="O195" s="36">
        <v>0.3</v>
      </c>
      <c r="P195" s="36">
        <v>0.3</v>
      </c>
      <c r="Q195" s="36">
        <v>0.4</v>
      </c>
      <c r="R195" s="36">
        <v>0.7</v>
      </c>
      <c r="S195" s="42" t="s">
        <v>101</v>
      </c>
      <c r="T195" s="36">
        <v>1</v>
      </c>
      <c r="U195" s="36">
        <v>0.4</v>
      </c>
    </row>
    <row r="196" spans="1:21" ht="16.5" customHeight="1" x14ac:dyDescent="0.2">
      <c r="A196" s="7"/>
      <c r="B196" s="7"/>
      <c r="C196" s="7" t="s">
        <v>456</v>
      </c>
      <c r="D196" s="7"/>
      <c r="E196" s="7"/>
      <c r="F196" s="7"/>
      <c r="G196" s="7"/>
      <c r="H196" s="7"/>
      <c r="I196" s="7"/>
      <c r="J196" s="7"/>
      <c r="K196" s="7"/>
      <c r="L196" s="9" t="s">
        <v>249</v>
      </c>
      <c r="M196" s="36">
        <v>0.7</v>
      </c>
      <c r="N196" s="42" t="s">
        <v>101</v>
      </c>
      <c r="O196" s="36">
        <v>0.1</v>
      </c>
      <c r="P196" s="36">
        <v>0.2</v>
      </c>
      <c r="Q196" s="42" t="s">
        <v>101</v>
      </c>
      <c r="R196" s="42" t="s">
        <v>101</v>
      </c>
      <c r="S196" s="42" t="s">
        <v>101</v>
      </c>
      <c r="T196" s="42" t="s">
        <v>101</v>
      </c>
      <c r="U196" s="36">
        <v>0.1</v>
      </c>
    </row>
    <row r="197" spans="1:21" ht="16.5" customHeight="1" x14ac:dyDescent="0.2">
      <c r="A197" s="7"/>
      <c r="B197" s="7"/>
      <c r="C197" s="7" t="s">
        <v>105</v>
      </c>
      <c r="D197" s="7"/>
      <c r="E197" s="7"/>
      <c r="F197" s="7"/>
      <c r="G197" s="7"/>
      <c r="H197" s="7"/>
      <c r="I197" s="7"/>
      <c r="J197" s="7"/>
      <c r="K197" s="7"/>
      <c r="L197" s="9" t="s">
        <v>249</v>
      </c>
      <c r="M197" s="36">
        <v>1.8</v>
      </c>
      <c r="N197" s="36">
        <v>1.2</v>
      </c>
      <c r="O197" s="36">
        <v>1.2</v>
      </c>
      <c r="P197" s="36">
        <v>0.7</v>
      </c>
      <c r="Q197" s="36">
        <v>0.6</v>
      </c>
      <c r="R197" s="36">
        <v>0.5</v>
      </c>
      <c r="S197" s="36">
        <v>1.9</v>
      </c>
      <c r="T197" s="36">
        <v>0.6</v>
      </c>
      <c r="U197" s="36">
        <v>1.3</v>
      </c>
    </row>
    <row r="198" spans="1:21" ht="16.5" customHeight="1" x14ac:dyDescent="0.2">
      <c r="A198" s="7"/>
      <c r="B198" s="7" t="s">
        <v>458</v>
      </c>
      <c r="C198" s="7"/>
      <c r="D198" s="7"/>
      <c r="E198" s="7"/>
      <c r="F198" s="7"/>
      <c r="G198" s="7"/>
      <c r="H198" s="7"/>
      <c r="I198" s="7"/>
      <c r="J198" s="7"/>
      <c r="K198" s="7"/>
      <c r="L198" s="9"/>
      <c r="M198" s="10"/>
      <c r="N198" s="10"/>
      <c r="O198" s="10"/>
      <c r="P198" s="10"/>
      <c r="Q198" s="10"/>
      <c r="R198" s="10"/>
      <c r="S198" s="10"/>
      <c r="T198" s="10"/>
      <c r="U198" s="10"/>
    </row>
    <row r="199" spans="1:21" ht="16.5" customHeight="1" x14ac:dyDescent="0.2">
      <c r="A199" s="7"/>
      <c r="B199" s="7"/>
      <c r="C199" s="7" t="s">
        <v>433</v>
      </c>
      <c r="D199" s="7"/>
      <c r="E199" s="7"/>
      <c r="F199" s="7"/>
      <c r="G199" s="7"/>
      <c r="H199" s="7"/>
      <c r="I199" s="7"/>
      <c r="J199" s="7"/>
      <c r="K199" s="7"/>
      <c r="L199" s="9" t="s">
        <v>249</v>
      </c>
      <c r="M199" s="36">
        <v>0.9</v>
      </c>
      <c r="N199" s="36">
        <v>0.7</v>
      </c>
      <c r="O199" s="36">
        <v>0.8</v>
      </c>
      <c r="P199" s="36">
        <v>0.5</v>
      </c>
      <c r="Q199" s="36">
        <v>0.6</v>
      </c>
      <c r="R199" s="42" t="s">
        <v>101</v>
      </c>
      <c r="S199" s="36">
        <v>0.4</v>
      </c>
      <c r="T199" s="42" t="s">
        <v>101</v>
      </c>
      <c r="U199" s="36">
        <v>0.7</v>
      </c>
    </row>
    <row r="200" spans="1:21" ht="16.5" customHeight="1" x14ac:dyDescent="0.2">
      <c r="A200" s="7"/>
      <c r="B200" s="7"/>
      <c r="C200" s="7" t="s">
        <v>434</v>
      </c>
      <c r="D200" s="7"/>
      <c r="E200" s="7"/>
      <c r="F200" s="7"/>
      <c r="G200" s="7"/>
      <c r="H200" s="7"/>
      <c r="I200" s="7"/>
      <c r="J200" s="7"/>
      <c r="K200" s="7"/>
      <c r="L200" s="9" t="s">
        <v>249</v>
      </c>
      <c r="M200" s="36">
        <v>0.6</v>
      </c>
      <c r="N200" s="36">
        <v>0.6</v>
      </c>
      <c r="O200" s="36">
        <v>0.9</v>
      </c>
      <c r="P200" s="36">
        <v>0.7</v>
      </c>
      <c r="Q200" s="36">
        <v>1.4</v>
      </c>
      <c r="R200" s="36">
        <v>1</v>
      </c>
      <c r="S200" s="42" t="s">
        <v>101</v>
      </c>
      <c r="T200" s="42" t="s">
        <v>101</v>
      </c>
      <c r="U200" s="36">
        <v>0.7</v>
      </c>
    </row>
    <row r="201" spans="1:21" ht="16.5" customHeight="1" x14ac:dyDescent="0.2">
      <c r="A201" s="7"/>
      <c r="B201" s="7"/>
      <c r="C201" s="7" t="s">
        <v>435</v>
      </c>
      <c r="D201" s="7"/>
      <c r="E201" s="7"/>
      <c r="F201" s="7"/>
      <c r="G201" s="7"/>
      <c r="H201" s="7"/>
      <c r="I201" s="7"/>
      <c r="J201" s="7"/>
      <c r="K201" s="7"/>
      <c r="L201" s="9" t="s">
        <v>249</v>
      </c>
      <c r="M201" s="42" t="s">
        <v>101</v>
      </c>
      <c r="N201" s="36">
        <v>0.9</v>
      </c>
      <c r="O201" s="36">
        <v>0.6</v>
      </c>
      <c r="P201" s="36">
        <v>0.7</v>
      </c>
      <c r="Q201" s="36">
        <v>0.3</v>
      </c>
      <c r="R201" s="42" t="s">
        <v>101</v>
      </c>
      <c r="S201" s="42" t="s">
        <v>101</v>
      </c>
      <c r="T201" s="42" t="s">
        <v>101</v>
      </c>
      <c r="U201" s="36">
        <v>0.4</v>
      </c>
    </row>
    <row r="202" spans="1:21" ht="16.5" customHeight="1" x14ac:dyDescent="0.2">
      <c r="A202" s="7"/>
      <c r="B202" s="7"/>
      <c r="C202" s="7" t="s">
        <v>456</v>
      </c>
      <c r="D202" s="7"/>
      <c r="E202" s="7"/>
      <c r="F202" s="7"/>
      <c r="G202" s="7"/>
      <c r="H202" s="7"/>
      <c r="I202" s="7"/>
      <c r="J202" s="7"/>
      <c r="K202" s="7"/>
      <c r="L202" s="9" t="s">
        <v>249</v>
      </c>
      <c r="M202" s="36">
        <v>0.6</v>
      </c>
      <c r="N202" s="42" t="s">
        <v>101</v>
      </c>
      <c r="O202" s="36">
        <v>0.2</v>
      </c>
      <c r="P202" s="36">
        <v>0.5</v>
      </c>
      <c r="Q202" s="42" t="s">
        <v>101</v>
      </c>
      <c r="R202" s="42" t="s">
        <v>101</v>
      </c>
      <c r="S202" s="42" t="s">
        <v>101</v>
      </c>
      <c r="T202" s="42" t="s">
        <v>101</v>
      </c>
      <c r="U202" s="36">
        <v>0.2</v>
      </c>
    </row>
    <row r="203" spans="1:21" ht="16.5" customHeight="1" x14ac:dyDescent="0.2">
      <c r="A203" s="7"/>
      <c r="B203" s="7"/>
      <c r="C203" s="7" t="s">
        <v>105</v>
      </c>
      <c r="D203" s="7"/>
      <c r="E203" s="7"/>
      <c r="F203" s="7"/>
      <c r="G203" s="7"/>
      <c r="H203" s="7"/>
      <c r="I203" s="7"/>
      <c r="J203" s="7"/>
      <c r="K203" s="7"/>
      <c r="L203" s="9" t="s">
        <v>249</v>
      </c>
      <c r="M203" s="36">
        <v>0.8</v>
      </c>
      <c r="N203" s="36">
        <v>0.6</v>
      </c>
      <c r="O203" s="36">
        <v>0.8</v>
      </c>
      <c r="P203" s="36">
        <v>0.5</v>
      </c>
      <c r="Q203" s="36">
        <v>0.7</v>
      </c>
      <c r="R203" s="36">
        <v>0.7</v>
      </c>
      <c r="S203" s="36">
        <v>0.4</v>
      </c>
      <c r="T203" s="42" t="s">
        <v>101</v>
      </c>
      <c r="U203" s="36">
        <v>0.7</v>
      </c>
    </row>
    <row r="204" spans="1:21" ht="16.5" customHeight="1" x14ac:dyDescent="0.2">
      <c r="A204" s="7"/>
      <c r="B204" s="7" t="s">
        <v>355</v>
      </c>
      <c r="C204" s="7"/>
      <c r="D204" s="7"/>
      <c r="E204" s="7"/>
      <c r="F204" s="7"/>
      <c r="G204" s="7"/>
      <c r="H204" s="7"/>
      <c r="I204" s="7"/>
      <c r="J204" s="7"/>
      <c r="K204" s="7"/>
      <c r="L204" s="9"/>
      <c r="M204" s="10"/>
      <c r="N204" s="10"/>
      <c r="O204" s="10"/>
      <c r="P204" s="10"/>
      <c r="Q204" s="10"/>
      <c r="R204" s="10"/>
      <c r="S204" s="10"/>
      <c r="T204" s="10"/>
      <c r="U204" s="10"/>
    </row>
    <row r="205" spans="1:21" ht="16.5" customHeight="1" x14ac:dyDescent="0.2">
      <c r="A205" s="7"/>
      <c r="B205" s="7"/>
      <c r="C205" s="7" t="s">
        <v>433</v>
      </c>
      <c r="D205" s="7"/>
      <c r="E205" s="7"/>
      <c r="F205" s="7"/>
      <c r="G205" s="7"/>
      <c r="H205" s="7"/>
      <c r="I205" s="7"/>
      <c r="J205" s="7"/>
      <c r="K205" s="7"/>
      <c r="L205" s="9" t="s">
        <v>249</v>
      </c>
      <c r="M205" s="36">
        <v>5.2</v>
      </c>
      <c r="N205" s="36">
        <v>5.0999999999999996</v>
      </c>
      <c r="O205" s="36">
        <v>6.7</v>
      </c>
      <c r="P205" s="36">
        <v>6.4</v>
      </c>
      <c r="Q205" s="36">
        <v>6.2</v>
      </c>
      <c r="R205" s="42" t="s">
        <v>101</v>
      </c>
      <c r="S205" s="36">
        <v>5</v>
      </c>
      <c r="T205" s="42" t="s">
        <v>101</v>
      </c>
      <c r="U205" s="36">
        <v>5.7</v>
      </c>
    </row>
    <row r="206" spans="1:21" ht="16.5" customHeight="1" x14ac:dyDescent="0.2">
      <c r="A206" s="7"/>
      <c r="B206" s="7"/>
      <c r="C206" s="7" t="s">
        <v>434</v>
      </c>
      <c r="D206" s="7"/>
      <c r="E206" s="7"/>
      <c r="F206" s="7"/>
      <c r="G206" s="7"/>
      <c r="H206" s="7"/>
      <c r="I206" s="7"/>
      <c r="J206" s="7"/>
      <c r="K206" s="7"/>
      <c r="L206" s="9" t="s">
        <v>249</v>
      </c>
      <c r="M206" s="36">
        <v>4.8</v>
      </c>
      <c r="N206" s="36">
        <v>3.5</v>
      </c>
      <c r="O206" s="36">
        <v>6.6</v>
      </c>
      <c r="P206" s="36">
        <v>7.5</v>
      </c>
      <c r="Q206" s="36">
        <v>3.6</v>
      </c>
      <c r="R206" s="36">
        <v>9.9</v>
      </c>
      <c r="S206" s="42" t="s">
        <v>101</v>
      </c>
      <c r="T206" s="42" t="s">
        <v>101</v>
      </c>
      <c r="U206" s="36">
        <v>5.3</v>
      </c>
    </row>
    <row r="207" spans="1:21" ht="16.5" customHeight="1" x14ac:dyDescent="0.2">
      <c r="A207" s="7"/>
      <c r="B207" s="7"/>
      <c r="C207" s="7" t="s">
        <v>435</v>
      </c>
      <c r="D207" s="7"/>
      <c r="E207" s="7"/>
      <c r="F207" s="7"/>
      <c r="G207" s="7"/>
      <c r="H207" s="7"/>
      <c r="I207" s="7"/>
      <c r="J207" s="7"/>
      <c r="K207" s="7"/>
      <c r="L207" s="9" t="s">
        <v>249</v>
      </c>
      <c r="M207" s="36">
        <v>2.5</v>
      </c>
      <c r="N207" s="36">
        <v>4.5999999999999996</v>
      </c>
      <c r="O207" s="36">
        <v>9.1</v>
      </c>
      <c r="P207" s="36">
        <v>8.4</v>
      </c>
      <c r="Q207" s="36">
        <v>4.4000000000000004</v>
      </c>
      <c r="R207" s="36">
        <v>3.7</v>
      </c>
      <c r="S207" s="42" t="s">
        <v>101</v>
      </c>
      <c r="T207" s="36">
        <v>8.1</v>
      </c>
      <c r="U207" s="36">
        <v>6.2</v>
      </c>
    </row>
    <row r="208" spans="1:21" ht="16.5" customHeight="1" x14ac:dyDescent="0.2">
      <c r="A208" s="7"/>
      <c r="B208" s="7"/>
      <c r="C208" s="7" t="s">
        <v>456</v>
      </c>
      <c r="D208" s="7"/>
      <c r="E208" s="7"/>
      <c r="F208" s="7"/>
      <c r="G208" s="7"/>
      <c r="H208" s="7"/>
      <c r="I208" s="7"/>
      <c r="J208" s="7"/>
      <c r="K208" s="7"/>
      <c r="L208" s="9" t="s">
        <v>249</v>
      </c>
      <c r="M208" s="36">
        <v>0.6</v>
      </c>
      <c r="N208" s="42" t="s">
        <v>101</v>
      </c>
      <c r="O208" s="30">
        <v>13.4</v>
      </c>
      <c r="P208" s="36">
        <v>6.3</v>
      </c>
      <c r="Q208" s="36">
        <v>5.3</v>
      </c>
      <c r="R208" s="42" t="s">
        <v>101</v>
      </c>
      <c r="S208" s="42" t="s">
        <v>101</v>
      </c>
      <c r="T208" s="30">
        <v>12.6</v>
      </c>
      <c r="U208" s="36">
        <v>9.1999999999999993</v>
      </c>
    </row>
    <row r="209" spans="1:21" ht="16.5" customHeight="1" x14ac:dyDescent="0.2">
      <c r="A209" s="7"/>
      <c r="B209" s="7"/>
      <c r="C209" s="7" t="s">
        <v>105</v>
      </c>
      <c r="D209" s="7"/>
      <c r="E209" s="7"/>
      <c r="F209" s="7"/>
      <c r="G209" s="7"/>
      <c r="H209" s="7"/>
      <c r="I209" s="7"/>
      <c r="J209" s="7"/>
      <c r="K209" s="7"/>
      <c r="L209" s="9" t="s">
        <v>249</v>
      </c>
      <c r="M209" s="36">
        <v>5</v>
      </c>
      <c r="N209" s="36">
        <v>4.7</v>
      </c>
      <c r="O209" s="36">
        <v>7.2</v>
      </c>
      <c r="P209" s="36">
        <v>6.7</v>
      </c>
      <c r="Q209" s="36">
        <v>5.6</v>
      </c>
      <c r="R209" s="36">
        <v>7.8</v>
      </c>
      <c r="S209" s="36">
        <v>5</v>
      </c>
      <c r="T209" s="36">
        <v>9.9</v>
      </c>
      <c r="U209" s="36">
        <v>5.7</v>
      </c>
    </row>
    <row r="210" spans="1:21" ht="16.5" customHeight="1" x14ac:dyDescent="0.2">
      <c r="A210" s="7"/>
      <c r="B210" s="7" t="s">
        <v>459</v>
      </c>
      <c r="C210" s="7"/>
      <c r="D210" s="7"/>
      <c r="E210" s="7"/>
      <c r="F210" s="7"/>
      <c r="G210" s="7"/>
      <c r="H210" s="7"/>
      <c r="I210" s="7"/>
      <c r="J210" s="7"/>
      <c r="K210" s="7"/>
      <c r="L210" s="9"/>
      <c r="M210" s="10"/>
      <c r="N210" s="10"/>
      <c r="O210" s="10"/>
      <c r="P210" s="10"/>
      <c r="Q210" s="10"/>
      <c r="R210" s="10"/>
      <c r="S210" s="10"/>
      <c r="T210" s="10"/>
      <c r="U210" s="10"/>
    </row>
    <row r="211" spans="1:21" ht="16.5" customHeight="1" x14ac:dyDescent="0.2">
      <c r="A211" s="7"/>
      <c r="B211" s="7"/>
      <c r="C211" s="7" t="s">
        <v>433</v>
      </c>
      <c r="D211" s="7"/>
      <c r="E211" s="7"/>
      <c r="F211" s="7"/>
      <c r="G211" s="7"/>
      <c r="H211" s="7"/>
      <c r="I211" s="7"/>
      <c r="J211" s="7"/>
      <c r="K211" s="7"/>
      <c r="L211" s="9" t="s">
        <v>249</v>
      </c>
      <c r="M211" s="36">
        <v>2</v>
      </c>
      <c r="N211" s="36">
        <v>2.8</v>
      </c>
      <c r="O211" s="36">
        <v>4.0999999999999996</v>
      </c>
      <c r="P211" s="36">
        <v>5.5</v>
      </c>
      <c r="Q211" s="36">
        <v>5</v>
      </c>
      <c r="R211" s="42" t="s">
        <v>101</v>
      </c>
      <c r="S211" s="36">
        <v>4.3</v>
      </c>
      <c r="T211" s="42" t="s">
        <v>101</v>
      </c>
      <c r="U211" s="36">
        <v>3.2</v>
      </c>
    </row>
    <row r="212" spans="1:21" ht="16.5" customHeight="1" x14ac:dyDescent="0.2">
      <c r="A212" s="7"/>
      <c r="B212" s="7"/>
      <c r="C212" s="7" t="s">
        <v>434</v>
      </c>
      <c r="D212" s="7"/>
      <c r="E212" s="7"/>
      <c r="F212" s="7"/>
      <c r="G212" s="7"/>
      <c r="H212" s="7"/>
      <c r="I212" s="7"/>
      <c r="J212" s="7"/>
      <c r="K212" s="7"/>
      <c r="L212" s="9" t="s">
        <v>249</v>
      </c>
      <c r="M212" s="36">
        <v>3.6</v>
      </c>
      <c r="N212" s="36">
        <v>4.8</v>
      </c>
      <c r="O212" s="36">
        <v>8</v>
      </c>
      <c r="P212" s="36">
        <v>6.8</v>
      </c>
      <c r="Q212" s="36">
        <v>5.0999999999999996</v>
      </c>
      <c r="R212" s="30">
        <v>11.3</v>
      </c>
      <c r="S212" s="42" t="s">
        <v>101</v>
      </c>
      <c r="T212" s="42" t="s">
        <v>101</v>
      </c>
      <c r="U212" s="36">
        <v>5.7</v>
      </c>
    </row>
    <row r="213" spans="1:21" ht="16.5" customHeight="1" x14ac:dyDescent="0.2">
      <c r="A213" s="7"/>
      <c r="B213" s="7"/>
      <c r="C213" s="7" t="s">
        <v>435</v>
      </c>
      <c r="D213" s="7"/>
      <c r="E213" s="7"/>
      <c r="F213" s="7"/>
      <c r="G213" s="7"/>
      <c r="H213" s="7"/>
      <c r="I213" s="7"/>
      <c r="J213" s="7"/>
      <c r="K213" s="7"/>
      <c r="L213" s="9" t="s">
        <v>249</v>
      </c>
      <c r="M213" s="36">
        <v>1.6</v>
      </c>
      <c r="N213" s="36">
        <v>4.4000000000000004</v>
      </c>
      <c r="O213" s="36">
        <v>6.4</v>
      </c>
      <c r="P213" s="36">
        <v>7.5</v>
      </c>
      <c r="Q213" s="36">
        <v>5.6</v>
      </c>
      <c r="R213" s="36">
        <v>6.2</v>
      </c>
      <c r="S213" s="42" t="s">
        <v>101</v>
      </c>
      <c r="T213" s="36">
        <v>8.1999999999999993</v>
      </c>
      <c r="U213" s="36">
        <v>5.3</v>
      </c>
    </row>
    <row r="214" spans="1:21" ht="16.5" customHeight="1" x14ac:dyDescent="0.2">
      <c r="A214" s="7"/>
      <c r="B214" s="7"/>
      <c r="C214" s="7" t="s">
        <v>456</v>
      </c>
      <c r="D214" s="7"/>
      <c r="E214" s="7"/>
      <c r="F214" s="7"/>
      <c r="G214" s="7"/>
      <c r="H214" s="7"/>
      <c r="I214" s="7"/>
      <c r="J214" s="7"/>
      <c r="K214" s="7"/>
      <c r="L214" s="9" t="s">
        <v>249</v>
      </c>
      <c r="M214" s="42" t="s">
        <v>101</v>
      </c>
      <c r="N214" s="42" t="s">
        <v>101</v>
      </c>
      <c r="O214" s="36">
        <v>4.5</v>
      </c>
      <c r="P214" s="36">
        <v>6.4</v>
      </c>
      <c r="Q214" s="36">
        <v>2.2999999999999998</v>
      </c>
      <c r="R214" s="42" t="s">
        <v>101</v>
      </c>
      <c r="S214" s="42" t="s">
        <v>101</v>
      </c>
      <c r="T214" s="30">
        <v>10.5</v>
      </c>
      <c r="U214" s="36">
        <v>5.7</v>
      </c>
    </row>
    <row r="215" spans="1:21" ht="16.5" customHeight="1" x14ac:dyDescent="0.2">
      <c r="A215" s="7"/>
      <c r="B215" s="7"/>
      <c r="C215" s="7" t="s">
        <v>105</v>
      </c>
      <c r="D215" s="7"/>
      <c r="E215" s="7"/>
      <c r="F215" s="7"/>
      <c r="G215" s="7"/>
      <c r="H215" s="7"/>
      <c r="I215" s="7"/>
      <c r="J215" s="7"/>
      <c r="K215" s="7"/>
      <c r="L215" s="9" t="s">
        <v>249</v>
      </c>
      <c r="M215" s="36">
        <v>2.2999999999999998</v>
      </c>
      <c r="N215" s="36">
        <v>3.2</v>
      </c>
      <c r="O215" s="36">
        <v>5.2</v>
      </c>
      <c r="P215" s="36">
        <v>5.8</v>
      </c>
      <c r="Q215" s="36">
        <v>5</v>
      </c>
      <c r="R215" s="36">
        <v>9.5</v>
      </c>
      <c r="S215" s="36">
        <v>4.3</v>
      </c>
      <c r="T215" s="36">
        <v>9.1</v>
      </c>
      <c r="U215" s="36">
        <v>3.9</v>
      </c>
    </row>
    <row r="216" spans="1:21" ht="16.5" customHeight="1" x14ac:dyDescent="0.2">
      <c r="A216" s="7"/>
      <c r="B216" s="7" t="s">
        <v>460</v>
      </c>
      <c r="C216" s="7"/>
      <c r="D216" s="7"/>
      <c r="E216" s="7"/>
      <c r="F216" s="7"/>
      <c r="G216" s="7"/>
      <c r="H216" s="7"/>
      <c r="I216" s="7"/>
      <c r="J216" s="7"/>
      <c r="K216" s="7"/>
      <c r="L216" s="9"/>
      <c r="M216" s="10"/>
      <c r="N216" s="10"/>
      <c r="O216" s="10"/>
      <c r="P216" s="10"/>
      <c r="Q216" s="10"/>
      <c r="R216" s="10"/>
      <c r="S216" s="10"/>
      <c r="T216" s="10"/>
      <c r="U216" s="10"/>
    </row>
    <row r="217" spans="1:21" ht="16.5" customHeight="1" x14ac:dyDescent="0.2">
      <c r="A217" s="7"/>
      <c r="B217" s="7"/>
      <c r="C217" s="7" t="s">
        <v>433</v>
      </c>
      <c r="D217" s="7"/>
      <c r="E217" s="7"/>
      <c r="F217" s="7"/>
      <c r="G217" s="7"/>
      <c r="H217" s="7"/>
      <c r="I217" s="7"/>
      <c r="J217" s="7"/>
      <c r="K217" s="7"/>
      <c r="L217" s="9" t="s">
        <v>249</v>
      </c>
      <c r="M217" s="30">
        <v>24</v>
      </c>
      <c r="N217" s="30">
        <v>25.7</v>
      </c>
      <c r="O217" s="30">
        <v>28.9</v>
      </c>
      <c r="P217" s="30">
        <v>19.2</v>
      </c>
      <c r="Q217" s="30">
        <v>32.799999999999997</v>
      </c>
      <c r="R217" s="42" t="s">
        <v>101</v>
      </c>
      <c r="S217" s="30">
        <v>23.4</v>
      </c>
      <c r="T217" s="42" t="s">
        <v>101</v>
      </c>
      <c r="U217" s="30">
        <v>25.4</v>
      </c>
    </row>
    <row r="218" spans="1:21" ht="16.5" customHeight="1" x14ac:dyDescent="0.2">
      <c r="A218" s="7"/>
      <c r="B218" s="7"/>
      <c r="C218" s="7" t="s">
        <v>434</v>
      </c>
      <c r="D218" s="7"/>
      <c r="E218" s="7"/>
      <c r="F218" s="7"/>
      <c r="G218" s="7"/>
      <c r="H218" s="7"/>
      <c r="I218" s="7"/>
      <c r="J218" s="7"/>
      <c r="K218" s="7"/>
      <c r="L218" s="9" t="s">
        <v>249</v>
      </c>
      <c r="M218" s="30">
        <v>25.5</v>
      </c>
      <c r="N218" s="30">
        <v>19.100000000000001</v>
      </c>
      <c r="O218" s="30">
        <v>15.7</v>
      </c>
      <c r="P218" s="36">
        <v>6.1</v>
      </c>
      <c r="Q218" s="36">
        <v>4.4000000000000004</v>
      </c>
      <c r="R218" s="30">
        <v>35.9</v>
      </c>
      <c r="S218" s="42" t="s">
        <v>101</v>
      </c>
      <c r="T218" s="42" t="s">
        <v>101</v>
      </c>
      <c r="U218" s="30">
        <v>20.5</v>
      </c>
    </row>
    <row r="219" spans="1:21" ht="16.5" customHeight="1" x14ac:dyDescent="0.2">
      <c r="A219" s="7"/>
      <c r="B219" s="7"/>
      <c r="C219" s="7" t="s">
        <v>435</v>
      </c>
      <c r="D219" s="7"/>
      <c r="E219" s="7"/>
      <c r="F219" s="7"/>
      <c r="G219" s="7"/>
      <c r="H219" s="7"/>
      <c r="I219" s="7"/>
      <c r="J219" s="7"/>
      <c r="K219" s="7"/>
      <c r="L219" s="9" t="s">
        <v>249</v>
      </c>
      <c r="M219" s="30">
        <v>13.8</v>
      </c>
      <c r="N219" s="30">
        <v>12.9</v>
      </c>
      <c r="O219" s="30">
        <v>24.4</v>
      </c>
      <c r="P219" s="30">
        <v>15</v>
      </c>
      <c r="Q219" s="36">
        <v>8.6</v>
      </c>
      <c r="R219" s="30">
        <v>10.7</v>
      </c>
      <c r="S219" s="42" t="s">
        <v>101</v>
      </c>
      <c r="T219" s="30">
        <v>23.8</v>
      </c>
      <c r="U219" s="30">
        <v>17.399999999999999</v>
      </c>
    </row>
    <row r="220" spans="1:21" ht="16.5" customHeight="1" x14ac:dyDescent="0.2">
      <c r="A220" s="7"/>
      <c r="B220" s="7"/>
      <c r="C220" s="7" t="s">
        <v>456</v>
      </c>
      <c r="D220" s="7"/>
      <c r="E220" s="7"/>
      <c r="F220" s="7"/>
      <c r="G220" s="7"/>
      <c r="H220" s="7"/>
      <c r="I220" s="7"/>
      <c r="J220" s="7"/>
      <c r="K220" s="7"/>
      <c r="L220" s="9" t="s">
        <v>249</v>
      </c>
      <c r="M220" s="30">
        <v>12.9</v>
      </c>
      <c r="N220" s="42" t="s">
        <v>101</v>
      </c>
      <c r="O220" s="30">
        <v>10.3</v>
      </c>
      <c r="P220" s="30">
        <v>17.2</v>
      </c>
      <c r="Q220" s="36">
        <v>5.7</v>
      </c>
      <c r="R220" s="42" t="s">
        <v>101</v>
      </c>
      <c r="S220" s="42" t="s">
        <v>101</v>
      </c>
      <c r="T220" s="30">
        <v>27.9</v>
      </c>
      <c r="U220" s="30">
        <v>15.4</v>
      </c>
    </row>
    <row r="221" spans="1:21" ht="16.5" customHeight="1" x14ac:dyDescent="0.2">
      <c r="A221" s="7"/>
      <c r="B221" s="7"/>
      <c r="C221" s="7" t="s">
        <v>105</v>
      </c>
      <c r="D221" s="7"/>
      <c r="E221" s="7"/>
      <c r="F221" s="7"/>
      <c r="G221" s="7"/>
      <c r="H221" s="7"/>
      <c r="I221" s="7"/>
      <c r="J221" s="7"/>
      <c r="K221" s="7"/>
      <c r="L221" s="9" t="s">
        <v>249</v>
      </c>
      <c r="M221" s="30">
        <v>23.7</v>
      </c>
      <c r="N221" s="30">
        <v>24</v>
      </c>
      <c r="O221" s="30">
        <v>25.2</v>
      </c>
      <c r="P221" s="30">
        <v>17.7</v>
      </c>
      <c r="Q221" s="30">
        <v>25.8</v>
      </c>
      <c r="R221" s="30">
        <v>27.6</v>
      </c>
      <c r="S221" s="30">
        <v>23.4</v>
      </c>
      <c r="T221" s="30">
        <v>25.4</v>
      </c>
      <c r="U221" s="30">
        <v>23.7</v>
      </c>
    </row>
    <row r="222" spans="1:21" ht="16.5" customHeight="1" x14ac:dyDescent="0.2">
      <c r="A222" s="7"/>
      <c r="B222" s="7" t="s">
        <v>461</v>
      </c>
      <c r="C222" s="7"/>
      <c r="D222" s="7"/>
      <c r="E222" s="7"/>
      <c r="F222" s="7"/>
      <c r="G222" s="7"/>
      <c r="H222" s="7"/>
      <c r="I222" s="7"/>
      <c r="J222" s="7"/>
      <c r="K222" s="7"/>
      <c r="L222" s="9"/>
      <c r="M222" s="10"/>
      <c r="N222" s="10"/>
      <c r="O222" s="10"/>
      <c r="P222" s="10"/>
      <c r="Q222" s="10"/>
      <c r="R222" s="10"/>
      <c r="S222" s="10"/>
      <c r="T222" s="10"/>
      <c r="U222" s="10"/>
    </row>
    <row r="223" spans="1:21" ht="16.5" customHeight="1" x14ac:dyDescent="0.2">
      <c r="A223" s="7"/>
      <c r="B223" s="7"/>
      <c r="C223" s="7" t="s">
        <v>433</v>
      </c>
      <c r="D223" s="7"/>
      <c r="E223" s="7"/>
      <c r="F223" s="7"/>
      <c r="G223" s="7"/>
      <c r="H223" s="7"/>
      <c r="I223" s="7"/>
      <c r="J223" s="7"/>
      <c r="K223" s="7"/>
      <c r="L223" s="9" t="s">
        <v>249</v>
      </c>
      <c r="M223" s="30">
        <v>22.2</v>
      </c>
      <c r="N223" s="30">
        <v>31</v>
      </c>
      <c r="O223" s="30">
        <v>28.5</v>
      </c>
      <c r="P223" s="30">
        <v>27.6</v>
      </c>
      <c r="Q223" s="30">
        <v>29.3</v>
      </c>
      <c r="R223" s="42" t="s">
        <v>101</v>
      </c>
      <c r="S223" s="30">
        <v>23.3</v>
      </c>
      <c r="T223" s="42" t="s">
        <v>101</v>
      </c>
      <c r="U223" s="30">
        <v>26.9</v>
      </c>
    </row>
    <row r="224" spans="1:21" ht="16.5" customHeight="1" x14ac:dyDescent="0.2">
      <c r="A224" s="7"/>
      <c r="B224" s="7"/>
      <c r="C224" s="7" t="s">
        <v>434</v>
      </c>
      <c r="D224" s="7"/>
      <c r="E224" s="7"/>
      <c r="F224" s="7"/>
      <c r="G224" s="7"/>
      <c r="H224" s="7"/>
      <c r="I224" s="7"/>
      <c r="J224" s="7"/>
      <c r="K224" s="7"/>
      <c r="L224" s="9" t="s">
        <v>249</v>
      </c>
      <c r="M224" s="30">
        <v>21.9</v>
      </c>
      <c r="N224" s="30">
        <v>33.5</v>
      </c>
      <c r="O224" s="30">
        <v>20.3</v>
      </c>
      <c r="P224" s="30">
        <v>18.600000000000001</v>
      </c>
      <c r="Q224" s="30">
        <v>19.7</v>
      </c>
      <c r="R224" s="30">
        <v>27.4</v>
      </c>
      <c r="S224" s="42" t="s">
        <v>101</v>
      </c>
      <c r="T224" s="42" t="s">
        <v>101</v>
      </c>
      <c r="U224" s="30">
        <v>24.7</v>
      </c>
    </row>
    <row r="225" spans="1:21" ht="16.5" customHeight="1" x14ac:dyDescent="0.2">
      <c r="A225" s="7"/>
      <c r="B225" s="7"/>
      <c r="C225" s="7" t="s">
        <v>435</v>
      </c>
      <c r="D225" s="7"/>
      <c r="E225" s="7"/>
      <c r="F225" s="7"/>
      <c r="G225" s="7"/>
      <c r="H225" s="7"/>
      <c r="I225" s="7"/>
      <c r="J225" s="7"/>
      <c r="K225" s="7"/>
      <c r="L225" s="9" t="s">
        <v>249</v>
      </c>
      <c r="M225" s="30">
        <v>12.2</v>
      </c>
      <c r="N225" s="30">
        <v>26</v>
      </c>
      <c r="O225" s="30">
        <v>33</v>
      </c>
      <c r="P225" s="30">
        <v>32.700000000000003</v>
      </c>
      <c r="Q225" s="30">
        <v>25.7</v>
      </c>
      <c r="R225" s="30">
        <v>11.4</v>
      </c>
      <c r="S225" s="42" t="s">
        <v>101</v>
      </c>
      <c r="T225" s="30">
        <v>37.799999999999997</v>
      </c>
      <c r="U225" s="30">
        <v>25.7</v>
      </c>
    </row>
    <row r="226" spans="1:21" ht="16.5" customHeight="1" x14ac:dyDescent="0.2">
      <c r="A226" s="7"/>
      <c r="B226" s="7"/>
      <c r="C226" s="7" t="s">
        <v>456</v>
      </c>
      <c r="D226" s="7"/>
      <c r="E226" s="7"/>
      <c r="F226" s="7"/>
      <c r="G226" s="7"/>
      <c r="H226" s="7"/>
      <c r="I226" s="7"/>
      <c r="J226" s="7"/>
      <c r="K226" s="7"/>
      <c r="L226" s="9" t="s">
        <v>249</v>
      </c>
      <c r="M226" s="36">
        <v>1.2</v>
      </c>
      <c r="N226" s="42" t="s">
        <v>101</v>
      </c>
      <c r="O226" s="30">
        <v>16</v>
      </c>
      <c r="P226" s="30">
        <v>19.3</v>
      </c>
      <c r="Q226" s="30">
        <v>17.5</v>
      </c>
      <c r="R226" s="36">
        <v>0.5</v>
      </c>
      <c r="S226" s="42" t="s">
        <v>101</v>
      </c>
      <c r="T226" s="30">
        <v>28</v>
      </c>
      <c r="U226" s="30">
        <v>18</v>
      </c>
    </row>
    <row r="227" spans="1:21" ht="16.5" customHeight="1" x14ac:dyDescent="0.2">
      <c r="A227" s="7"/>
      <c r="B227" s="7"/>
      <c r="C227" s="7" t="s">
        <v>105</v>
      </c>
      <c r="D227" s="7"/>
      <c r="E227" s="7"/>
      <c r="F227" s="7"/>
      <c r="G227" s="7"/>
      <c r="H227" s="7"/>
      <c r="I227" s="7"/>
      <c r="J227" s="7"/>
      <c r="K227" s="7"/>
      <c r="L227" s="9" t="s">
        <v>249</v>
      </c>
      <c r="M227" s="30">
        <v>21.5</v>
      </c>
      <c r="N227" s="30">
        <v>31.3</v>
      </c>
      <c r="O227" s="30">
        <v>27.2</v>
      </c>
      <c r="P227" s="30">
        <v>26.7</v>
      </c>
      <c r="Q227" s="30">
        <v>27.3</v>
      </c>
      <c r="R227" s="30">
        <v>22</v>
      </c>
      <c r="S227" s="30">
        <v>23.3</v>
      </c>
      <c r="T227" s="30">
        <v>33.9</v>
      </c>
      <c r="U227" s="30">
        <v>26.3</v>
      </c>
    </row>
    <row r="228" spans="1:21" ht="16.5" customHeight="1" x14ac:dyDescent="0.2">
      <c r="A228" s="7"/>
      <c r="B228" s="7" t="s">
        <v>462</v>
      </c>
      <c r="C228" s="7"/>
      <c r="D228" s="7"/>
      <c r="E228" s="7"/>
      <c r="F228" s="7"/>
      <c r="G228" s="7"/>
      <c r="H228" s="7"/>
      <c r="I228" s="7"/>
      <c r="J228" s="7"/>
      <c r="K228" s="7"/>
      <c r="L228" s="9"/>
      <c r="M228" s="10"/>
      <c r="N228" s="10"/>
      <c r="O228" s="10"/>
      <c r="P228" s="10"/>
      <c r="Q228" s="10"/>
      <c r="R228" s="10"/>
      <c r="S228" s="10"/>
      <c r="T228" s="10"/>
      <c r="U228" s="10"/>
    </row>
    <row r="229" spans="1:21" ht="16.5" customHeight="1" x14ac:dyDescent="0.2">
      <c r="A229" s="7"/>
      <c r="B229" s="7"/>
      <c r="C229" s="7" t="s">
        <v>433</v>
      </c>
      <c r="D229" s="7"/>
      <c r="E229" s="7"/>
      <c r="F229" s="7"/>
      <c r="G229" s="7"/>
      <c r="H229" s="7"/>
      <c r="I229" s="7"/>
      <c r="J229" s="7"/>
      <c r="K229" s="7"/>
      <c r="L229" s="9" t="s">
        <v>249</v>
      </c>
      <c r="M229" s="36">
        <v>0.7</v>
      </c>
      <c r="N229" s="36">
        <v>1.3</v>
      </c>
      <c r="O229" s="36">
        <v>0.9</v>
      </c>
      <c r="P229" s="36">
        <v>0.8</v>
      </c>
      <c r="Q229" s="36">
        <v>1.2</v>
      </c>
      <c r="R229" s="42" t="s">
        <v>101</v>
      </c>
      <c r="S229" s="36">
        <v>0.7</v>
      </c>
      <c r="T229" s="42" t="s">
        <v>101</v>
      </c>
      <c r="U229" s="36">
        <v>0.9</v>
      </c>
    </row>
    <row r="230" spans="1:21" ht="16.5" customHeight="1" x14ac:dyDescent="0.2">
      <c r="A230" s="7"/>
      <c r="B230" s="7"/>
      <c r="C230" s="7" t="s">
        <v>434</v>
      </c>
      <c r="D230" s="7"/>
      <c r="E230" s="7"/>
      <c r="F230" s="7"/>
      <c r="G230" s="7"/>
      <c r="H230" s="7"/>
      <c r="I230" s="7"/>
      <c r="J230" s="7"/>
      <c r="K230" s="7"/>
      <c r="L230" s="9" t="s">
        <v>249</v>
      </c>
      <c r="M230" s="36">
        <v>0.5</v>
      </c>
      <c r="N230" s="36">
        <v>0.5</v>
      </c>
      <c r="O230" s="36">
        <v>0.5</v>
      </c>
      <c r="P230" s="42" t="s">
        <v>101</v>
      </c>
      <c r="Q230" s="36">
        <v>0.9</v>
      </c>
      <c r="R230" s="36">
        <v>1.3</v>
      </c>
      <c r="S230" s="42" t="s">
        <v>101</v>
      </c>
      <c r="T230" s="42" t="s">
        <v>101</v>
      </c>
      <c r="U230" s="36">
        <v>0.5</v>
      </c>
    </row>
    <row r="231" spans="1:21" ht="16.5" customHeight="1" x14ac:dyDescent="0.2">
      <c r="A231" s="7"/>
      <c r="B231" s="7"/>
      <c r="C231" s="7" t="s">
        <v>435</v>
      </c>
      <c r="D231" s="7"/>
      <c r="E231" s="7"/>
      <c r="F231" s="7"/>
      <c r="G231" s="7"/>
      <c r="H231" s="7"/>
      <c r="I231" s="7"/>
      <c r="J231" s="7"/>
      <c r="K231" s="7"/>
      <c r="L231" s="9" t="s">
        <v>249</v>
      </c>
      <c r="M231" s="36">
        <v>0.5</v>
      </c>
      <c r="N231" s="36">
        <v>0.4</v>
      </c>
      <c r="O231" s="36">
        <v>0.5</v>
      </c>
      <c r="P231" s="36">
        <v>1.2</v>
      </c>
      <c r="Q231" s="36">
        <v>1.2</v>
      </c>
      <c r="R231" s="42" t="s">
        <v>101</v>
      </c>
      <c r="S231" s="42" t="s">
        <v>101</v>
      </c>
      <c r="T231" s="36">
        <v>0.1</v>
      </c>
      <c r="U231" s="36">
        <v>0.5</v>
      </c>
    </row>
    <row r="232" spans="1:21" ht="16.5" customHeight="1" x14ac:dyDescent="0.2">
      <c r="A232" s="7"/>
      <c r="B232" s="7"/>
      <c r="C232" s="7" t="s">
        <v>456</v>
      </c>
      <c r="D232" s="7"/>
      <c r="E232" s="7"/>
      <c r="F232" s="7"/>
      <c r="G232" s="7"/>
      <c r="H232" s="7"/>
      <c r="I232" s="7"/>
      <c r="J232" s="7"/>
      <c r="K232" s="7"/>
      <c r="L232" s="9" t="s">
        <v>249</v>
      </c>
      <c r="M232" s="42" t="s">
        <v>101</v>
      </c>
      <c r="N232" s="42" t="s">
        <v>101</v>
      </c>
      <c r="O232" s="36">
        <v>0.8</v>
      </c>
      <c r="P232" s="42" t="s">
        <v>101</v>
      </c>
      <c r="Q232" s="36">
        <v>3.4</v>
      </c>
      <c r="R232" s="42" t="s">
        <v>101</v>
      </c>
      <c r="S232" s="42" t="s">
        <v>101</v>
      </c>
      <c r="T232" s="36">
        <v>1.3</v>
      </c>
      <c r="U232" s="36">
        <v>0.9</v>
      </c>
    </row>
    <row r="233" spans="1:21" ht="16.5" customHeight="1" x14ac:dyDescent="0.2">
      <c r="A233" s="7"/>
      <c r="B233" s="7"/>
      <c r="C233" s="7" t="s">
        <v>105</v>
      </c>
      <c r="D233" s="7"/>
      <c r="E233" s="7"/>
      <c r="F233" s="7"/>
      <c r="G233" s="7"/>
      <c r="H233" s="7"/>
      <c r="I233" s="7"/>
      <c r="J233" s="7"/>
      <c r="K233" s="7"/>
      <c r="L233" s="9" t="s">
        <v>249</v>
      </c>
      <c r="M233" s="36">
        <v>0.6</v>
      </c>
      <c r="N233" s="36">
        <v>1.1000000000000001</v>
      </c>
      <c r="O233" s="36">
        <v>0.7</v>
      </c>
      <c r="P233" s="36">
        <v>0.7</v>
      </c>
      <c r="Q233" s="36">
        <v>1.3</v>
      </c>
      <c r="R233" s="36">
        <v>0.9</v>
      </c>
      <c r="S233" s="36">
        <v>0.7</v>
      </c>
      <c r="T233" s="36">
        <v>0.6</v>
      </c>
      <c r="U233" s="36">
        <v>0.8</v>
      </c>
    </row>
    <row r="234" spans="1:21" ht="16.5" customHeight="1" x14ac:dyDescent="0.2">
      <c r="A234" s="7"/>
      <c r="B234" s="7" t="s">
        <v>463</v>
      </c>
      <c r="C234" s="7"/>
      <c r="D234" s="7"/>
      <c r="E234" s="7"/>
      <c r="F234" s="7"/>
      <c r="G234" s="7"/>
      <c r="H234" s="7"/>
      <c r="I234" s="7"/>
      <c r="J234" s="7"/>
      <c r="K234" s="7"/>
      <c r="L234" s="9"/>
      <c r="M234" s="10"/>
      <c r="N234" s="10"/>
      <c r="O234" s="10"/>
      <c r="P234" s="10"/>
      <c r="Q234" s="10"/>
      <c r="R234" s="10"/>
      <c r="S234" s="10"/>
      <c r="T234" s="10"/>
      <c r="U234" s="10"/>
    </row>
    <row r="235" spans="1:21" ht="16.5" customHeight="1" x14ac:dyDescent="0.2">
      <c r="A235" s="7"/>
      <c r="B235" s="7"/>
      <c r="C235" s="7" t="s">
        <v>433</v>
      </c>
      <c r="D235" s="7"/>
      <c r="E235" s="7"/>
      <c r="F235" s="7"/>
      <c r="G235" s="7"/>
      <c r="H235" s="7"/>
      <c r="I235" s="7"/>
      <c r="J235" s="7"/>
      <c r="K235" s="7"/>
      <c r="L235" s="9" t="s">
        <v>249</v>
      </c>
      <c r="M235" s="36">
        <v>0.1</v>
      </c>
      <c r="N235" s="36">
        <v>0.2</v>
      </c>
      <c r="O235" s="36">
        <v>0.2</v>
      </c>
      <c r="P235" s="42" t="s">
        <v>101</v>
      </c>
      <c r="Q235" s="36">
        <v>0.1</v>
      </c>
      <c r="R235" s="42" t="s">
        <v>101</v>
      </c>
      <c r="S235" s="36">
        <v>0.3</v>
      </c>
      <c r="T235" s="42" t="s">
        <v>101</v>
      </c>
      <c r="U235" s="36">
        <v>0.2</v>
      </c>
    </row>
    <row r="236" spans="1:21" ht="16.5" customHeight="1" x14ac:dyDescent="0.2">
      <c r="A236" s="7"/>
      <c r="B236" s="7"/>
      <c r="C236" s="7" t="s">
        <v>434</v>
      </c>
      <c r="D236" s="7"/>
      <c r="E236" s="7"/>
      <c r="F236" s="7"/>
      <c r="G236" s="7"/>
      <c r="H236" s="7"/>
      <c r="I236" s="7"/>
      <c r="J236" s="7"/>
      <c r="K236" s="7"/>
      <c r="L236" s="9" t="s">
        <v>249</v>
      </c>
      <c r="M236" s="36">
        <v>0.3</v>
      </c>
      <c r="N236" s="36">
        <v>0.4</v>
      </c>
      <c r="O236" s="36">
        <v>0.2</v>
      </c>
      <c r="P236" s="42" t="s">
        <v>101</v>
      </c>
      <c r="Q236" s="42" t="s">
        <v>101</v>
      </c>
      <c r="R236" s="36">
        <v>0.5</v>
      </c>
      <c r="S236" s="42" t="s">
        <v>101</v>
      </c>
      <c r="T236" s="42" t="s">
        <v>101</v>
      </c>
      <c r="U236" s="36">
        <v>0.3</v>
      </c>
    </row>
    <row r="237" spans="1:21" ht="16.5" customHeight="1" x14ac:dyDescent="0.2">
      <c r="A237" s="7"/>
      <c r="B237" s="7"/>
      <c r="C237" s="7" t="s">
        <v>435</v>
      </c>
      <c r="D237" s="7"/>
      <c r="E237" s="7"/>
      <c r="F237" s="7"/>
      <c r="G237" s="7"/>
      <c r="H237" s="7"/>
      <c r="I237" s="7"/>
      <c r="J237" s="7"/>
      <c r="K237" s="7"/>
      <c r="L237" s="9" t="s">
        <v>249</v>
      </c>
      <c r="M237" s="42" t="s">
        <v>101</v>
      </c>
      <c r="N237" s="42" t="s">
        <v>101</v>
      </c>
      <c r="O237" s="42" t="s">
        <v>101</v>
      </c>
      <c r="P237" s="42" t="s">
        <v>101</v>
      </c>
      <c r="Q237" s="42" t="s">
        <v>101</v>
      </c>
      <c r="R237" s="42" t="s">
        <v>101</v>
      </c>
      <c r="S237" s="42" t="s">
        <v>101</v>
      </c>
      <c r="T237" s="42" t="s">
        <v>101</v>
      </c>
      <c r="U237" s="42" t="s">
        <v>101</v>
      </c>
    </row>
    <row r="238" spans="1:21" ht="16.5" customHeight="1" x14ac:dyDescent="0.2">
      <c r="A238" s="7"/>
      <c r="B238" s="7"/>
      <c r="C238" s="7" t="s">
        <v>456</v>
      </c>
      <c r="D238" s="7"/>
      <c r="E238" s="7"/>
      <c r="F238" s="7"/>
      <c r="G238" s="7"/>
      <c r="H238" s="7"/>
      <c r="I238" s="7"/>
      <c r="J238" s="7"/>
      <c r="K238" s="7"/>
      <c r="L238" s="9" t="s">
        <v>249</v>
      </c>
      <c r="M238" s="42" t="s">
        <v>101</v>
      </c>
      <c r="N238" s="42" t="s">
        <v>101</v>
      </c>
      <c r="O238" s="42" t="s">
        <v>101</v>
      </c>
      <c r="P238" s="42" t="s">
        <v>101</v>
      </c>
      <c r="Q238" s="42" t="s">
        <v>101</v>
      </c>
      <c r="R238" s="42" t="s">
        <v>101</v>
      </c>
      <c r="S238" s="42" t="s">
        <v>101</v>
      </c>
      <c r="T238" s="42" t="s">
        <v>101</v>
      </c>
      <c r="U238" s="42" t="s">
        <v>101</v>
      </c>
    </row>
    <row r="239" spans="1:21" ht="16.5" customHeight="1" x14ac:dyDescent="0.2">
      <c r="A239" s="7"/>
      <c r="B239" s="7"/>
      <c r="C239" s="7" t="s">
        <v>105</v>
      </c>
      <c r="D239" s="7"/>
      <c r="E239" s="7"/>
      <c r="F239" s="7"/>
      <c r="G239" s="7"/>
      <c r="H239" s="7"/>
      <c r="I239" s="7"/>
      <c r="J239" s="7"/>
      <c r="K239" s="7"/>
      <c r="L239" s="9" t="s">
        <v>249</v>
      </c>
      <c r="M239" s="36">
        <v>0.1</v>
      </c>
      <c r="N239" s="36">
        <v>0.3</v>
      </c>
      <c r="O239" s="36">
        <v>0.2</v>
      </c>
      <c r="P239" s="42" t="s">
        <v>101</v>
      </c>
      <c r="Q239" s="36">
        <v>0.1</v>
      </c>
      <c r="R239" s="36">
        <v>0.4</v>
      </c>
      <c r="S239" s="36">
        <v>0.2</v>
      </c>
      <c r="T239" s="42" t="s">
        <v>101</v>
      </c>
      <c r="U239" s="36">
        <v>0.2</v>
      </c>
    </row>
    <row r="240" spans="1:21" ht="16.5" customHeight="1" x14ac:dyDescent="0.2">
      <c r="A240" s="7"/>
      <c r="B240" s="7" t="s">
        <v>464</v>
      </c>
      <c r="C240" s="7"/>
      <c r="D240" s="7"/>
      <c r="E240" s="7"/>
      <c r="F240" s="7"/>
      <c r="G240" s="7"/>
      <c r="H240" s="7"/>
      <c r="I240" s="7"/>
      <c r="J240" s="7"/>
      <c r="K240" s="7"/>
      <c r="L240" s="9"/>
      <c r="M240" s="10"/>
      <c r="N240" s="10"/>
      <c r="O240" s="10"/>
      <c r="P240" s="10"/>
      <c r="Q240" s="10"/>
      <c r="R240" s="10"/>
      <c r="S240" s="10"/>
      <c r="T240" s="10"/>
      <c r="U240" s="10"/>
    </row>
    <row r="241" spans="1:21" ht="16.5" customHeight="1" x14ac:dyDescent="0.2">
      <c r="A241" s="7"/>
      <c r="B241" s="7"/>
      <c r="C241" s="7" t="s">
        <v>433</v>
      </c>
      <c r="D241" s="7"/>
      <c r="E241" s="7"/>
      <c r="F241" s="7"/>
      <c r="G241" s="7"/>
      <c r="H241" s="7"/>
      <c r="I241" s="7"/>
      <c r="J241" s="7"/>
      <c r="K241" s="7"/>
      <c r="L241" s="9" t="s">
        <v>249</v>
      </c>
      <c r="M241" s="30">
        <v>24.5</v>
      </c>
      <c r="N241" s="30">
        <v>28.9</v>
      </c>
      <c r="O241" s="30">
        <v>32.5</v>
      </c>
      <c r="P241" s="30">
        <v>26.1</v>
      </c>
      <c r="Q241" s="30">
        <v>30.2</v>
      </c>
      <c r="R241" s="42" t="s">
        <v>101</v>
      </c>
      <c r="S241" s="30">
        <v>27.4</v>
      </c>
      <c r="T241" s="42" t="s">
        <v>101</v>
      </c>
      <c r="U241" s="30">
        <v>27.8</v>
      </c>
    </row>
    <row r="242" spans="1:21" ht="16.5" customHeight="1" x14ac:dyDescent="0.2">
      <c r="A242" s="7"/>
      <c r="B242" s="7"/>
      <c r="C242" s="7" t="s">
        <v>434</v>
      </c>
      <c r="D242" s="7"/>
      <c r="E242" s="7"/>
      <c r="F242" s="7"/>
      <c r="G242" s="7"/>
      <c r="H242" s="7"/>
      <c r="I242" s="7"/>
      <c r="J242" s="7"/>
      <c r="K242" s="7"/>
      <c r="L242" s="9" t="s">
        <v>249</v>
      </c>
      <c r="M242" s="30">
        <v>20.3</v>
      </c>
      <c r="N242" s="30">
        <v>19.5</v>
      </c>
      <c r="O242" s="30">
        <v>20.2</v>
      </c>
      <c r="P242" s="30">
        <v>13.3</v>
      </c>
      <c r="Q242" s="30">
        <v>12.9</v>
      </c>
      <c r="R242" s="30">
        <v>34.700000000000003</v>
      </c>
      <c r="S242" s="42" t="s">
        <v>101</v>
      </c>
      <c r="T242" s="42" t="s">
        <v>101</v>
      </c>
      <c r="U242" s="30">
        <v>20.5</v>
      </c>
    </row>
    <row r="243" spans="1:21" ht="16.5" customHeight="1" x14ac:dyDescent="0.2">
      <c r="A243" s="7"/>
      <c r="B243" s="7"/>
      <c r="C243" s="7" t="s">
        <v>435</v>
      </c>
      <c r="D243" s="7"/>
      <c r="E243" s="7"/>
      <c r="F243" s="7"/>
      <c r="G243" s="7"/>
      <c r="H243" s="7"/>
      <c r="I243" s="7"/>
      <c r="J243" s="7"/>
      <c r="K243" s="7"/>
      <c r="L243" s="9" t="s">
        <v>249</v>
      </c>
      <c r="M243" s="36">
        <v>9.9</v>
      </c>
      <c r="N243" s="30">
        <v>20</v>
      </c>
      <c r="O243" s="30">
        <v>25.1</v>
      </c>
      <c r="P243" s="30">
        <v>14.1</v>
      </c>
      <c r="Q243" s="30">
        <v>18.399999999999999</v>
      </c>
      <c r="R243" s="30">
        <v>16.8</v>
      </c>
      <c r="S243" s="42" t="s">
        <v>101</v>
      </c>
      <c r="T243" s="30">
        <v>33.6</v>
      </c>
      <c r="U243" s="30">
        <v>19.600000000000001</v>
      </c>
    </row>
    <row r="244" spans="1:21" ht="16.5" customHeight="1" x14ac:dyDescent="0.2">
      <c r="A244" s="7"/>
      <c r="B244" s="7"/>
      <c r="C244" s="7" t="s">
        <v>456</v>
      </c>
      <c r="D244" s="7"/>
      <c r="E244" s="7"/>
      <c r="F244" s="7"/>
      <c r="G244" s="7"/>
      <c r="H244" s="7"/>
      <c r="I244" s="7"/>
      <c r="J244" s="7"/>
      <c r="K244" s="7"/>
      <c r="L244" s="9" t="s">
        <v>249</v>
      </c>
      <c r="M244" s="36">
        <v>8.8000000000000007</v>
      </c>
      <c r="N244" s="33">
        <v>111.8</v>
      </c>
      <c r="O244" s="30">
        <v>23.6</v>
      </c>
      <c r="P244" s="30">
        <v>12.8</v>
      </c>
      <c r="Q244" s="30">
        <v>20.100000000000001</v>
      </c>
      <c r="R244" s="30">
        <v>24.4</v>
      </c>
      <c r="S244" s="42" t="s">
        <v>101</v>
      </c>
      <c r="T244" s="30">
        <v>23.5</v>
      </c>
      <c r="U244" s="30">
        <v>19.100000000000001</v>
      </c>
    </row>
    <row r="245" spans="1:21" ht="16.5" customHeight="1" x14ac:dyDescent="0.2">
      <c r="A245" s="7"/>
      <c r="B245" s="7"/>
      <c r="C245" s="7" t="s">
        <v>105</v>
      </c>
      <c r="D245" s="7"/>
      <c r="E245" s="7"/>
      <c r="F245" s="7"/>
      <c r="G245" s="7"/>
      <c r="H245" s="7"/>
      <c r="I245" s="7"/>
      <c r="J245" s="7"/>
      <c r="K245" s="7"/>
      <c r="L245" s="9" t="s">
        <v>249</v>
      </c>
      <c r="M245" s="30">
        <v>22.9</v>
      </c>
      <c r="N245" s="30">
        <v>26.9</v>
      </c>
      <c r="O245" s="30">
        <v>28.8</v>
      </c>
      <c r="P245" s="30">
        <v>23.3</v>
      </c>
      <c r="Q245" s="30">
        <v>26.5</v>
      </c>
      <c r="R245" s="30">
        <v>29.1</v>
      </c>
      <c r="S245" s="30">
        <v>27.3</v>
      </c>
      <c r="T245" s="30">
        <v>29.5</v>
      </c>
      <c r="U245" s="30">
        <v>25.7</v>
      </c>
    </row>
    <row r="246" spans="1:21" ht="16.5" customHeight="1" x14ac:dyDescent="0.2">
      <c r="A246" s="7"/>
      <c r="B246" s="7" t="s">
        <v>465</v>
      </c>
      <c r="C246" s="7"/>
      <c r="D246" s="7"/>
      <c r="E246" s="7"/>
      <c r="F246" s="7"/>
      <c r="G246" s="7"/>
      <c r="H246" s="7"/>
      <c r="I246" s="7"/>
      <c r="J246" s="7"/>
      <c r="K246" s="7"/>
      <c r="L246" s="9"/>
      <c r="M246" s="10"/>
      <c r="N246" s="10"/>
      <c r="O246" s="10"/>
      <c r="P246" s="10"/>
      <c r="Q246" s="10"/>
      <c r="R246" s="10"/>
      <c r="S246" s="10"/>
      <c r="T246" s="10"/>
      <c r="U246" s="10"/>
    </row>
    <row r="247" spans="1:21" ht="16.5" customHeight="1" x14ac:dyDescent="0.2">
      <c r="A247" s="7"/>
      <c r="B247" s="7"/>
      <c r="C247" s="7" t="s">
        <v>433</v>
      </c>
      <c r="D247" s="7"/>
      <c r="E247" s="7"/>
      <c r="F247" s="7"/>
      <c r="G247" s="7"/>
      <c r="H247" s="7"/>
      <c r="I247" s="7"/>
      <c r="J247" s="7"/>
      <c r="K247" s="7"/>
      <c r="L247" s="9" t="s">
        <v>249</v>
      </c>
      <c r="M247" s="30">
        <v>22.9</v>
      </c>
      <c r="N247" s="30">
        <v>27.7</v>
      </c>
      <c r="O247" s="30">
        <v>30.2</v>
      </c>
      <c r="P247" s="30">
        <v>25.6</v>
      </c>
      <c r="Q247" s="30">
        <v>28</v>
      </c>
      <c r="R247" s="42" t="s">
        <v>101</v>
      </c>
      <c r="S247" s="30">
        <v>30.5</v>
      </c>
      <c r="T247" s="42" t="s">
        <v>101</v>
      </c>
      <c r="U247" s="30">
        <v>26.4</v>
      </c>
    </row>
    <row r="248" spans="1:21" ht="16.5" customHeight="1" x14ac:dyDescent="0.2">
      <c r="A248" s="7"/>
      <c r="B248" s="7"/>
      <c r="C248" s="7" t="s">
        <v>434</v>
      </c>
      <c r="D248" s="7"/>
      <c r="E248" s="7"/>
      <c r="F248" s="7"/>
      <c r="G248" s="7"/>
      <c r="H248" s="7"/>
      <c r="I248" s="7"/>
      <c r="J248" s="7"/>
      <c r="K248" s="7"/>
      <c r="L248" s="9" t="s">
        <v>249</v>
      </c>
      <c r="M248" s="30">
        <v>21.9</v>
      </c>
      <c r="N248" s="30">
        <v>29.2</v>
      </c>
      <c r="O248" s="30">
        <v>18.2</v>
      </c>
      <c r="P248" s="30">
        <v>16.399999999999999</v>
      </c>
      <c r="Q248" s="30">
        <v>15.5</v>
      </c>
      <c r="R248" s="30">
        <v>33.700000000000003</v>
      </c>
      <c r="S248" s="42" t="s">
        <v>101</v>
      </c>
      <c r="T248" s="42" t="s">
        <v>101</v>
      </c>
      <c r="U248" s="30">
        <v>23.3</v>
      </c>
    </row>
    <row r="249" spans="1:21" ht="16.5" customHeight="1" x14ac:dyDescent="0.2">
      <c r="A249" s="7"/>
      <c r="B249" s="7"/>
      <c r="C249" s="7" t="s">
        <v>435</v>
      </c>
      <c r="D249" s="7"/>
      <c r="E249" s="7"/>
      <c r="F249" s="7"/>
      <c r="G249" s="7"/>
      <c r="H249" s="7"/>
      <c r="I249" s="7"/>
      <c r="J249" s="7"/>
      <c r="K249" s="7"/>
      <c r="L249" s="9" t="s">
        <v>249</v>
      </c>
      <c r="M249" s="30">
        <v>13.6</v>
      </c>
      <c r="N249" s="30">
        <v>22.1</v>
      </c>
      <c r="O249" s="30">
        <v>26.6</v>
      </c>
      <c r="P249" s="30">
        <v>23.2</v>
      </c>
      <c r="Q249" s="30">
        <v>16.3</v>
      </c>
      <c r="R249" s="30">
        <v>16.2</v>
      </c>
      <c r="S249" s="42" t="s">
        <v>101</v>
      </c>
      <c r="T249" s="30">
        <v>24</v>
      </c>
      <c r="U249" s="30">
        <v>21.1</v>
      </c>
    </row>
    <row r="250" spans="1:21" ht="16.5" customHeight="1" x14ac:dyDescent="0.2">
      <c r="A250" s="7"/>
      <c r="B250" s="7"/>
      <c r="C250" s="7" t="s">
        <v>456</v>
      </c>
      <c r="D250" s="7"/>
      <c r="E250" s="7"/>
      <c r="F250" s="7"/>
      <c r="G250" s="7"/>
      <c r="H250" s="7"/>
      <c r="I250" s="7"/>
      <c r="J250" s="7"/>
      <c r="K250" s="7"/>
      <c r="L250" s="9" t="s">
        <v>249</v>
      </c>
      <c r="M250" s="36">
        <v>7.2</v>
      </c>
      <c r="N250" s="30">
        <v>33</v>
      </c>
      <c r="O250" s="30">
        <v>17.100000000000001</v>
      </c>
      <c r="P250" s="30">
        <v>16</v>
      </c>
      <c r="Q250" s="30">
        <v>14.9</v>
      </c>
      <c r="R250" s="36">
        <v>2.8</v>
      </c>
      <c r="S250" s="42" t="s">
        <v>101</v>
      </c>
      <c r="T250" s="30">
        <v>22.3</v>
      </c>
      <c r="U250" s="30">
        <v>16.7</v>
      </c>
    </row>
    <row r="251" spans="1:21" ht="16.5" customHeight="1" x14ac:dyDescent="0.2">
      <c r="A251" s="7"/>
      <c r="B251" s="7"/>
      <c r="C251" s="7" t="s">
        <v>105</v>
      </c>
      <c r="D251" s="7"/>
      <c r="E251" s="7"/>
      <c r="F251" s="7"/>
      <c r="G251" s="7"/>
      <c r="H251" s="7"/>
      <c r="I251" s="7"/>
      <c r="J251" s="7"/>
      <c r="K251" s="7"/>
      <c r="L251" s="9" t="s">
        <v>249</v>
      </c>
      <c r="M251" s="30">
        <v>22.1</v>
      </c>
      <c r="N251" s="30">
        <v>27.8</v>
      </c>
      <c r="O251" s="30">
        <v>27</v>
      </c>
      <c r="P251" s="30">
        <v>24.1</v>
      </c>
      <c r="Q251" s="30">
        <v>24.7</v>
      </c>
      <c r="R251" s="30">
        <v>27.8</v>
      </c>
      <c r="S251" s="30">
        <v>30.4</v>
      </c>
      <c r="T251" s="30">
        <v>23.3</v>
      </c>
      <c r="U251" s="30">
        <v>25.2</v>
      </c>
    </row>
    <row r="252" spans="1:21" ht="16.5" customHeight="1" x14ac:dyDescent="0.2">
      <c r="A252" s="7"/>
      <c r="B252" s="7" t="s">
        <v>466</v>
      </c>
      <c r="C252" s="7"/>
      <c r="D252" s="7"/>
      <c r="E252" s="7"/>
      <c r="F252" s="7"/>
      <c r="G252" s="7"/>
      <c r="H252" s="7"/>
      <c r="I252" s="7"/>
      <c r="J252" s="7"/>
      <c r="K252" s="7"/>
      <c r="L252" s="9"/>
      <c r="M252" s="10"/>
      <c r="N252" s="10"/>
      <c r="O252" s="10"/>
      <c r="P252" s="10"/>
      <c r="Q252" s="10"/>
      <c r="R252" s="10"/>
      <c r="S252" s="10"/>
      <c r="T252" s="10"/>
      <c r="U252" s="10"/>
    </row>
    <row r="253" spans="1:21" ht="16.5" customHeight="1" x14ac:dyDescent="0.2">
      <c r="A253" s="7"/>
      <c r="B253" s="7"/>
      <c r="C253" s="7" t="s">
        <v>433</v>
      </c>
      <c r="D253" s="7"/>
      <c r="E253" s="7"/>
      <c r="F253" s="7"/>
      <c r="G253" s="7"/>
      <c r="H253" s="7"/>
      <c r="I253" s="7"/>
      <c r="J253" s="7"/>
      <c r="K253" s="7"/>
      <c r="L253" s="9" t="s">
        <v>249</v>
      </c>
      <c r="M253" s="36">
        <v>1.7</v>
      </c>
      <c r="N253" s="36">
        <v>4</v>
      </c>
      <c r="O253" s="36">
        <v>1.3</v>
      </c>
      <c r="P253" s="36">
        <v>1.5</v>
      </c>
      <c r="Q253" s="36">
        <v>2.4</v>
      </c>
      <c r="R253" s="42" t="s">
        <v>101</v>
      </c>
      <c r="S253" s="36">
        <v>2.1</v>
      </c>
      <c r="T253" s="42" t="s">
        <v>101</v>
      </c>
      <c r="U253" s="36">
        <v>2.2999999999999998</v>
      </c>
    </row>
    <row r="254" spans="1:21" ht="16.5" customHeight="1" x14ac:dyDescent="0.2">
      <c r="A254" s="7"/>
      <c r="B254" s="7"/>
      <c r="C254" s="7" t="s">
        <v>434</v>
      </c>
      <c r="D254" s="7"/>
      <c r="E254" s="7"/>
      <c r="F254" s="7"/>
      <c r="G254" s="7"/>
      <c r="H254" s="7"/>
      <c r="I254" s="7"/>
      <c r="J254" s="7"/>
      <c r="K254" s="7"/>
      <c r="L254" s="9" t="s">
        <v>249</v>
      </c>
      <c r="M254" s="36">
        <v>1.3</v>
      </c>
      <c r="N254" s="36">
        <v>5.6</v>
      </c>
      <c r="O254" s="36">
        <v>1.2</v>
      </c>
      <c r="P254" s="36">
        <v>2.2999999999999998</v>
      </c>
      <c r="Q254" s="36">
        <v>4</v>
      </c>
      <c r="R254" s="36">
        <v>5.7</v>
      </c>
      <c r="S254" s="42" t="s">
        <v>101</v>
      </c>
      <c r="T254" s="42" t="s">
        <v>101</v>
      </c>
      <c r="U254" s="36">
        <v>2.9</v>
      </c>
    </row>
    <row r="255" spans="1:21" ht="16.5" customHeight="1" x14ac:dyDescent="0.2">
      <c r="A255" s="7"/>
      <c r="B255" s="7"/>
      <c r="C255" s="7" t="s">
        <v>435</v>
      </c>
      <c r="D255" s="7"/>
      <c r="E255" s="7"/>
      <c r="F255" s="7"/>
      <c r="G255" s="7"/>
      <c r="H255" s="7"/>
      <c r="I255" s="7"/>
      <c r="J255" s="7"/>
      <c r="K255" s="7"/>
      <c r="L255" s="9" t="s">
        <v>249</v>
      </c>
      <c r="M255" s="36">
        <v>1.1000000000000001</v>
      </c>
      <c r="N255" s="30">
        <v>10.4</v>
      </c>
      <c r="O255" s="36">
        <v>1.7</v>
      </c>
      <c r="P255" s="36">
        <v>2.1</v>
      </c>
      <c r="Q255" s="36">
        <v>5.9</v>
      </c>
      <c r="R255" s="36">
        <v>0.3</v>
      </c>
      <c r="S255" s="42" t="s">
        <v>101</v>
      </c>
      <c r="T255" s="36">
        <v>1.7</v>
      </c>
      <c r="U255" s="36">
        <v>2.9</v>
      </c>
    </row>
    <row r="256" spans="1:21" ht="16.5" customHeight="1" x14ac:dyDescent="0.2">
      <c r="A256" s="7"/>
      <c r="B256" s="7"/>
      <c r="C256" s="7" t="s">
        <v>456</v>
      </c>
      <c r="D256" s="7"/>
      <c r="E256" s="7"/>
      <c r="F256" s="7"/>
      <c r="G256" s="7"/>
      <c r="H256" s="7"/>
      <c r="I256" s="7"/>
      <c r="J256" s="7"/>
      <c r="K256" s="7"/>
      <c r="L256" s="9" t="s">
        <v>249</v>
      </c>
      <c r="M256" s="36">
        <v>3</v>
      </c>
      <c r="N256" s="42" t="s">
        <v>101</v>
      </c>
      <c r="O256" s="36">
        <v>7.1</v>
      </c>
      <c r="P256" s="36">
        <v>1.6</v>
      </c>
      <c r="Q256" s="36">
        <v>5.3</v>
      </c>
      <c r="R256" s="42" t="s">
        <v>101</v>
      </c>
      <c r="S256" s="42" t="s">
        <v>101</v>
      </c>
      <c r="T256" s="36">
        <v>5.0999999999999996</v>
      </c>
      <c r="U256" s="36">
        <v>4.2</v>
      </c>
    </row>
    <row r="257" spans="1:21" ht="16.5" customHeight="1" x14ac:dyDescent="0.2">
      <c r="A257" s="7"/>
      <c r="B257" s="7"/>
      <c r="C257" s="7" t="s">
        <v>105</v>
      </c>
      <c r="D257" s="7"/>
      <c r="E257" s="7"/>
      <c r="F257" s="7"/>
      <c r="G257" s="7"/>
      <c r="H257" s="7"/>
      <c r="I257" s="7"/>
      <c r="J257" s="7"/>
      <c r="K257" s="7"/>
      <c r="L257" s="9" t="s">
        <v>249</v>
      </c>
      <c r="M257" s="36">
        <v>1.6</v>
      </c>
      <c r="N257" s="36">
        <v>4.5</v>
      </c>
      <c r="O257" s="36">
        <v>1.5</v>
      </c>
      <c r="P257" s="36">
        <v>1.6</v>
      </c>
      <c r="Q257" s="36">
        <v>3.1</v>
      </c>
      <c r="R257" s="36">
        <v>4</v>
      </c>
      <c r="S257" s="36">
        <v>2.1</v>
      </c>
      <c r="T257" s="36">
        <v>3.1</v>
      </c>
      <c r="U257" s="36">
        <v>2.5</v>
      </c>
    </row>
    <row r="258" spans="1:21" ht="16.5" customHeight="1" x14ac:dyDescent="0.2">
      <c r="A258" s="7"/>
      <c r="B258" s="7" t="s">
        <v>467</v>
      </c>
      <c r="C258" s="7"/>
      <c r="D258" s="7"/>
      <c r="E258" s="7"/>
      <c r="F258" s="7"/>
      <c r="G258" s="7"/>
      <c r="H258" s="7"/>
      <c r="I258" s="7"/>
      <c r="J258" s="7"/>
      <c r="K258" s="7"/>
      <c r="L258" s="9"/>
      <c r="M258" s="10"/>
      <c r="N258" s="10"/>
      <c r="O258" s="10"/>
      <c r="P258" s="10"/>
      <c r="Q258" s="10"/>
      <c r="R258" s="10"/>
      <c r="S258" s="10"/>
      <c r="T258" s="10"/>
      <c r="U258" s="10"/>
    </row>
    <row r="259" spans="1:21" ht="16.5" customHeight="1" x14ac:dyDescent="0.2">
      <c r="A259" s="7"/>
      <c r="B259" s="7"/>
      <c r="C259" s="7" t="s">
        <v>433</v>
      </c>
      <c r="D259" s="7"/>
      <c r="E259" s="7"/>
      <c r="F259" s="7"/>
      <c r="G259" s="7"/>
      <c r="H259" s="7"/>
      <c r="I259" s="7"/>
      <c r="J259" s="7"/>
      <c r="K259" s="7"/>
      <c r="L259" s="9" t="s">
        <v>249</v>
      </c>
      <c r="M259" s="30">
        <v>28.1</v>
      </c>
      <c r="N259" s="30">
        <v>25.3</v>
      </c>
      <c r="O259" s="30">
        <v>22.3</v>
      </c>
      <c r="P259" s="30">
        <v>29.5</v>
      </c>
      <c r="Q259" s="30">
        <v>20.9</v>
      </c>
      <c r="R259" s="42" t="s">
        <v>101</v>
      </c>
      <c r="S259" s="30">
        <v>52.4</v>
      </c>
      <c r="T259" s="42" t="s">
        <v>101</v>
      </c>
      <c r="U259" s="30">
        <v>26.5</v>
      </c>
    </row>
    <row r="260" spans="1:21" ht="16.5" customHeight="1" x14ac:dyDescent="0.2">
      <c r="A260" s="7"/>
      <c r="B260" s="7"/>
      <c r="C260" s="7" t="s">
        <v>434</v>
      </c>
      <c r="D260" s="7"/>
      <c r="E260" s="7"/>
      <c r="F260" s="7"/>
      <c r="G260" s="7"/>
      <c r="H260" s="7"/>
      <c r="I260" s="7"/>
      <c r="J260" s="7"/>
      <c r="K260" s="7"/>
      <c r="L260" s="9" t="s">
        <v>249</v>
      </c>
      <c r="M260" s="30">
        <v>25.8</v>
      </c>
      <c r="N260" s="30">
        <v>14.4</v>
      </c>
      <c r="O260" s="30">
        <v>15.6</v>
      </c>
      <c r="P260" s="30">
        <v>16.600000000000001</v>
      </c>
      <c r="Q260" s="36">
        <v>5.8</v>
      </c>
      <c r="R260" s="30">
        <v>30.9</v>
      </c>
      <c r="S260" s="42" t="s">
        <v>101</v>
      </c>
      <c r="T260" s="42" t="s">
        <v>101</v>
      </c>
      <c r="U260" s="30">
        <v>19.5</v>
      </c>
    </row>
    <row r="261" spans="1:21" ht="16.5" customHeight="1" x14ac:dyDescent="0.2">
      <c r="A261" s="7"/>
      <c r="B261" s="7"/>
      <c r="C261" s="7" t="s">
        <v>435</v>
      </c>
      <c r="D261" s="7"/>
      <c r="E261" s="7"/>
      <c r="F261" s="7"/>
      <c r="G261" s="7"/>
      <c r="H261" s="7"/>
      <c r="I261" s="7"/>
      <c r="J261" s="7"/>
      <c r="K261" s="7"/>
      <c r="L261" s="9" t="s">
        <v>249</v>
      </c>
      <c r="M261" s="30">
        <v>12</v>
      </c>
      <c r="N261" s="36">
        <v>8.1</v>
      </c>
      <c r="O261" s="30">
        <v>17.3</v>
      </c>
      <c r="P261" s="30">
        <v>13.3</v>
      </c>
      <c r="Q261" s="36">
        <v>4.4000000000000004</v>
      </c>
      <c r="R261" s="30">
        <v>14.9</v>
      </c>
      <c r="S261" s="42" t="s">
        <v>101</v>
      </c>
      <c r="T261" s="30">
        <v>27</v>
      </c>
      <c r="U261" s="30">
        <v>14.1</v>
      </c>
    </row>
    <row r="262" spans="1:21" ht="16.5" customHeight="1" x14ac:dyDescent="0.2">
      <c r="A262" s="7"/>
      <c r="B262" s="7"/>
      <c r="C262" s="7" t="s">
        <v>456</v>
      </c>
      <c r="D262" s="7"/>
      <c r="E262" s="7"/>
      <c r="F262" s="7"/>
      <c r="G262" s="7"/>
      <c r="H262" s="7"/>
      <c r="I262" s="7"/>
      <c r="J262" s="7"/>
      <c r="K262" s="7"/>
      <c r="L262" s="9" t="s">
        <v>249</v>
      </c>
      <c r="M262" s="30">
        <v>13</v>
      </c>
      <c r="N262" s="42" t="s">
        <v>101</v>
      </c>
      <c r="O262" s="36">
        <v>8.1</v>
      </c>
      <c r="P262" s="30">
        <v>17.5</v>
      </c>
      <c r="Q262" s="36">
        <v>7.8</v>
      </c>
      <c r="R262" s="42" t="s">
        <v>101</v>
      </c>
      <c r="S262" s="42" t="s">
        <v>101</v>
      </c>
      <c r="T262" s="30">
        <v>13.7</v>
      </c>
      <c r="U262" s="30">
        <v>12.4</v>
      </c>
    </row>
    <row r="263" spans="1:21" ht="16.5" customHeight="1" x14ac:dyDescent="0.2">
      <c r="A263" s="7"/>
      <c r="B263" s="7"/>
      <c r="C263" s="7" t="s">
        <v>105</v>
      </c>
      <c r="D263" s="7"/>
      <c r="E263" s="7"/>
      <c r="F263" s="7"/>
      <c r="G263" s="7"/>
      <c r="H263" s="7"/>
      <c r="I263" s="7"/>
      <c r="J263" s="7"/>
      <c r="K263" s="7"/>
      <c r="L263" s="9" t="s">
        <v>249</v>
      </c>
      <c r="M263" s="30">
        <v>26.7</v>
      </c>
      <c r="N263" s="30">
        <v>22.7</v>
      </c>
      <c r="O263" s="30">
        <v>19.899999999999999</v>
      </c>
      <c r="P263" s="30">
        <v>26.5</v>
      </c>
      <c r="Q263" s="30">
        <v>16.899999999999999</v>
      </c>
      <c r="R263" s="30">
        <v>25.5</v>
      </c>
      <c r="S263" s="30">
        <v>52.3</v>
      </c>
      <c r="T263" s="30">
        <v>21.7</v>
      </c>
      <c r="U263" s="30">
        <v>23.9</v>
      </c>
    </row>
    <row r="264" spans="1:21" ht="16.5" customHeight="1" x14ac:dyDescent="0.2">
      <c r="A264" s="7"/>
      <c r="B264" s="7" t="s">
        <v>469</v>
      </c>
      <c r="C264" s="7"/>
      <c r="D264" s="7"/>
      <c r="E264" s="7"/>
      <c r="F264" s="7"/>
      <c r="G264" s="7"/>
      <c r="H264" s="7"/>
      <c r="I264" s="7"/>
      <c r="J264" s="7"/>
      <c r="K264" s="7"/>
      <c r="L264" s="9"/>
      <c r="M264" s="10"/>
      <c r="N264" s="10"/>
      <c r="O264" s="10"/>
      <c r="P264" s="10"/>
      <c r="Q264" s="10"/>
      <c r="R264" s="10"/>
      <c r="S264" s="10"/>
      <c r="T264" s="10"/>
      <c r="U264" s="10"/>
    </row>
    <row r="265" spans="1:21" ht="16.5" customHeight="1" x14ac:dyDescent="0.2">
      <c r="A265" s="7"/>
      <c r="B265" s="7"/>
      <c r="C265" s="7" t="s">
        <v>433</v>
      </c>
      <c r="D265" s="7"/>
      <c r="E265" s="7"/>
      <c r="F265" s="7"/>
      <c r="G265" s="7"/>
      <c r="H265" s="7"/>
      <c r="I265" s="7"/>
      <c r="J265" s="7"/>
      <c r="K265" s="7"/>
      <c r="L265" s="9" t="s">
        <v>249</v>
      </c>
      <c r="M265" s="33">
        <v>134.6</v>
      </c>
      <c r="N265" s="33">
        <v>154.19999999999999</v>
      </c>
      <c r="O265" s="33">
        <v>158.19999999999999</v>
      </c>
      <c r="P265" s="33">
        <v>143.6</v>
      </c>
      <c r="Q265" s="33">
        <v>158.69999999999999</v>
      </c>
      <c r="R265" s="42" t="s">
        <v>101</v>
      </c>
      <c r="S265" s="33">
        <v>171.7</v>
      </c>
      <c r="T265" s="42" t="s">
        <v>101</v>
      </c>
      <c r="U265" s="33">
        <v>147.9</v>
      </c>
    </row>
    <row r="266" spans="1:21" ht="16.5" customHeight="1" x14ac:dyDescent="0.2">
      <c r="A266" s="7"/>
      <c r="B266" s="7"/>
      <c r="C266" s="7" t="s">
        <v>434</v>
      </c>
      <c r="D266" s="7"/>
      <c r="E266" s="7"/>
      <c r="F266" s="7"/>
      <c r="G266" s="7"/>
      <c r="H266" s="7"/>
      <c r="I266" s="7"/>
      <c r="J266" s="7"/>
      <c r="K266" s="7"/>
      <c r="L266" s="9" t="s">
        <v>249</v>
      </c>
      <c r="M266" s="33">
        <v>127.7</v>
      </c>
      <c r="N266" s="33">
        <v>131.30000000000001</v>
      </c>
      <c r="O266" s="33">
        <v>107.9</v>
      </c>
      <c r="P266" s="30">
        <v>90.1</v>
      </c>
      <c r="Q266" s="30">
        <v>74.099999999999994</v>
      </c>
      <c r="R266" s="33">
        <v>192.9</v>
      </c>
      <c r="S266" s="42" t="s">
        <v>101</v>
      </c>
      <c r="T266" s="42" t="s">
        <v>101</v>
      </c>
      <c r="U266" s="33">
        <v>124.9</v>
      </c>
    </row>
    <row r="267" spans="1:21" ht="16.5" customHeight="1" x14ac:dyDescent="0.2">
      <c r="A267" s="7"/>
      <c r="B267" s="7"/>
      <c r="C267" s="7" t="s">
        <v>435</v>
      </c>
      <c r="D267" s="7"/>
      <c r="E267" s="7"/>
      <c r="F267" s="7"/>
      <c r="G267" s="7"/>
      <c r="H267" s="7"/>
      <c r="I267" s="7"/>
      <c r="J267" s="7"/>
      <c r="K267" s="7"/>
      <c r="L267" s="9" t="s">
        <v>249</v>
      </c>
      <c r="M267" s="30">
        <v>69.2</v>
      </c>
      <c r="N267" s="33">
        <v>110</v>
      </c>
      <c r="O267" s="33">
        <v>146.5</v>
      </c>
      <c r="P267" s="33">
        <v>122.1</v>
      </c>
      <c r="Q267" s="30">
        <v>91.7</v>
      </c>
      <c r="R267" s="30">
        <v>80.900000000000006</v>
      </c>
      <c r="S267" s="42" t="s">
        <v>101</v>
      </c>
      <c r="T267" s="33">
        <v>170.3</v>
      </c>
      <c r="U267" s="33">
        <v>115.1</v>
      </c>
    </row>
    <row r="268" spans="1:21" ht="16.5" customHeight="1" x14ac:dyDescent="0.2">
      <c r="A268" s="7"/>
      <c r="B268" s="7"/>
      <c r="C268" s="7" t="s">
        <v>456</v>
      </c>
      <c r="D268" s="7"/>
      <c r="E268" s="7"/>
      <c r="F268" s="7"/>
      <c r="G268" s="7"/>
      <c r="H268" s="7"/>
      <c r="I268" s="7"/>
      <c r="J268" s="7"/>
      <c r="K268" s="7"/>
      <c r="L268" s="9" t="s">
        <v>249</v>
      </c>
      <c r="M268" s="30">
        <v>83.9</v>
      </c>
      <c r="N268" s="33">
        <v>144.69999999999999</v>
      </c>
      <c r="O268" s="33">
        <v>104.3</v>
      </c>
      <c r="P268" s="33">
        <v>101.6</v>
      </c>
      <c r="Q268" s="30">
        <v>84</v>
      </c>
      <c r="R268" s="30">
        <v>27.7</v>
      </c>
      <c r="S268" s="42" t="s">
        <v>101</v>
      </c>
      <c r="T268" s="33">
        <v>193.2</v>
      </c>
      <c r="U268" s="33">
        <v>116.4</v>
      </c>
    </row>
    <row r="269" spans="1:21" ht="16.5" customHeight="1" x14ac:dyDescent="0.2">
      <c r="A269" s="7"/>
      <c r="B269" s="7"/>
      <c r="C269" s="7" t="s">
        <v>105</v>
      </c>
      <c r="D269" s="7"/>
      <c r="E269" s="7"/>
      <c r="F269" s="7"/>
      <c r="G269" s="7"/>
      <c r="H269" s="7"/>
      <c r="I269" s="7"/>
      <c r="J269" s="7"/>
      <c r="K269" s="7"/>
      <c r="L269" s="9" t="s">
        <v>249</v>
      </c>
      <c r="M269" s="33">
        <v>129.5</v>
      </c>
      <c r="N269" s="33">
        <v>148.30000000000001</v>
      </c>
      <c r="O269" s="33">
        <v>145.4</v>
      </c>
      <c r="P269" s="33">
        <v>134.9</v>
      </c>
      <c r="Q269" s="33">
        <v>138.5</v>
      </c>
      <c r="R269" s="33">
        <v>155.9</v>
      </c>
      <c r="S269" s="33">
        <v>171.4</v>
      </c>
      <c r="T269" s="33">
        <v>179.4</v>
      </c>
      <c r="U269" s="33">
        <v>140.5</v>
      </c>
    </row>
    <row r="270" spans="1:21" ht="16.5" customHeight="1" x14ac:dyDescent="0.2">
      <c r="A270" s="7" t="s">
        <v>243</v>
      </c>
      <c r="B270" s="7"/>
      <c r="C270" s="7"/>
      <c r="D270" s="7"/>
      <c r="E270" s="7"/>
      <c r="F270" s="7"/>
      <c r="G270" s="7"/>
      <c r="H270" s="7"/>
      <c r="I270" s="7"/>
      <c r="J270" s="7"/>
      <c r="K270" s="7"/>
      <c r="L270" s="9"/>
      <c r="M270" s="10"/>
      <c r="N270" s="10"/>
      <c r="O270" s="10"/>
      <c r="P270" s="10"/>
      <c r="Q270" s="10"/>
      <c r="R270" s="10"/>
      <c r="S270" s="10"/>
      <c r="T270" s="10"/>
      <c r="U270" s="10"/>
    </row>
    <row r="271" spans="1:21" ht="16.5" customHeight="1" x14ac:dyDescent="0.2">
      <c r="A271" s="7"/>
      <c r="B271" s="7" t="s">
        <v>348</v>
      </c>
      <c r="C271" s="7"/>
      <c r="D271" s="7"/>
      <c r="E271" s="7"/>
      <c r="F271" s="7"/>
      <c r="G271" s="7"/>
      <c r="H271" s="7"/>
      <c r="I271" s="7"/>
      <c r="J271" s="7"/>
      <c r="K271" s="7"/>
      <c r="L271" s="9"/>
      <c r="M271" s="10"/>
      <c r="N271" s="10"/>
      <c r="O271" s="10"/>
      <c r="P271" s="10"/>
      <c r="Q271" s="10"/>
      <c r="R271" s="10"/>
      <c r="S271" s="10"/>
      <c r="T271" s="10"/>
      <c r="U271" s="10"/>
    </row>
    <row r="272" spans="1:21" ht="16.5" customHeight="1" x14ac:dyDescent="0.2">
      <c r="A272" s="7"/>
      <c r="B272" s="7"/>
      <c r="C272" s="7" t="s">
        <v>433</v>
      </c>
      <c r="D272" s="7"/>
      <c r="E272" s="7"/>
      <c r="F272" s="7"/>
      <c r="G272" s="7"/>
      <c r="H272" s="7"/>
      <c r="I272" s="7"/>
      <c r="J272" s="7"/>
      <c r="K272" s="7"/>
      <c r="L272" s="9" t="s">
        <v>249</v>
      </c>
      <c r="M272" s="42" t="s">
        <v>101</v>
      </c>
      <c r="N272" s="42" t="s">
        <v>101</v>
      </c>
      <c r="O272" s="42" t="s">
        <v>101</v>
      </c>
      <c r="P272" s="36">
        <v>0.2</v>
      </c>
      <c r="Q272" s="36">
        <v>0.8</v>
      </c>
      <c r="R272" s="42" t="s">
        <v>101</v>
      </c>
      <c r="S272" s="36">
        <v>0.1</v>
      </c>
      <c r="T272" s="42" t="s">
        <v>101</v>
      </c>
      <c r="U272" s="36">
        <v>0.1</v>
      </c>
    </row>
    <row r="273" spans="1:21" ht="16.5" customHeight="1" x14ac:dyDescent="0.2">
      <c r="A273" s="7"/>
      <c r="B273" s="7"/>
      <c r="C273" s="7" t="s">
        <v>434</v>
      </c>
      <c r="D273" s="7"/>
      <c r="E273" s="7"/>
      <c r="F273" s="7"/>
      <c r="G273" s="7"/>
      <c r="H273" s="7"/>
      <c r="I273" s="7"/>
      <c r="J273" s="7"/>
      <c r="K273" s="7"/>
      <c r="L273" s="9" t="s">
        <v>249</v>
      </c>
      <c r="M273" s="36">
        <v>0.6</v>
      </c>
      <c r="N273" s="42" t="s">
        <v>101</v>
      </c>
      <c r="O273" s="42" t="s">
        <v>101</v>
      </c>
      <c r="P273" s="42" t="s">
        <v>101</v>
      </c>
      <c r="Q273" s="42" t="s">
        <v>101</v>
      </c>
      <c r="R273" s="42" t="s">
        <v>101</v>
      </c>
      <c r="S273" s="42" t="s">
        <v>101</v>
      </c>
      <c r="T273" s="42" t="s">
        <v>101</v>
      </c>
      <c r="U273" s="36">
        <v>0.2</v>
      </c>
    </row>
    <row r="274" spans="1:21" ht="16.5" customHeight="1" x14ac:dyDescent="0.2">
      <c r="A274" s="7"/>
      <c r="B274" s="7"/>
      <c r="C274" s="7" t="s">
        <v>435</v>
      </c>
      <c r="D274" s="7"/>
      <c r="E274" s="7"/>
      <c r="F274" s="7"/>
      <c r="G274" s="7"/>
      <c r="H274" s="7"/>
      <c r="I274" s="7"/>
      <c r="J274" s="7"/>
      <c r="K274" s="7"/>
      <c r="L274" s="9" t="s">
        <v>249</v>
      </c>
      <c r="M274" s="36">
        <v>0.6</v>
      </c>
      <c r="N274" s="36">
        <v>0.2</v>
      </c>
      <c r="O274" s="36">
        <v>1.5</v>
      </c>
      <c r="P274" s="36">
        <v>2.8</v>
      </c>
      <c r="Q274" s="36">
        <v>0.3</v>
      </c>
      <c r="R274" s="42" t="s">
        <v>101</v>
      </c>
      <c r="S274" s="42" t="s">
        <v>101</v>
      </c>
      <c r="T274" s="36">
        <v>9.1999999999999993</v>
      </c>
      <c r="U274" s="36">
        <v>1.6</v>
      </c>
    </row>
    <row r="275" spans="1:21" ht="16.5" customHeight="1" x14ac:dyDescent="0.2">
      <c r="A275" s="7"/>
      <c r="B275" s="7"/>
      <c r="C275" s="7" t="s">
        <v>456</v>
      </c>
      <c r="D275" s="7"/>
      <c r="E275" s="7"/>
      <c r="F275" s="7"/>
      <c r="G275" s="7"/>
      <c r="H275" s="7"/>
      <c r="I275" s="7"/>
      <c r="J275" s="7"/>
      <c r="K275" s="7"/>
      <c r="L275" s="9" t="s">
        <v>249</v>
      </c>
      <c r="M275" s="30">
        <v>35.5</v>
      </c>
      <c r="N275" s="42" t="s">
        <v>101</v>
      </c>
      <c r="O275" s="36">
        <v>4.8</v>
      </c>
      <c r="P275" s="36">
        <v>4.9000000000000004</v>
      </c>
      <c r="Q275" s="36">
        <v>1.1000000000000001</v>
      </c>
      <c r="R275" s="42" t="s">
        <v>101</v>
      </c>
      <c r="S275" s="42" t="s">
        <v>101</v>
      </c>
      <c r="T275" s="30">
        <v>51.7</v>
      </c>
      <c r="U275" s="30">
        <v>15.8</v>
      </c>
    </row>
    <row r="276" spans="1:21" ht="16.5" customHeight="1" x14ac:dyDescent="0.2">
      <c r="A276" s="7"/>
      <c r="B276" s="7"/>
      <c r="C276" s="7" t="s">
        <v>105</v>
      </c>
      <c r="D276" s="7"/>
      <c r="E276" s="7"/>
      <c r="F276" s="7"/>
      <c r="G276" s="7"/>
      <c r="H276" s="7"/>
      <c r="I276" s="7"/>
      <c r="J276" s="7"/>
      <c r="K276" s="7"/>
      <c r="L276" s="9" t="s">
        <v>249</v>
      </c>
      <c r="M276" s="36">
        <v>0.3</v>
      </c>
      <c r="N276" s="42" t="s">
        <v>101</v>
      </c>
      <c r="O276" s="36">
        <v>0.3</v>
      </c>
      <c r="P276" s="36">
        <v>0.7</v>
      </c>
      <c r="Q276" s="36">
        <v>0.7</v>
      </c>
      <c r="R276" s="42" t="s">
        <v>101</v>
      </c>
      <c r="S276" s="36">
        <v>0.1</v>
      </c>
      <c r="T276" s="30">
        <v>26.1</v>
      </c>
      <c r="U276" s="36">
        <v>0.6</v>
      </c>
    </row>
    <row r="277" spans="1:21" ht="16.5" customHeight="1" x14ac:dyDescent="0.2">
      <c r="A277" s="7"/>
      <c r="B277" s="7" t="s">
        <v>457</v>
      </c>
      <c r="C277" s="7"/>
      <c r="D277" s="7"/>
      <c r="E277" s="7"/>
      <c r="F277" s="7"/>
      <c r="G277" s="7"/>
      <c r="H277" s="7"/>
      <c r="I277" s="7"/>
      <c r="J277" s="7"/>
      <c r="K277" s="7"/>
      <c r="L277" s="9"/>
      <c r="M277" s="10"/>
      <c r="N277" s="10"/>
      <c r="O277" s="10"/>
      <c r="P277" s="10"/>
      <c r="Q277" s="10"/>
      <c r="R277" s="10"/>
      <c r="S277" s="10"/>
      <c r="T277" s="10"/>
      <c r="U277" s="10"/>
    </row>
    <row r="278" spans="1:21" ht="16.5" customHeight="1" x14ac:dyDescent="0.2">
      <c r="A278" s="7"/>
      <c r="B278" s="7"/>
      <c r="C278" s="7" t="s">
        <v>433</v>
      </c>
      <c r="D278" s="7"/>
      <c r="E278" s="7"/>
      <c r="F278" s="7"/>
      <c r="G278" s="7"/>
      <c r="H278" s="7"/>
      <c r="I278" s="7"/>
      <c r="J278" s="7"/>
      <c r="K278" s="7"/>
      <c r="L278" s="9" t="s">
        <v>249</v>
      </c>
      <c r="M278" s="36">
        <v>2.1</v>
      </c>
      <c r="N278" s="36">
        <v>1.1000000000000001</v>
      </c>
      <c r="O278" s="36">
        <v>1.9</v>
      </c>
      <c r="P278" s="36">
        <v>0.9</v>
      </c>
      <c r="Q278" s="36">
        <v>0.4</v>
      </c>
      <c r="R278" s="42" t="s">
        <v>101</v>
      </c>
      <c r="S278" s="36">
        <v>1</v>
      </c>
      <c r="T278" s="42" t="s">
        <v>101</v>
      </c>
      <c r="U278" s="36">
        <v>1.5</v>
      </c>
    </row>
    <row r="279" spans="1:21" ht="16.5" customHeight="1" x14ac:dyDescent="0.2">
      <c r="A279" s="7"/>
      <c r="B279" s="7"/>
      <c r="C279" s="7" t="s">
        <v>434</v>
      </c>
      <c r="D279" s="7"/>
      <c r="E279" s="7"/>
      <c r="F279" s="7"/>
      <c r="G279" s="7"/>
      <c r="H279" s="7"/>
      <c r="I279" s="7"/>
      <c r="J279" s="7"/>
      <c r="K279" s="7"/>
      <c r="L279" s="9" t="s">
        <v>249</v>
      </c>
      <c r="M279" s="36">
        <v>0.7</v>
      </c>
      <c r="N279" s="36">
        <v>0.1</v>
      </c>
      <c r="O279" s="36">
        <v>0.6</v>
      </c>
      <c r="P279" s="42" t="s">
        <v>101</v>
      </c>
      <c r="Q279" s="36">
        <v>0.5</v>
      </c>
      <c r="R279" s="36">
        <v>0.1</v>
      </c>
      <c r="S279" s="42" t="s">
        <v>101</v>
      </c>
      <c r="T279" s="42" t="s">
        <v>101</v>
      </c>
      <c r="U279" s="36">
        <v>0.4</v>
      </c>
    </row>
    <row r="280" spans="1:21" ht="16.5" customHeight="1" x14ac:dyDescent="0.2">
      <c r="A280" s="7"/>
      <c r="B280" s="7"/>
      <c r="C280" s="7" t="s">
        <v>435</v>
      </c>
      <c r="D280" s="7"/>
      <c r="E280" s="7"/>
      <c r="F280" s="7"/>
      <c r="G280" s="7"/>
      <c r="H280" s="7"/>
      <c r="I280" s="7"/>
      <c r="J280" s="7"/>
      <c r="K280" s="7"/>
      <c r="L280" s="9" t="s">
        <v>249</v>
      </c>
      <c r="M280" s="36">
        <v>0.2</v>
      </c>
      <c r="N280" s="36">
        <v>1</v>
      </c>
      <c r="O280" s="36">
        <v>0.1</v>
      </c>
      <c r="P280" s="36">
        <v>0.7</v>
      </c>
      <c r="Q280" s="36">
        <v>0.2</v>
      </c>
      <c r="R280" s="42" t="s">
        <v>101</v>
      </c>
      <c r="S280" s="42" t="s">
        <v>101</v>
      </c>
      <c r="T280" s="36">
        <v>1</v>
      </c>
      <c r="U280" s="36">
        <v>0.3</v>
      </c>
    </row>
    <row r="281" spans="1:21" ht="16.5" customHeight="1" x14ac:dyDescent="0.2">
      <c r="A281" s="7"/>
      <c r="B281" s="7"/>
      <c r="C281" s="7" t="s">
        <v>456</v>
      </c>
      <c r="D281" s="7"/>
      <c r="E281" s="7"/>
      <c r="F281" s="7"/>
      <c r="G281" s="7"/>
      <c r="H281" s="7"/>
      <c r="I281" s="7"/>
      <c r="J281" s="7"/>
      <c r="K281" s="7"/>
      <c r="L281" s="9" t="s">
        <v>249</v>
      </c>
      <c r="M281" s="42" t="s">
        <v>101</v>
      </c>
      <c r="N281" s="42" t="s">
        <v>101</v>
      </c>
      <c r="O281" s="36">
        <v>0.9</v>
      </c>
      <c r="P281" s="42" t="s">
        <v>101</v>
      </c>
      <c r="Q281" s="42" t="s">
        <v>101</v>
      </c>
      <c r="R281" s="42" t="s">
        <v>101</v>
      </c>
      <c r="S281" s="42" t="s">
        <v>101</v>
      </c>
      <c r="T281" s="36">
        <v>0.3</v>
      </c>
      <c r="U281" s="36">
        <v>0.3</v>
      </c>
    </row>
    <row r="282" spans="1:21" ht="16.5" customHeight="1" x14ac:dyDescent="0.2">
      <c r="A282" s="7"/>
      <c r="B282" s="7"/>
      <c r="C282" s="7" t="s">
        <v>105</v>
      </c>
      <c r="D282" s="7"/>
      <c r="E282" s="7"/>
      <c r="F282" s="7"/>
      <c r="G282" s="7"/>
      <c r="H282" s="7"/>
      <c r="I282" s="7"/>
      <c r="J282" s="7"/>
      <c r="K282" s="7"/>
      <c r="L282" s="9" t="s">
        <v>249</v>
      </c>
      <c r="M282" s="36">
        <v>1.8</v>
      </c>
      <c r="N282" s="36">
        <v>0.9</v>
      </c>
      <c r="O282" s="36">
        <v>1.3</v>
      </c>
      <c r="P282" s="36">
        <v>0.7</v>
      </c>
      <c r="Q282" s="36">
        <v>0.3</v>
      </c>
      <c r="R282" s="36">
        <v>0.1</v>
      </c>
      <c r="S282" s="36">
        <v>1</v>
      </c>
      <c r="T282" s="36">
        <v>0.7</v>
      </c>
      <c r="U282" s="36">
        <v>1.2</v>
      </c>
    </row>
    <row r="283" spans="1:21" ht="16.5" customHeight="1" x14ac:dyDescent="0.2">
      <c r="A283" s="7"/>
      <c r="B283" s="7" t="s">
        <v>458</v>
      </c>
      <c r="C283" s="7"/>
      <c r="D283" s="7"/>
      <c r="E283" s="7"/>
      <c r="F283" s="7"/>
      <c r="G283" s="7"/>
      <c r="H283" s="7"/>
      <c r="I283" s="7"/>
      <c r="J283" s="7"/>
      <c r="K283" s="7"/>
      <c r="L283" s="9"/>
      <c r="M283" s="10"/>
      <c r="N283" s="10"/>
      <c r="O283" s="10"/>
      <c r="P283" s="10"/>
      <c r="Q283" s="10"/>
      <c r="R283" s="10"/>
      <c r="S283" s="10"/>
      <c r="T283" s="10"/>
      <c r="U283" s="10"/>
    </row>
    <row r="284" spans="1:21" ht="16.5" customHeight="1" x14ac:dyDescent="0.2">
      <c r="A284" s="7"/>
      <c r="B284" s="7"/>
      <c r="C284" s="7" t="s">
        <v>433</v>
      </c>
      <c r="D284" s="7"/>
      <c r="E284" s="7"/>
      <c r="F284" s="7"/>
      <c r="G284" s="7"/>
      <c r="H284" s="7"/>
      <c r="I284" s="7"/>
      <c r="J284" s="7"/>
      <c r="K284" s="7"/>
      <c r="L284" s="9" t="s">
        <v>249</v>
      </c>
      <c r="M284" s="36">
        <v>0.9</v>
      </c>
      <c r="N284" s="36">
        <v>0.7</v>
      </c>
      <c r="O284" s="36">
        <v>1</v>
      </c>
      <c r="P284" s="36">
        <v>0.9</v>
      </c>
      <c r="Q284" s="36">
        <v>0.4</v>
      </c>
      <c r="R284" s="42" t="s">
        <v>101</v>
      </c>
      <c r="S284" s="36">
        <v>0.6</v>
      </c>
      <c r="T284" s="42" t="s">
        <v>101</v>
      </c>
      <c r="U284" s="36">
        <v>0.8</v>
      </c>
    </row>
    <row r="285" spans="1:21" ht="16.5" customHeight="1" x14ac:dyDescent="0.2">
      <c r="A285" s="7"/>
      <c r="B285" s="7"/>
      <c r="C285" s="7" t="s">
        <v>434</v>
      </c>
      <c r="D285" s="7"/>
      <c r="E285" s="7"/>
      <c r="F285" s="7"/>
      <c r="G285" s="7"/>
      <c r="H285" s="7"/>
      <c r="I285" s="7"/>
      <c r="J285" s="7"/>
      <c r="K285" s="7"/>
      <c r="L285" s="9" t="s">
        <v>249</v>
      </c>
      <c r="M285" s="36">
        <v>0.5</v>
      </c>
      <c r="N285" s="36">
        <v>1.6</v>
      </c>
      <c r="O285" s="36">
        <v>0.6</v>
      </c>
      <c r="P285" s="36">
        <v>0.7</v>
      </c>
      <c r="Q285" s="36">
        <v>0.4</v>
      </c>
      <c r="R285" s="36">
        <v>1</v>
      </c>
      <c r="S285" s="42" t="s">
        <v>101</v>
      </c>
      <c r="T285" s="42" t="s">
        <v>101</v>
      </c>
      <c r="U285" s="36">
        <v>0.8</v>
      </c>
    </row>
    <row r="286" spans="1:21" ht="16.5" customHeight="1" x14ac:dyDescent="0.2">
      <c r="A286" s="7"/>
      <c r="B286" s="7"/>
      <c r="C286" s="7" t="s">
        <v>435</v>
      </c>
      <c r="D286" s="7"/>
      <c r="E286" s="7"/>
      <c r="F286" s="7"/>
      <c r="G286" s="7"/>
      <c r="H286" s="7"/>
      <c r="I286" s="7"/>
      <c r="J286" s="7"/>
      <c r="K286" s="7"/>
      <c r="L286" s="9" t="s">
        <v>249</v>
      </c>
      <c r="M286" s="36">
        <v>0.4</v>
      </c>
      <c r="N286" s="36">
        <v>1.2</v>
      </c>
      <c r="O286" s="36">
        <v>0.7</v>
      </c>
      <c r="P286" s="36">
        <v>0.4</v>
      </c>
      <c r="Q286" s="36">
        <v>0.1</v>
      </c>
      <c r="R286" s="42" t="s">
        <v>101</v>
      </c>
      <c r="S286" s="42" t="s">
        <v>101</v>
      </c>
      <c r="T286" s="42" t="s">
        <v>101</v>
      </c>
      <c r="U286" s="36">
        <v>0.5</v>
      </c>
    </row>
    <row r="287" spans="1:21" ht="16.5" customHeight="1" x14ac:dyDescent="0.2">
      <c r="A287" s="7"/>
      <c r="B287" s="7"/>
      <c r="C287" s="7" t="s">
        <v>456</v>
      </c>
      <c r="D287" s="7"/>
      <c r="E287" s="7"/>
      <c r="F287" s="7"/>
      <c r="G287" s="7"/>
      <c r="H287" s="7"/>
      <c r="I287" s="7"/>
      <c r="J287" s="7"/>
      <c r="K287" s="7"/>
      <c r="L287" s="9" t="s">
        <v>249</v>
      </c>
      <c r="M287" s="42" t="s">
        <v>101</v>
      </c>
      <c r="N287" s="42" t="s">
        <v>101</v>
      </c>
      <c r="O287" s="42" t="s">
        <v>101</v>
      </c>
      <c r="P287" s="36">
        <v>0.7</v>
      </c>
      <c r="Q287" s="42" t="s">
        <v>101</v>
      </c>
      <c r="R287" s="42" t="s">
        <v>101</v>
      </c>
      <c r="S287" s="42" t="s">
        <v>101</v>
      </c>
      <c r="T287" s="42" t="s">
        <v>101</v>
      </c>
      <c r="U287" s="36">
        <v>0.2</v>
      </c>
    </row>
    <row r="288" spans="1:21" ht="16.5" customHeight="1" x14ac:dyDescent="0.2">
      <c r="A288" s="7"/>
      <c r="B288" s="7"/>
      <c r="C288" s="7" t="s">
        <v>105</v>
      </c>
      <c r="D288" s="7"/>
      <c r="E288" s="7"/>
      <c r="F288" s="7"/>
      <c r="G288" s="7"/>
      <c r="H288" s="7"/>
      <c r="I288" s="7"/>
      <c r="J288" s="7"/>
      <c r="K288" s="7"/>
      <c r="L288" s="9" t="s">
        <v>249</v>
      </c>
      <c r="M288" s="36">
        <v>0.8</v>
      </c>
      <c r="N288" s="36">
        <v>0.9</v>
      </c>
      <c r="O288" s="36">
        <v>0.9</v>
      </c>
      <c r="P288" s="36">
        <v>0.9</v>
      </c>
      <c r="Q288" s="36">
        <v>0.3</v>
      </c>
      <c r="R288" s="36">
        <v>0.6</v>
      </c>
      <c r="S288" s="36">
        <v>0.6</v>
      </c>
      <c r="T288" s="42" t="s">
        <v>101</v>
      </c>
      <c r="U288" s="36">
        <v>0.8</v>
      </c>
    </row>
    <row r="289" spans="1:21" ht="16.5" customHeight="1" x14ac:dyDescent="0.2">
      <c r="A289" s="7"/>
      <c r="B289" s="7" t="s">
        <v>355</v>
      </c>
      <c r="C289" s="7"/>
      <c r="D289" s="7"/>
      <c r="E289" s="7"/>
      <c r="F289" s="7"/>
      <c r="G289" s="7"/>
      <c r="H289" s="7"/>
      <c r="I289" s="7"/>
      <c r="J289" s="7"/>
      <c r="K289" s="7"/>
      <c r="L289" s="9"/>
      <c r="M289" s="10"/>
      <c r="N289" s="10"/>
      <c r="O289" s="10"/>
      <c r="P289" s="10"/>
      <c r="Q289" s="10"/>
      <c r="R289" s="10"/>
      <c r="S289" s="10"/>
      <c r="T289" s="10"/>
      <c r="U289" s="10"/>
    </row>
    <row r="290" spans="1:21" ht="16.5" customHeight="1" x14ac:dyDescent="0.2">
      <c r="A290" s="7"/>
      <c r="B290" s="7"/>
      <c r="C290" s="7" t="s">
        <v>433</v>
      </c>
      <c r="D290" s="7"/>
      <c r="E290" s="7"/>
      <c r="F290" s="7"/>
      <c r="G290" s="7"/>
      <c r="H290" s="7"/>
      <c r="I290" s="7"/>
      <c r="J290" s="7"/>
      <c r="K290" s="7"/>
      <c r="L290" s="9" t="s">
        <v>249</v>
      </c>
      <c r="M290" s="36">
        <v>5.4</v>
      </c>
      <c r="N290" s="36">
        <v>5.5</v>
      </c>
      <c r="O290" s="36">
        <v>6.8</v>
      </c>
      <c r="P290" s="36">
        <v>6.3</v>
      </c>
      <c r="Q290" s="36">
        <v>7.1</v>
      </c>
      <c r="R290" s="42" t="s">
        <v>101</v>
      </c>
      <c r="S290" s="36">
        <v>5.7</v>
      </c>
      <c r="T290" s="42" t="s">
        <v>101</v>
      </c>
      <c r="U290" s="36">
        <v>5.9</v>
      </c>
    </row>
    <row r="291" spans="1:21" ht="16.5" customHeight="1" x14ac:dyDescent="0.2">
      <c r="A291" s="7"/>
      <c r="B291" s="7"/>
      <c r="C291" s="7" t="s">
        <v>434</v>
      </c>
      <c r="D291" s="7"/>
      <c r="E291" s="7"/>
      <c r="F291" s="7"/>
      <c r="G291" s="7"/>
      <c r="H291" s="7"/>
      <c r="I291" s="7"/>
      <c r="J291" s="7"/>
      <c r="K291" s="7"/>
      <c r="L291" s="9" t="s">
        <v>249</v>
      </c>
      <c r="M291" s="36">
        <v>5.9</v>
      </c>
      <c r="N291" s="36">
        <v>4.9000000000000004</v>
      </c>
      <c r="O291" s="36">
        <v>7.2</v>
      </c>
      <c r="P291" s="36">
        <v>7.5</v>
      </c>
      <c r="Q291" s="36">
        <v>4.3</v>
      </c>
      <c r="R291" s="36">
        <v>7.9</v>
      </c>
      <c r="S291" s="42" t="s">
        <v>101</v>
      </c>
      <c r="T291" s="42" t="s">
        <v>101</v>
      </c>
      <c r="U291" s="36">
        <v>6.1</v>
      </c>
    </row>
    <row r="292" spans="1:21" ht="16.5" customHeight="1" x14ac:dyDescent="0.2">
      <c r="A292" s="7"/>
      <c r="B292" s="7"/>
      <c r="C292" s="7" t="s">
        <v>435</v>
      </c>
      <c r="D292" s="7"/>
      <c r="E292" s="7"/>
      <c r="F292" s="7"/>
      <c r="G292" s="7"/>
      <c r="H292" s="7"/>
      <c r="I292" s="7"/>
      <c r="J292" s="7"/>
      <c r="K292" s="7"/>
      <c r="L292" s="9" t="s">
        <v>249</v>
      </c>
      <c r="M292" s="36">
        <v>1.3</v>
      </c>
      <c r="N292" s="36">
        <v>4.9000000000000004</v>
      </c>
      <c r="O292" s="36">
        <v>9.1</v>
      </c>
      <c r="P292" s="36">
        <v>6.2</v>
      </c>
      <c r="Q292" s="36">
        <v>5.3</v>
      </c>
      <c r="R292" s="36">
        <v>2.9</v>
      </c>
      <c r="S292" s="42" t="s">
        <v>101</v>
      </c>
      <c r="T292" s="36">
        <v>9.8000000000000007</v>
      </c>
      <c r="U292" s="36">
        <v>5.9</v>
      </c>
    </row>
    <row r="293" spans="1:21" ht="16.5" customHeight="1" x14ac:dyDescent="0.2">
      <c r="A293" s="7"/>
      <c r="B293" s="7"/>
      <c r="C293" s="7" t="s">
        <v>456</v>
      </c>
      <c r="D293" s="7"/>
      <c r="E293" s="7"/>
      <c r="F293" s="7"/>
      <c r="G293" s="7"/>
      <c r="H293" s="7"/>
      <c r="I293" s="7"/>
      <c r="J293" s="7"/>
      <c r="K293" s="7"/>
      <c r="L293" s="9" t="s">
        <v>249</v>
      </c>
      <c r="M293" s="36">
        <v>1.5</v>
      </c>
      <c r="N293" s="30">
        <v>34.4</v>
      </c>
      <c r="O293" s="30">
        <v>16</v>
      </c>
      <c r="P293" s="36">
        <v>7.1</v>
      </c>
      <c r="Q293" s="36">
        <v>3.5</v>
      </c>
      <c r="R293" s="42" t="s">
        <v>101</v>
      </c>
      <c r="S293" s="42" t="s">
        <v>101</v>
      </c>
      <c r="T293" s="30">
        <v>10.8</v>
      </c>
      <c r="U293" s="36">
        <v>9.5</v>
      </c>
    </row>
    <row r="294" spans="1:21" ht="16.5" customHeight="1" x14ac:dyDescent="0.2">
      <c r="A294" s="7"/>
      <c r="B294" s="7"/>
      <c r="C294" s="7" t="s">
        <v>105</v>
      </c>
      <c r="D294" s="7"/>
      <c r="E294" s="7"/>
      <c r="F294" s="7"/>
      <c r="G294" s="7"/>
      <c r="H294" s="7"/>
      <c r="I294" s="7"/>
      <c r="J294" s="7"/>
      <c r="K294" s="7"/>
      <c r="L294" s="9" t="s">
        <v>249</v>
      </c>
      <c r="M294" s="36">
        <v>5.3</v>
      </c>
      <c r="N294" s="36">
        <v>5.4</v>
      </c>
      <c r="O294" s="36">
        <v>7.4</v>
      </c>
      <c r="P294" s="36">
        <v>6.5</v>
      </c>
      <c r="Q294" s="36">
        <v>6.4</v>
      </c>
      <c r="R294" s="36">
        <v>6.2</v>
      </c>
      <c r="S294" s="36">
        <v>5.7</v>
      </c>
      <c r="T294" s="30">
        <v>10.199999999999999</v>
      </c>
      <c r="U294" s="36">
        <v>6</v>
      </c>
    </row>
    <row r="295" spans="1:21" ht="16.5" customHeight="1" x14ac:dyDescent="0.2">
      <c r="A295" s="7"/>
      <c r="B295" s="7" t="s">
        <v>459</v>
      </c>
      <c r="C295" s="7"/>
      <c r="D295" s="7"/>
      <c r="E295" s="7"/>
      <c r="F295" s="7"/>
      <c r="G295" s="7"/>
      <c r="H295" s="7"/>
      <c r="I295" s="7"/>
      <c r="J295" s="7"/>
      <c r="K295" s="7"/>
      <c r="L295" s="9"/>
      <c r="M295" s="10"/>
      <c r="N295" s="10"/>
      <c r="O295" s="10"/>
      <c r="P295" s="10"/>
      <c r="Q295" s="10"/>
      <c r="R295" s="10"/>
      <c r="S295" s="10"/>
      <c r="T295" s="10"/>
      <c r="U295" s="10"/>
    </row>
    <row r="296" spans="1:21" ht="16.5" customHeight="1" x14ac:dyDescent="0.2">
      <c r="A296" s="7"/>
      <c r="B296" s="7"/>
      <c r="C296" s="7" t="s">
        <v>433</v>
      </c>
      <c r="D296" s="7"/>
      <c r="E296" s="7"/>
      <c r="F296" s="7"/>
      <c r="G296" s="7"/>
      <c r="H296" s="7"/>
      <c r="I296" s="7"/>
      <c r="J296" s="7"/>
      <c r="K296" s="7"/>
      <c r="L296" s="9" t="s">
        <v>249</v>
      </c>
      <c r="M296" s="36">
        <v>1.9</v>
      </c>
      <c r="N296" s="36">
        <v>2.8</v>
      </c>
      <c r="O296" s="36">
        <v>4.4000000000000004</v>
      </c>
      <c r="P296" s="36">
        <v>5.5</v>
      </c>
      <c r="Q296" s="36">
        <v>5.5</v>
      </c>
      <c r="R296" s="42" t="s">
        <v>101</v>
      </c>
      <c r="S296" s="36">
        <v>3.1</v>
      </c>
      <c r="T296" s="42" t="s">
        <v>101</v>
      </c>
      <c r="U296" s="36">
        <v>3.3</v>
      </c>
    </row>
    <row r="297" spans="1:21" ht="16.5" customHeight="1" x14ac:dyDescent="0.2">
      <c r="A297" s="7"/>
      <c r="B297" s="7"/>
      <c r="C297" s="7" t="s">
        <v>434</v>
      </c>
      <c r="D297" s="7"/>
      <c r="E297" s="7"/>
      <c r="F297" s="7"/>
      <c r="G297" s="7"/>
      <c r="H297" s="7"/>
      <c r="I297" s="7"/>
      <c r="J297" s="7"/>
      <c r="K297" s="7"/>
      <c r="L297" s="9" t="s">
        <v>249</v>
      </c>
      <c r="M297" s="36">
        <v>3.3</v>
      </c>
      <c r="N297" s="36">
        <v>3.2</v>
      </c>
      <c r="O297" s="36">
        <v>7.3</v>
      </c>
      <c r="P297" s="36">
        <v>6.6</v>
      </c>
      <c r="Q297" s="36">
        <v>3.9</v>
      </c>
      <c r="R297" s="30">
        <v>10.6</v>
      </c>
      <c r="S297" s="42" t="s">
        <v>101</v>
      </c>
      <c r="T297" s="42" t="s">
        <v>101</v>
      </c>
      <c r="U297" s="36">
        <v>5</v>
      </c>
    </row>
    <row r="298" spans="1:21" ht="16.5" customHeight="1" x14ac:dyDescent="0.2">
      <c r="A298" s="7"/>
      <c r="B298" s="7"/>
      <c r="C298" s="7" t="s">
        <v>435</v>
      </c>
      <c r="D298" s="7"/>
      <c r="E298" s="7"/>
      <c r="F298" s="7"/>
      <c r="G298" s="7"/>
      <c r="H298" s="7"/>
      <c r="I298" s="7"/>
      <c r="J298" s="7"/>
      <c r="K298" s="7"/>
      <c r="L298" s="9" t="s">
        <v>249</v>
      </c>
      <c r="M298" s="36">
        <v>2.4</v>
      </c>
      <c r="N298" s="36">
        <v>4.3</v>
      </c>
      <c r="O298" s="36">
        <v>6.9</v>
      </c>
      <c r="P298" s="36">
        <v>8.1999999999999993</v>
      </c>
      <c r="Q298" s="36">
        <v>8.6999999999999993</v>
      </c>
      <c r="R298" s="36">
        <v>7.7</v>
      </c>
      <c r="S298" s="42" t="s">
        <v>101</v>
      </c>
      <c r="T298" s="36">
        <v>8.3000000000000007</v>
      </c>
      <c r="U298" s="36">
        <v>6.1</v>
      </c>
    </row>
    <row r="299" spans="1:21" ht="16.5" customHeight="1" x14ac:dyDescent="0.2">
      <c r="A299" s="7"/>
      <c r="B299" s="7"/>
      <c r="C299" s="7" t="s">
        <v>456</v>
      </c>
      <c r="D299" s="7"/>
      <c r="E299" s="7"/>
      <c r="F299" s="7"/>
      <c r="G299" s="7"/>
      <c r="H299" s="7"/>
      <c r="I299" s="7"/>
      <c r="J299" s="7"/>
      <c r="K299" s="7"/>
      <c r="L299" s="9" t="s">
        <v>249</v>
      </c>
      <c r="M299" s="42" t="s">
        <v>101</v>
      </c>
      <c r="N299" s="42" t="s">
        <v>101</v>
      </c>
      <c r="O299" s="36">
        <v>7</v>
      </c>
      <c r="P299" s="36">
        <v>4.5</v>
      </c>
      <c r="Q299" s="36">
        <v>2.9</v>
      </c>
      <c r="R299" s="42" t="s">
        <v>101</v>
      </c>
      <c r="S299" s="42" t="s">
        <v>101</v>
      </c>
      <c r="T299" s="30">
        <v>10.3</v>
      </c>
      <c r="U299" s="36">
        <v>5.8</v>
      </c>
    </row>
    <row r="300" spans="1:21" ht="16.5" customHeight="1" x14ac:dyDescent="0.2">
      <c r="A300" s="7"/>
      <c r="B300" s="7"/>
      <c r="C300" s="7" t="s">
        <v>105</v>
      </c>
      <c r="D300" s="7"/>
      <c r="E300" s="7"/>
      <c r="F300" s="7"/>
      <c r="G300" s="7"/>
      <c r="H300" s="7"/>
      <c r="I300" s="7"/>
      <c r="J300" s="7"/>
      <c r="K300" s="7"/>
      <c r="L300" s="9" t="s">
        <v>249</v>
      </c>
      <c r="M300" s="36">
        <v>2.2000000000000002</v>
      </c>
      <c r="N300" s="36">
        <v>2.9</v>
      </c>
      <c r="O300" s="36">
        <v>5.4</v>
      </c>
      <c r="P300" s="36">
        <v>5.7</v>
      </c>
      <c r="Q300" s="36">
        <v>5.5</v>
      </c>
      <c r="R300" s="36">
        <v>9.5</v>
      </c>
      <c r="S300" s="36">
        <v>3.1</v>
      </c>
      <c r="T300" s="36">
        <v>9.1</v>
      </c>
      <c r="U300" s="36">
        <v>3.8</v>
      </c>
    </row>
    <row r="301" spans="1:21" ht="16.5" customHeight="1" x14ac:dyDescent="0.2">
      <c r="A301" s="7"/>
      <c r="B301" s="7" t="s">
        <v>460</v>
      </c>
      <c r="C301" s="7"/>
      <c r="D301" s="7"/>
      <c r="E301" s="7"/>
      <c r="F301" s="7"/>
      <c r="G301" s="7"/>
      <c r="H301" s="7"/>
      <c r="I301" s="7"/>
      <c r="J301" s="7"/>
      <c r="K301" s="7"/>
      <c r="L301" s="9"/>
      <c r="M301" s="10"/>
      <c r="N301" s="10"/>
      <c r="O301" s="10"/>
      <c r="P301" s="10"/>
      <c r="Q301" s="10"/>
      <c r="R301" s="10"/>
      <c r="S301" s="10"/>
      <c r="T301" s="10"/>
      <c r="U301" s="10"/>
    </row>
    <row r="302" spans="1:21" ht="16.5" customHeight="1" x14ac:dyDescent="0.2">
      <c r="A302" s="7"/>
      <c r="B302" s="7"/>
      <c r="C302" s="7" t="s">
        <v>433</v>
      </c>
      <c r="D302" s="7"/>
      <c r="E302" s="7"/>
      <c r="F302" s="7"/>
      <c r="G302" s="7"/>
      <c r="H302" s="7"/>
      <c r="I302" s="7"/>
      <c r="J302" s="7"/>
      <c r="K302" s="7"/>
      <c r="L302" s="9" t="s">
        <v>249</v>
      </c>
      <c r="M302" s="30">
        <v>23.6</v>
      </c>
      <c r="N302" s="30">
        <v>24.6</v>
      </c>
      <c r="O302" s="30">
        <v>29.5</v>
      </c>
      <c r="P302" s="30">
        <v>23.2</v>
      </c>
      <c r="Q302" s="30">
        <v>31.1</v>
      </c>
      <c r="R302" s="42" t="s">
        <v>101</v>
      </c>
      <c r="S302" s="30">
        <v>28.5</v>
      </c>
      <c r="T302" s="42" t="s">
        <v>101</v>
      </c>
      <c r="U302" s="30">
        <v>25.5</v>
      </c>
    </row>
    <row r="303" spans="1:21" ht="16.5" customHeight="1" x14ac:dyDescent="0.2">
      <c r="A303" s="7"/>
      <c r="B303" s="7"/>
      <c r="C303" s="7" t="s">
        <v>434</v>
      </c>
      <c r="D303" s="7"/>
      <c r="E303" s="7"/>
      <c r="F303" s="7"/>
      <c r="G303" s="7"/>
      <c r="H303" s="7"/>
      <c r="I303" s="7"/>
      <c r="J303" s="7"/>
      <c r="K303" s="7"/>
      <c r="L303" s="9" t="s">
        <v>249</v>
      </c>
      <c r="M303" s="30">
        <v>23.9</v>
      </c>
      <c r="N303" s="30">
        <v>18.2</v>
      </c>
      <c r="O303" s="30">
        <v>12.4</v>
      </c>
      <c r="P303" s="36">
        <v>4.7</v>
      </c>
      <c r="Q303" s="36">
        <v>2.1</v>
      </c>
      <c r="R303" s="30">
        <v>33.9</v>
      </c>
      <c r="S303" s="42" t="s">
        <v>101</v>
      </c>
      <c r="T303" s="42" t="s">
        <v>101</v>
      </c>
      <c r="U303" s="30">
        <v>18.600000000000001</v>
      </c>
    </row>
    <row r="304" spans="1:21" ht="16.5" customHeight="1" x14ac:dyDescent="0.2">
      <c r="A304" s="7"/>
      <c r="B304" s="7"/>
      <c r="C304" s="7" t="s">
        <v>435</v>
      </c>
      <c r="D304" s="7"/>
      <c r="E304" s="7"/>
      <c r="F304" s="7"/>
      <c r="G304" s="7"/>
      <c r="H304" s="7"/>
      <c r="I304" s="7"/>
      <c r="J304" s="7"/>
      <c r="K304" s="7"/>
      <c r="L304" s="9" t="s">
        <v>249</v>
      </c>
      <c r="M304" s="30">
        <v>12.5</v>
      </c>
      <c r="N304" s="30">
        <v>13.3</v>
      </c>
      <c r="O304" s="30">
        <v>23.8</v>
      </c>
      <c r="P304" s="30">
        <v>12.2</v>
      </c>
      <c r="Q304" s="30">
        <v>10</v>
      </c>
      <c r="R304" s="30">
        <v>11.4</v>
      </c>
      <c r="S304" s="42" t="s">
        <v>101</v>
      </c>
      <c r="T304" s="30">
        <v>20.6</v>
      </c>
      <c r="U304" s="30">
        <v>16.7</v>
      </c>
    </row>
    <row r="305" spans="1:21" ht="16.5" customHeight="1" x14ac:dyDescent="0.2">
      <c r="A305" s="7"/>
      <c r="B305" s="7"/>
      <c r="C305" s="7" t="s">
        <v>456</v>
      </c>
      <c r="D305" s="7"/>
      <c r="E305" s="7"/>
      <c r="F305" s="7"/>
      <c r="G305" s="7"/>
      <c r="H305" s="7"/>
      <c r="I305" s="7"/>
      <c r="J305" s="7"/>
      <c r="K305" s="7"/>
      <c r="L305" s="9" t="s">
        <v>249</v>
      </c>
      <c r="M305" s="30">
        <v>11.2</v>
      </c>
      <c r="N305" s="42" t="s">
        <v>101</v>
      </c>
      <c r="O305" s="36">
        <v>9.3000000000000007</v>
      </c>
      <c r="P305" s="30">
        <v>17.3</v>
      </c>
      <c r="Q305" s="36">
        <v>4.0999999999999996</v>
      </c>
      <c r="R305" s="42" t="s">
        <v>101</v>
      </c>
      <c r="S305" s="42" t="s">
        <v>101</v>
      </c>
      <c r="T305" s="30">
        <v>20.9</v>
      </c>
      <c r="U305" s="30">
        <v>13.3</v>
      </c>
    </row>
    <row r="306" spans="1:21" ht="16.5" customHeight="1" x14ac:dyDescent="0.2">
      <c r="A306" s="7"/>
      <c r="B306" s="7"/>
      <c r="C306" s="7" t="s">
        <v>105</v>
      </c>
      <c r="D306" s="7"/>
      <c r="E306" s="7"/>
      <c r="F306" s="7"/>
      <c r="G306" s="7"/>
      <c r="H306" s="7"/>
      <c r="I306" s="7"/>
      <c r="J306" s="7"/>
      <c r="K306" s="7"/>
      <c r="L306" s="9" t="s">
        <v>249</v>
      </c>
      <c r="M306" s="30">
        <v>23</v>
      </c>
      <c r="N306" s="30">
        <v>23</v>
      </c>
      <c r="O306" s="30">
        <v>24.8</v>
      </c>
      <c r="P306" s="30">
        <v>20.5</v>
      </c>
      <c r="Q306" s="30">
        <v>24.3</v>
      </c>
      <c r="R306" s="30">
        <v>26.4</v>
      </c>
      <c r="S306" s="30">
        <v>28.4</v>
      </c>
      <c r="T306" s="30">
        <v>20.7</v>
      </c>
      <c r="U306" s="30">
        <v>23.3</v>
      </c>
    </row>
    <row r="307" spans="1:21" ht="16.5" customHeight="1" x14ac:dyDescent="0.2">
      <c r="A307" s="7"/>
      <c r="B307" s="7" t="s">
        <v>461</v>
      </c>
      <c r="C307" s="7"/>
      <c r="D307" s="7"/>
      <c r="E307" s="7"/>
      <c r="F307" s="7"/>
      <c r="G307" s="7"/>
      <c r="H307" s="7"/>
      <c r="I307" s="7"/>
      <c r="J307" s="7"/>
      <c r="K307" s="7"/>
      <c r="L307" s="9"/>
      <c r="M307" s="10"/>
      <c r="N307" s="10"/>
      <c r="O307" s="10"/>
      <c r="P307" s="10"/>
      <c r="Q307" s="10"/>
      <c r="R307" s="10"/>
      <c r="S307" s="10"/>
      <c r="T307" s="10"/>
      <c r="U307" s="10"/>
    </row>
    <row r="308" spans="1:21" ht="16.5" customHeight="1" x14ac:dyDescent="0.2">
      <c r="A308" s="7"/>
      <c r="B308" s="7"/>
      <c r="C308" s="7" t="s">
        <v>433</v>
      </c>
      <c r="D308" s="7"/>
      <c r="E308" s="7"/>
      <c r="F308" s="7"/>
      <c r="G308" s="7"/>
      <c r="H308" s="7"/>
      <c r="I308" s="7"/>
      <c r="J308" s="7"/>
      <c r="K308" s="7"/>
      <c r="L308" s="9" t="s">
        <v>249</v>
      </c>
      <c r="M308" s="30">
        <v>22.5</v>
      </c>
      <c r="N308" s="30">
        <v>30.6</v>
      </c>
      <c r="O308" s="30">
        <v>28.4</v>
      </c>
      <c r="P308" s="30">
        <v>27</v>
      </c>
      <c r="Q308" s="30">
        <v>30.4</v>
      </c>
      <c r="R308" s="42" t="s">
        <v>101</v>
      </c>
      <c r="S308" s="30">
        <v>25.4</v>
      </c>
      <c r="T308" s="42" t="s">
        <v>101</v>
      </c>
      <c r="U308" s="30">
        <v>27</v>
      </c>
    </row>
    <row r="309" spans="1:21" ht="16.5" customHeight="1" x14ac:dyDescent="0.2">
      <c r="A309" s="7"/>
      <c r="B309" s="7"/>
      <c r="C309" s="7" t="s">
        <v>434</v>
      </c>
      <c r="D309" s="7"/>
      <c r="E309" s="7"/>
      <c r="F309" s="7"/>
      <c r="G309" s="7"/>
      <c r="H309" s="7"/>
      <c r="I309" s="7"/>
      <c r="J309" s="7"/>
      <c r="K309" s="7"/>
      <c r="L309" s="9" t="s">
        <v>249</v>
      </c>
      <c r="M309" s="30">
        <v>22.2</v>
      </c>
      <c r="N309" s="30">
        <v>33.299999999999997</v>
      </c>
      <c r="O309" s="30">
        <v>19.899999999999999</v>
      </c>
      <c r="P309" s="30">
        <v>18.100000000000001</v>
      </c>
      <c r="Q309" s="30">
        <v>11.5</v>
      </c>
      <c r="R309" s="30">
        <v>28.6</v>
      </c>
      <c r="S309" s="42" t="s">
        <v>101</v>
      </c>
      <c r="T309" s="42" t="s">
        <v>101</v>
      </c>
      <c r="U309" s="30">
        <v>24.4</v>
      </c>
    </row>
    <row r="310" spans="1:21" ht="16.5" customHeight="1" x14ac:dyDescent="0.2">
      <c r="A310" s="7"/>
      <c r="B310" s="7"/>
      <c r="C310" s="7" t="s">
        <v>435</v>
      </c>
      <c r="D310" s="7"/>
      <c r="E310" s="7"/>
      <c r="F310" s="7"/>
      <c r="G310" s="7"/>
      <c r="H310" s="7"/>
      <c r="I310" s="7"/>
      <c r="J310" s="7"/>
      <c r="K310" s="7"/>
      <c r="L310" s="9" t="s">
        <v>249</v>
      </c>
      <c r="M310" s="30">
        <v>11.5</v>
      </c>
      <c r="N310" s="30">
        <v>26.6</v>
      </c>
      <c r="O310" s="30">
        <v>32.200000000000003</v>
      </c>
      <c r="P310" s="30">
        <v>30.8</v>
      </c>
      <c r="Q310" s="30">
        <v>35</v>
      </c>
      <c r="R310" s="30">
        <v>10.7</v>
      </c>
      <c r="S310" s="42" t="s">
        <v>101</v>
      </c>
      <c r="T310" s="30">
        <v>39.799999999999997</v>
      </c>
      <c r="U310" s="30">
        <v>26</v>
      </c>
    </row>
    <row r="311" spans="1:21" ht="16.5" customHeight="1" x14ac:dyDescent="0.2">
      <c r="A311" s="7"/>
      <c r="B311" s="7"/>
      <c r="C311" s="7" t="s">
        <v>456</v>
      </c>
      <c r="D311" s="7"/>
      <c r="E311" s="7"/>
      <c r="F311" s="7"/>
      <c r="G311" s="7"/>
      <c r="H311" s="7"/>
      <c r="I311" s="7"/>
      <c r="J311" s="7"/>
      <c r="K311" s="7"/>
      <c r="L311" s="9" t="s">
        <v>249</v>
      </c>
      <c r="M311" s="36">
        <v>1.2</v>
      </c>
      <c r="N311" s="42" t="s">
        <v>101</v>
      </c>
      <c r="O311" s="30">
        <v>15.6</v>
      </c>
      <c r="P311" s="30">
        <v>18.2</v>
      </c>
      <c r="Q311" s="30">
        <v>19.899999999999999</v>
      </c>
      <c r="R311" s="36">
        <v>2</v>
      </c>
      <c r="S311" s="42" t="s">
        <v>101</v>
      </c>
      <c r="T311" s="30">
        <v>30.8</v>
      </c>
      <c r="U311" s="30">
        <v>18.399999999999999</v>
      </c>
    </row>
    <row r="312" spans="1:21" ht="16.5" customHeight="1" x14ac:dyDescent="0.2">
      <c r="A312" s="7"/>
      <c r="B312" s="7"/>
      <c r="C312" s="7" t="s">
        <v>105</v>
      </c>
      <c r="D312" s="7"/>
      <c r="E312" s="7"/>
      <c r="F312" s="7"/>
      <c r="G312" s="7"/>
      <c r="H312" s="7"/>
      <c r="I312" s="7"/>
      <c r="J312" s="7"/>
      <c r="K312" s="7"/>
      <c r="L312" s="9" t="s">
        <v>249</v>
      </c>
      <c r="M312" s="30">
        <v>21.8</v>
      </c>
      <c r="N312" s="30">
        <v>30.9</v>
      </c>
      <c r="O312" s="30">
        <v>26.9</v>
      </c>
      <c r="P312" s="30">
        <v>26</v>
      </c>
      <c r="Q312" s="30">
        <v>28.1</v>
      </c>
      <c r="R312" s="30">
        <v>22.6</v>
      </c>
      <c r="S312" s="30">
        <v>25.4</v>
      </c>
      <c r="T312" s="30">
        <v>36.200000000000003</v>
      </c>
      <c r="U312" s="30">
        <v>26.2</v>
      </c>
    </row>
    <row r="313" spans="1:21" ht="16.5" customHeight="1" x14ac:dyDescent="0.2">
      <c r="A313" s="7"/>
      <c r="B313" s="7" t="s">
        <v>462</v>
      </c>
      <c r="C313" s="7"/>
      <c r="D313" s="7"/>
      <c r="E313" s="7"/>
      <c r="F313" s="7"/>
      <c r="G313" s="7"/>
      <c r="H313" s="7"/>
      <c r="I313" s="7"/>
      <c r="J313" s="7"/>
      <c r="K313" s="7"/>
      <c r="L313" s="9"/>
      <c r="M313" s="10"/>
      <c r="N313" s="10"/>
      <c r="O313" s="10"/>
      <c r="P313" s="10"/>
      <c r="Q313" s="10"/>
      <c r="R313" s="10"/>
      <c r="S313" s="10"/>
      <c r="T313" s="10"/>
      <c r="U313" s="10"/>
    </row>
    <row r="314" spans="1:21" ht="16.5" customHeight="1" x14ac:dyDescent="0.2">
      <c r="A314" s="7"/>
      <c r="B314" s="7"/>
      <c r="C314" s="7" t="s">
        <v>433</v>
      </c>
      <c r="D314" s="7"/>
      <c r="E314" s="7"/>
      <c r="F314" s="7"/>
      <c r="G314" s="7"/>
      <c r="H314" s="7"/>
      <c r="I314" s="7"/>
      <c r="J314" s="7"/>
      <c r="K314" s="7"/>
      <c r="L314" s="9" t="s">
        <v>249</v>
      </c>
      <c r="M314" s="36">
        <v>0.9</v>
      </c>
      <c r="N314" s="36">
        <v>1.2</v>
      </c>
      <c r="O314" s="36">
        <v>1</v>
      </c>
      <c r="P314" s="36">
        <v>0.7</v>
      </c>
      <c r="Q314" s="36">
        <v>1.2</v>
      </c>
      <c r="R314" s="42" t="s">
        <v>101</v>
      </c>
      <c r="S314" s="36">
        <v>0.8</v>
      </c>
      <c r="T314" s="42" t="s">
        <v>101</v>
      </c>
      <c r="U314" s="36">
        <v>1</v>
      </c>
    </row>
    <row r="315" spans="1:21" ht="16.5" customHeight="1" x14ac:dyDescent="0.2">
      <c r="A315" s="7"/>
      <c r="B315" s="7"/>
      <c r="C315" s="7" t="s">
        <v>434</v>
      </c>
      <c r="D315" s="7"/>
      <c r="E315" s="7"/>
      <c r="F315" s="7"/>
      <c r="G315" s="7"/>
      <c r="H315" s="7"/>
      <c r="I315" s="7"/>
      <c r="J315" s="7"/>
      <c r="K315" s="7"/>
      <c r="L315" s="9" t="s">
        <v>249</v>
      </c>
      <c r="M315" s="36">
        <v>0.8</v>
      </c>
      <c r="N315" s="36">
        <v>0.5</v>
      </c>
      <c r="O315" s="36">
        <v>0.6</v>
      </c>
      <c r="P315" s="42" t="s">
        <v>101</v>
      </c>
      <c r="Q315" s="42" t="s">
        <v>101</v>
      </c>
      <c r="R315" s="36">
        <v>0.9</v>
      </c>
      <c r="S315" s="42" t="s">
        <v>101</v>
      </c>
      <c r="T315" s="42" t="s">
        <v>101</v>
      </c>
      <c r="U315" s="36">
        <v>0.6</v>
      </c>
    </row>
    <row r="316" spans="1:21" ht="16.5" customHeight="1" x14ac:dyDescent="0.2">
      <c r="A316" s="7"/>
      <c r="B316" s="7"/>
      <c r="C316" s="7" t="s">
        <v>435</v>
      </c>
      <c r="D316" s="7"/>
      <c r="E316" s="7"/>
      <c r="F316" s="7"/>
      <c r="G316" s="7"/>
      <c r="H316" s="7"/>
      <c r="I316" s="7"/>
      <c r="J316" s="7"/>
      <c r="K316" s="7"/>
      <c r="L316" s="9" t="s">
        <v>249</v>
      </c>
      <c r="M316" s="36">
        <v>0.3</v>
      </c>
      <c r="N316" s="42" t="s">
        <v>101</v>
      </c>
      <c r="O316" s="36">
        <v>0.4</v>
      </c>
      <c r="P316" s="42" t="s">
        <v>101</v>
      </c>
      <c r="Q316" s="42" t="s">
        <v>101</v>
      </c>
      <c r="R316" s="42" t="s">
        <v>101</v>
      </c>
      <c r="S316" s="42" t="s">
        <v>101</v>
      </c>
      <c r="T316" s="36">
        <v>0.4</v>
      </c>
      <c r="U316" s="36">
        <v>0.2</v>
      </c>
    </row>
    <row r="317" spans="1:21" ht="16.5" customHeight="1" x14ac:dyDescent="0.2">
      <c r="A317" s="7"/>
      <c r="B317" s="7"/>
      <c r="C317" s="7" t="s">
        <v>456</v>
      </c>
      <c r="D317" s="7"/>
      <c r="E317" s="7"/>
      <c r="F317" s="7"/>
      <c r="G317" s="7"/>
      <c r="H317" s="7"/>
      <c r="I317" s="7"/>
      <c r="J317" s="7"/>
      <c r="K317" s="7"/>
      <c r="L317" s="9" t="s">
        <v>249</v>
      </c>
      <c r="M317" s="42" t="s">
        <v>101</v>
      </c>
      <c r="N317" s="42" t="s">
        <v>101</v>
      </c>
      <c r="O317" s="36">
        <v>0.3</v>
      </c>
      <c r="P317" s="42" t="s">
        <v>101</v>
      </c>
      <c r="Q317" s="36">
        <v>3.9</v>
      </c>
      <c r="R317" s="42" t="s">
        <v>101</v>
      </c>
      <c r="S317" s="42" t="s">
        <v>101</v>
      </c>
      <c r="T317" s="36">
        <v>1</v>
      </c>
      <c r="U317" s="36">
        <v>0.7</v>
      </c>
    </row>
    <row r="318" spans="1:21" ht="16.5" customHeight="1" x14ac:dyDescent="0.2">
      <c r="A318" s="7"/>
      <c r="B318" s="7"/>
      <c r="C318" s="7" t="s">
        <v>105</v>
      </c>
      <c r="D318" s="7"/>
      <c r="E318" s="7"/>
      <c r="F318" s="7"/>
      <c r="G318" s="7"/>
      <c r="H318" s="7"/>
      <c r="I318" s="7"/>
      <c r="J318" s="7"/>
      <c r="K318" s="7"/>
      <c r="L318" s="9" t="s">
        <v>249</v>
      </c>
      <c r="M318" s="36">
        <v>0.9</v>
      </c>
      <c r="N318" s="36">
        <v>1</v>
      </c>
      <c r="O318" s="36">
        <v>0.9</v>
      </c>
      <c r="P318" s="36">
        <v>0.5</v>
      </c>
      <c r="Q318" s="36">
        <v>1</v>
      </c>
      <c r="R318" s="36">
        <v>0.6</v>
      </c>
      <c r="S318" s="36">
        <v>0.8</v>
      </c>
      <c r="T318" s="36">
        <v>0.6</v>
      </c>
      <c r="U318" s="36">
        <v>0.9</v>
      </c>
    </row>
    <row r="319" spans="1:21" ht="16.5" customHeight="1" x14ac:dyDescent="0.2">
      <c r="A319" s="7"/>
      <c r="B319" s="7" t="s">
        <v>463</v>
      </c>
      <c r="C319" s="7"/>
      <c r="D319" s="7"/>
      <c r="E319" s="7"/>
      <c r="F319" s="7"/>
      <c r="G319" s="7"/>
      <c r="H319" s="7"/>
      <c r="I319" s="7"/>
      <c r="J319" s="7"/>
      <c r="K319" s="7"/>
      <c r="L319" s="9"/>
      <c r="M319" s="10"/>
      <c r="N319" s="10"/>
      <c r="O319" s="10"/>
      <c r="P319" s="10"/>
      <c r="Q319" s="10"/>
      <c r="R319" s="10"/>
      <c r="S319" s="10"/>
      <c r="T319" s="10"/>
      <c r="U319" s="10"/>
    </row>
    <row r="320" spans="1:21" ht="16.5" customHeight="1" x14ac:dyDescent="0.2">
      <c r="A320" s="7"/>
      <c r="B320" s="7"/>
      <c r="C320" s="7" t="s">
        <v>433</v>
      </c>
      <c r="D320" s="7"/>
      <c r="E320" s="7"/>
      <c r="F320" s="7"/>
      <c r="G320" s="7"/>
      <c r="H320" s="7"/>
      <c r="I320" s="7"/>
      <c r="J320" s="7"/>
      <c r="K320" s="7"/>
      <c r="L320" s="9" t="s">
        <v>249</v>
      </c>
      <c r="M320" s="36">
        <v>0.2</v>
      </c>
      <c r="N320" s="36">
        <v>0.3</v>
      </c>
      <c r="O320" s="36">
        <v>0.2</v>
      </c>
      <c r="P320" s="36">
        <v>0.1</v>
      </c>
      <c r="Q320" s="36">
        <v>0.2</v>
      </c>
      <c r="R320" s="42" t="s">
        <v>101</v>
      </c>
      <c r="S320" s="36">
        <v>0.1</v>
      </c>
      <c r="T320" s="42" t="s">
        <v>101</v>
      </c>
      <c r="U320" s="36">
        <v>0.2</v>
      </c>
    </row>
    <row r="321" spans="1:21" ht="16.5" customHeight="1" x14ac:dyDescent="0.2">
      <c r="A321" s="7"/>
      <c r="B321" s="7"/>
      <c r="C321" s="7" t="s">
        <v>434</v>
      </c>
      <c r="D321" s="7"/>
      <c r="E321" s="7"/>
      <c r="F321" s="7"/>
      <c r="G321" s="7"/>
      <c r="H321" s="7"/>
      <c r="I321" s="7"/>
      <c r="J321" s="7"/>
      <c r="K321" s="7"/>
      <c r="L321" s="9" t="s">
        <v>249</v>
      </c>
      <c r="M321" s="36">
        <v>0.2</v>
      </c>
      <c r="N321" s="36">
        <v>0.5</v>
      </c>
      <c r="O321" s="36">
        <v>0.2</v>
      </c>
      <c r="P321" s="36">
        <v>0.5</v>
      </c>
      <c r="Q321" s="42" t="s">
        <v>101</v>
      </c>
      <c r="R321" s="36">
        <v>0.3</v>
      </c>
      <c r="S321" s="42" t="s">
        <v>101</v>
      </c>
      <c r="T321" s="42" t="s">
        <v>101</v>
      </c>
      <c r="U321" s="36">
        <v>0.3</v>
      </c>
    </row>
    <row r="322" spans="1:21" ht="16.5" customHeight="1" x14ac:dyDescent="0.2">
      <c r="A322" s="7"/>
      <c r="B322" s="7"/>
      <c r="C322" s="7" t="s">
        <v>435</v>
      </c>
      <c r="D322" s="7"/>
      <c r="E322" s="7"/>
      <c r="F322" s="7"/>
      <c r="G322" s="7"/>
      <c r="H322" s="7"/>
      <c r="I322" s="7"/>
      <c r="J322" s="7"/>
      <c r="K322" s="7"/>
      <c r="L322" s="9" t="s">
        <v>249</v>
      </c>
      <c r="M322" s="42" t="s">
        <v>101</v>
      </c>
      <c r="N322" s="42" t="s">
        <v>101</v>
      </c>
      <c r="O322" s="36">
        <v>0.2</v>
      </c>
      <c r="P322" s="42" t="s">
        <v>101</v>
      </c>
      <c r="Q322" s="42" t="s">
        <v>101</v>
      </c>
      <c r="R322" s="42" t="s">
        <v>101</v>
      </c>
      <c r="S322" s="42" t="s">
        <v>101</v>
      </c>
      <c r="T322" s="42" t="s">
        <v>101</v>
      </c>
      <c r="U322" s="36">
        <v>0.1</v>
      </c>
    </row>
    <row r="323" spans="1:21" ht="16.5" customHeight="1" x14ac:dyDescent="0.2">
      <c r="A323" s="7"/>
      <c r="B323" s="7"/>
      <c r="C323" s="7" t="s">
        <v>456</v>
      </c>
      <c r="D323" s="7"/>
      <c r="E323" s="7"/>
      <c r="F323" s="7"/>
      <c r="G323" s="7"/>
      <c r="H323" s="7"/>
      <c r="I323" s="7"/>
      <c r="J323" s="7"/>
      <c r="K323" s="7"/>
      <c r="L323" s="9" t="s">
        <v>249</v>
      </c>
      <c r="M323" s="42" t="s">
        <v>101</v>
      </c>
      <c r="N323" s="42" t="s">
        <v>101</v>
      </c>
      <c r="O323" s="42" t="s">
        <v>101</v>
      </c>
      <c r="P323" s="42" t="s">
        <v>101</v>
      </c>
      <c r="Q323" s="42" t="s">
        <v>101</v>
      </c>
      <c r="R323" s="42" t="s">
        <v>101</v>
      </c>
      <c r="S323" s="42" t="s">
        <v>101</v>
      </c>
      <c r="T323" s="42" t="s">
        <v>101</v>
      </c>
      <c r="U323" s="42" t="s">
        <v>101</v>
      </c>
    </row>
    <row r="324" spans="1:21" ht="16.5" customHeight="1" x14ac:dyDescent="0.2">
      <c r="A324" s="7"/>
      <c r="B324" s="7"/>
      <c r="C324" s="7" t="s">
        <v>105</v>
      </c>
      <c r="D324" s="7"/>
      <c r="E324" s="7"/>
      <c r="F324" s="7"/>
      <c r="G324" s="7"/>
      <c r="H324" s="7"/>
      <c r="I324" s="7"/>
      <c r="J324" s="7"/>
      <c r="K324" s="7"/>
      <c r="L324" s="9" t="s">
        <v>249</v>
      </c>
      <c r="M324" s="36">
        <v>0.2</v>
      </c>
      <c r="N324" s="36">
        <v>0.4</v>
      </c>
      <c r="O324" s="36">
        <v>0.2</v>
      </c>
      <c r="P324" s="36">
        <v>0.1</v>
      </c>
      <c r="Q324" s="36">
        <v>0.2</v>
      </c>
      <c r="R324" s="36">
        <v>0.2</v>
      </c>
      <c r="S324" s="36">
        <v>0.1</v>
      </c>
      <c r="T324" s="42" t="s">
        <v>101</v>
      </c>
      <c r="U324" s="36">
        <v>0.2</v>
      </c>
    </row>
    <row r="325" spans="1:21" ht="16.5" customHeight="1" x14ac:dyDescent="0.2">
      <c r="A325" s="7"/>
      <c r="B325" s="7" t="s">
        <v>464</v>
      </c>
      <c r="C325" s="7"/>
      <c r="D325" s="7"/>
      <c r="E325" s="7"/>
      <c r="F325" s="7"/>
      <c r="G325" s="7"/>
      <c r="H325" s="7"/>
      <c r="I325" s="7"/>
      <c r="J325" s="7"/>
      <c r="K325" s="7"/>
      <c r="L325" s="9"/>
      <c r="M325" s="10"/>
      <c r="N325" s="10"/>
      <c r="O325" s="10"/>
      <c r="P325" s="10"/>
      <c r="Q325" s="10"/>
      <c r="R325" s="10"/>
      <c r="S325" s="10"/>
      <c r="T325" s="10"/>
      <c r="U325" s="10"/>
    </row>
    <row r="326" spans="1:21" ht="16.5" customHeight="1" x14ac:dyDescent="0.2">
      <c r="A326" s="7"/>
      <c r="B326" s="7"/>
      <c r="C326" s="7" t="s">
        <v>433</v>
      </c>
      <c r="D326" s="7"/>
      <c r="E326" s="7"/>
      <c r="F326" s="7"/>
      <c r="G326" s="7"/>
      <c r="H326" s="7"/>
      <c r="I326" s="7"/>
      <c r="J326" s="7"/>
      <c r="K326" s="7"/>
      <c r="L326" s="9" t="s">
        <v>249</v>
      </c>
      <c r="M326" s="30">
        <v>25.7</v>
      </c>
      <c r="N326" s="30">
        <v>29.1</v>
      </c>
      <c r="O326" s="30">
        <v>32.5</v>
      </c>
      <c r="P326" s="30">
        <v>26.9</v>
      </c>
      <c r="Q326" s="30">
        <v>30.8</v>
      </c>
      <c r="R326" s="42" t="s">
        <v>101</v>
      </c>
      <c r="S326" s="30">
        <v>25.1</v>
      </c>
      <c r="T326" s="42" t="s">
        <v>101</v>
      </c>
      <c r="U326" s="30">
        <v>28.4</v>
      </c>
    </row>
    <row r="327" spans="1:21" ht="16.5" customHeight="1" x14ac:dyDescent="0.2">
      <c r="A327" s="7"/>
      <c r="B327" s="7"/>
      <c r="C327" s="7" t="s">
        <v>434</v>
      </c>
      <c r="D327" s="7"/>
      <c r="E327" s="7"/>
      <c r="F327" s="7"/>
      <c r="G327" s="7"/>
      <c r="H327" s="7"/>
      <c r="I327" s="7"/>
      <c r="J327" s="7"/>
      <c r="K327" s="7"/>
      <c r="L327" s="9" t="s">
        <v>249</v>
      </c>
      <c r="M327" s="30">
        <v>20.3</v>
      </c>
      <c r="N327" s="30">
        <v>19.100000000000001</v>
      </c>
      <c r="O327" s="30">
        <v>20.100000000000001</v>
      </c>
      <c r="P327" s="30">
        <v>18.899999999999999</v>
      </c>
      <c r="Q327" s="36">
        <v>6.2</v>
      </c>
      <c r="R327" s="30">
        <v>32.1</v>
      </c>
      <c r="S327" s="42" t="s">
        <v>101</v>
      </c>
      <c r="T327" s="42" t="s">
        <v>101</v>
      </c>
      <c r="U327" s="30">
        <v>20.100000000000001</v>
      </c>
    </row>
    <row r="328" spans="1:21" ht="16.5" customHeight="1" x14ac:dyDescent="0.2">
      <c r="A328" s="7"/>
      <c r="B328" s="7"/>
      <c r="C328" s="7" t="s">
        <v>435</v>
      </c>
      <c r="D328" s="7"/>
      <c r="E328" s="7"/>
      <c r="F328" s="7"/>
      <c r="G328" s="7"/>
      <c r="H328" s="7"/>
      <c r="I328" s="7"/>
      <c r="J328" s="7"/>
      <c r="K328" s="7"/>
      <c r="L328" s="9" t="s">
        <v>249</v>
      </c>
      <c r="M328" s="30">
        <v>14.3</v>
      </c>
      <c r="N328" s="30">
        <v>22.9</v>
      </c>
      <c r="O328" s="30">
        <v>25.7</v>
      </c>
      <c r="P328" s="30">
        <v>18.5</v>
      </c>
      <c r="Q328" s="30">
        <v>20.2</v>
      </c>
      <c r="R328" s="30">
        <v>20.2</v>
      </c>
      <c r="S328" s="42" t="s">
        <v>101</v>
      </c>
      <c r="T328" s="30">
        <v>28.2</v>
      </c>
      <c r="U328" s="30">
        <v>21.5</v>
      </c>
    </row>
    <row r="329" spans="1:21" ht="16.5" customHeight="1" x14ac:dyDescent="0.2">
      <c r="A329" s="7"/>
      <c r="B329" s="7"/>
      <c r="C329" s="7" t="s">
        <v>456</v>
      </c>
      <c r="D329" s="7"/>
      <c r="E329" s="7"/>
      <c r="F329" s="7"/>
      <c r="G329" s="7"/>
      <c r="H329" s="7"/>
      <c r="I329" s="7"/>
      <c r="J329" s="7"/>
      <c r="K329" s="7"/>
      <c r="L329" s="9" t="s">
        <v>249</v>
      </c>
      <c r="M329" s="30">
        <v>13.4</v>
      </c>
      <c r="N329" s="30">
        <v>74.099999999999994</v>
      </c>
      <c r="O329" s="30">
        <v>18.3</v>
      </c>
      <c r="P329" s="30">
        <v>15.1</v>
      </c>
      <c r="Q329" s="30">
        <v>12.1</v>
      </c>
      <c r="R329" s="42" t="s">
        <v>101</v>
      </c>
      <c r="S329" s="42" t="s">
        <v>101</v>
      </c>
      <c r="T329" s="30">
        <v>19.8</v>
      </c>
      <c r="U329" s="30">
        <v>16.3</v>
      </c>
    </row>
    <row r="330" spans="1:21" ht="16.5" customHeight="1" x14ac:dyDescent="0.2">
      <c r="A330" s="7"/>
      <c r="B330" s="7"/>
      <c r="C330" s="7" t="s">
        <v>105</v>
      </c>
      <c r="D330" s="7"/>
      <c r="E330" s="7"/>
      <c r="F330" s="7"/>
      <c r="G330" s="7"/>
      <c r="H330" s="7"/>
      <c r="I330" s="7"/>
      <c r="J330" s="7"/>
      <c r="K330" s="7"/>
      <c r="L330" s="9" t="s">
        <v>249</v>
      </c>
      <c r="M330" s="30">
        <v>24</v>
      </c>
      <c r="N330" s="30">
        <v>27.1</v>
      </c>
      <c r="O330" s="30">
        <v>28.7</v>
      </c>
      <c r="P330" s="30">
        <v>24.9</v>
      </c>
      <c r="Q330" s="30">
        <v>25.9</v>
      </c>
      <c r="R330" s="30">
        <v>27.9</v>
      </c>
      <c r="S330" s="30">
        <v>25.1</v>
      </c>
      <c r="T330" s="30">
        <v>24.9</v>
      </c>
      <c r="U330" s="30">
        <v>26.1</v>
      </c>
    </row>
    <row r="331" spans="1:21" ht="16.5" customHeight="1" x14ac:dyDescent="0.2">
      <c r="A331" s="7"/>
      <c r="B331" s="7" t="s">
        <v>465</v>
      </c>
      <c r="C331" s="7"/>
      <c r="D331" s="7"/>
      <c r="E331" s="7"/>
      <c r="F331" s="7"/>
      <c r="G331" s="7"/>
      <c r="H331" s="7"/>
      <c r="I331" s="7"/>
      <c r="J331" s="7"/>
      <c r="K331" s="7"/>
      <c r="L331" s="9"/>
      <c r="M331" s="10"/>
      <c r="N331" s="10"/>
      <c r="O331" s="10"/>
      <c r="P331" s="10"/>
      <c r="Q331" s="10"/>
      <c r="R331" s="10"/>
      <c r="S331" s="10"/>
      <c r="T331" s="10"/>
      <c r="U331" s="10"/>
    </row>
    <row r="332" spans="1:21" ht="16.5" customHeight="1" x14ac:dyDescent="0.2">
      <c r="A332" s="7"/>
      <c r="B332" s="7"/>
      <c r="C332" s="7" t="s">
        <v>433</v>
      </c>
      <c r="D332" s="7"/>
      <c r="E332" s="7"/>
      <c r="F332" s="7"/>
      <c r="G332" s="7"/>
      <c r="H332" s="7"/>
      <c r="I332" s="7"/>
      <c r="J332" s="7"/>
      <c r="K332" s="7"/>
      <c r="L332" s="9" t="s">
        <v>249</v>
      </c>
      <c r="M332" s="30">
        <v>22.3</v>
      </c>
      <c r="N332" s="30">
        <v>27.1</v>
      </c>
      <c r="O332" s="30">
        <v>30.8</v>
      </c>
      <c r="P332" s="30">
        <v>24.8</v>
      </c>
      <c r="Q332" s="30">
        <v>27.4</v>
      </c>
      <c r="R332" s="42" t="s">
        <v>101</v>
      </c>
      <c r="S332" s="30">
        <v>29.8</v>
      </c>
      <c r="T332" s="42" t="s">
        <v>101</v>
      </c>
      <c r="U332" s="30">
        <v>26</v>
      </c>
    </row>
    <row r="333" spans="1:21" ht="16.5" customHeight="1" x14ac:dyDescent="0.2">
      <c r="A333" s="7"/>
      <c r="B333" s="7"/>
      <c r="C333" s="7" t="s">
        <v>434</v>
      </c>
      <c r="D333" s="7"/>
      <c r="E333" s="7"/>
      <c r="F333" s="7"/>
      <c r="G333" s="7"/>
      <c r="H333" s="7"/>
      <c r="I333" s="7"/>
      <c r="J333" s="7"/>
      <c r="K333" s="7"/>
      <c r="L333" s="9" t="s">
        <v>249</v>
      </c>
      <c r="M333" s="30">
        <v>22</v>
      </c>
      <c r="N333" s="30">
        <v>25.7</v>
      </c>
      <c r="O333" s="30">
        <v>16.5</v>
      </c>
      <c r="P333" s="30">
        <v>16.399999999999999</v>
      </c>
      <c r="Q333" s="30">
        <v>11.2</v>
      </c>
      <c r="R333" s="30">
        <v>30.3</v>
      </c>
      <c r="S333" s="42" t="s">
        <v>101</v>
      </c>
      <c r="T333" s="42" t="s">
        <v>101</v>
      </c>
      <c r="U333" s="30">
        <v>21.6</v>
      </c>
    </row>
    <row r="334" spans="1:21" ht="16.5" customHeight="1" x14ac:dyDescent="0.2">
      <c r="A334" s="7"/>
      <c r="B334" s="7"/>
      <c r="C334" s="7" t="s">
        <v>435</v>
      </c>
      <c r="D334" s="7"/>
      <c r="E334" s="7"/>
      <c r="F334" s="7"/>
      <c r="G334" s="7"/>
      <c r="H334" s="7"/>
      <c r="I334" s="7"/>
      <c r="J334" s="7"/>
      <c r="K334" s="7"/>
      <c r="L334" s="9" t="s">
        <v>249</v>
      </c>
      <c r="M334" s="30">
        <v>13.9</v>
      </c>
      <c r="N334" s="30">
        <v>21.8</v>
      </c>
      <c r="O334" s="30">
        <v>25.1</v>
      </c>
      <c r="P334" s="30">
        <v>25.1</v>
      </c>
      <c r="Q334" s="30">
        <v>20.6</v>
      </c>
      <c r="R334" s="30">
        <v>13.1</v>
      </c>
      <c r="S334" s="42" t="s">
        <v>101</v>
      </c>
      <c r="T334" s="30">
        <v>20.7</v>
      </c>
      <c r="U334" s="30">
        <v>20.6</v>
      </c>
    </row>
    <row r="335" spans="1:21" ht="16.5" customHeight="1" x14ac:dyDescent="0.2">
      <c r="A335" s="7"/>
      <c r="B335" s="7"/>
      <c r="C335" s="7" t="s">
        <v>456</v>
      </c>
      <c r="D335" s="7"/>
      <c r="E335" s="7"/>
      <c r="F335" s="7"/>
      <c r="G335" s="7"/>
      <c r="H335" s="7"/>
      <c r="I335" s="7"/>
      <c r="J335" s="7"/>
      <c r="K335" s="7"/>
      <c r="L335" s="9" t="s">
        <v>249</v>
      </c>
      <c r="M335" s="36">
        <v>4.0999999999999996</v>
      </c>
      <c r="N335" s="30">
        <v>32.799999999999997</v>
      </c>
      <c r="O335" s="30">
        <v>14</v>
      </c>
      <c r="P335" s="30">
        <v>16.7</v>
      </c>
      <c r="Q335" s="30">
        <v>16.2</v>
      </c>
      <c r="R335" s="42" t="s">
        <v>101</v>
      </c>
      <c r="S335" s="42" t="s">
        <v>101</v>
      </c>
      <c r="T335" s="30">
        <v>17.7</v>
      </c>
      <c r="U335" s="30">
        <v>14.9</v>
      </c>
    </row>
    <row r="336" spans="1:21" ht="16.5" customHeight="1" x14ac:dyDescent="0.2">
      <c r="A336" s="7"/>
      <c r="B336" s="7"/>
      <c r="C336" s="7" t="s">
        <v>105</v>
      </c>
      <c r="D336" s="7"/>
      <c r="E336" s="7"/>
      <c r="F336" s="7"/>
      <c r="G336" s="7"/>
      <c r="H336" s="7"/>
      <c r="I336" s="7"/>
      <c r="J336" s="7"/>
      <c r="K336" s="7"/>
      <c r="L336" s="9" t="s">
        <v>249</v>
      </c>
      <c r="M336" s="30">
        <v>21.7</v>
      </c>
      <c r="N336" s="30">
        <v>26.7</v>
      </c>
      <c r="O336" s="30">
        <v>26.7</v>
      </c>
      <c r="P336" s="30">
        <v>23.6</v>
      </c>
      <c r="Q336" s="30">
        <v>24.2</v>
      </c>
      <c r="R336" s="30">
        <v>24.5</v>
      </c>
      <c r="S336" s="30">
        <v>29.7</v>
      </c>
      <c r="T336" s="30">
        <v>19.5</v>
      </c>
      <c r="U336" s="30">
        <v>24.5</v>
      </c>
    </row>
    <row r="337" spans="1:21" ht="16.5" customHeight="1" x14ac:dyDescent="0.2">
      <c r="A337" s="7"/>
      <c r="B337" s="7" t="s">
        <v>466</v>
      </c>
      <c r="C337" s="7"/>
      <c r="D337" s="7"/>
      <c r="E337" s="7"/>
      <c r="F337" s="7"/>
      <c r="G337" s="7"/>
      <c r="H337" s="7"/>
      <c r="I337" s="7"/>
      <c r="J337" s="7"/>
      <c r="K337" s="7"/>
      <c r="L337" s="9"/>
      <c r="M337" s="10"/>
      <c r="N337" s="10"/>
      <c r="O337" s="10"/>
      <c r="P337" s="10"/>
      <c r="Q337" s="10"/>
      <c r="R337" s="10"/>
      <c r="S337" s="10"/>
      <c r="T337" s="10"/>
      <c r="U337" s="10"/>
    </row>
    <row r="338" spans="1:21" ht="16.5" customHeight="1" x14ac:dyDescent="0.2">
      <c r="A338" s="7"/>
      <c r="B338" s="7"/>
      <c r="C338" s="7" t="s">
        <v>433</v>
      </c>
      <c r="D338" s="7"/>
      <c r="E338" s="7"/>
      <c r="F338" s="7"/>
      <c r="G338" s="7"/>
      <c r="H338" s="7"/>
      <c r="I338" s="7"/>
      <c r="J338" s="7"/>
      <c r="K338" s="7"/>
      <c r="L338" s="9" t="s">
        <v>249</v>
      </c>
      <c r="M338" s="36">
        <v>1.5</v>
      </c>
      <c r="N338" s="36">
        <v>3.5</v>
      </c>
      <c r="O338" s="36">
        <v>1.6</v>
      </c>
      <c r="P338" s="36">
        <v>1.6</v>
      </c>
      <c r="Q338" s="36">
        <v>3.3</v>
      </c>
      <c r="R338" s="42" t="s">
        <v>101</v>
      </c>
      <c r="S338" s="36">
        <v>3</v>
      </c>
      <c r="T338" s="42" t="s">
        <v>101</v>
      </c>
      <c r="U338" s="36">
        <v>2.2999999999999998</v>
      </c>
    </row>
    <row r="339" spans="1:21" ht="16.5" customHeight="1" x14ac:dyDescent="0.2">
      <c r="A339" s="7"/>
      <c r="B339" s="7"/>
      <c r="C339" s="7" t="s">
        <v>434</v>
      </c>
      <c r="D339" s="7"/>
      <c r="E339" s="7"/>
      <c r="F339" s="7"/>
      <c r="G339" s="7"/>
      <c r="H339" s="7"/>
      <c r="I339" s="7"/>
      <c r="J339" s="7"/>
      <c r="K339" s="7"/>
      <c r="L339" s="9" t="s">
        <v>249</v>
      </c>
      <c r="M339" s="36">
        <v>0.9</v>
      </c>
      <c r="N339" s="36">
        <v>6.9</v>
      </c>
      <c r="O339" s="36">
        <v>1.1000000000000001</v>
      </c>
      <c r="P339" s="36">
        <v>1.5</v>
      </c>
      <c r="Q339" s="36">
        <v>2.5</v>
      </c>
      <c r="R339" s="36">
        <v>6.1</v>
      </c>
      <c r="S339" s="42" t="s">
        <v>101</v>
      </c>
      <c r="T339" s="42" t="s">
        <v>101</v>
      </c>
      <c r="U339" s="36">
        <v>3</v>
      </c>
    </row>
    <row r="340" spans="1:21" ht="16.5" customHeight="1" x14ac:dyDescent="0.2">
      <c r="A340" s="7"/>
      <c r="B340" s="7"/>
      <c r="C340" s="7" t="s">
        <v>435</v>
      </c>
      <c r="D340" s="7"/>
      <c r="E340" s="7"/>
      <c r="F340" s="7"/>
      <c r="G340" s="7"/>
      <c r="H340" s="7"/>
      <c r="I340" s="7"/>
      <c r="J340" s="7"/>
      <c r="K340" s="7"/>
      <c r="L340" s="9" t="s">
        <v>249</v>
      </c>
      <c r="M340" s="36">
        <v>0.4</v>
      </c>
      <c r="N340" s="30">
        <v>11.6</v>
      </c>
      <c r="O340" s="36">
        <v>1.4</v>
      </c>
      <c r="P340" s="36">
        <v>2.2999999999999998</v>
      </c>
      <c r="Q340" s="36">
        <v>8.1999999999999993</v>
      </c>
      <c r="R340" s="36">
        <v>0.2</v>
      </c>
      <c r="S340" s="42" t="s">
        <v>101</v>
      </c>
      <c r="T340" s="36">
        <v>1.9</v>
      </c>
      <c r="U340" s="36">
        <v>3</v>
      </c>
    </row>
    <row r="341" spans="1:21" ht="16.5" customHeight="1" x14ac:dyDescent="0.2">
      <c r="A341" s="7"/>
      <c r="B341" s="7"/>
      <c r="C341" s="7" t="s">
        <v>456</v>
      </c>
      <c r="D341" s="7"/>
      <c r="E341" s="7"/>
      <c r="F341" s="7"/>
      <c r="G341" s="7"/>
      <c r="H341" s="7"/>
      <c r="I341" s="7"/>
      <c r="J341" s="7"/>
      <c r="K341" s="7"/>
      <c r="L341" s="9" t="s">
        <v>249</v>
      </c>
      <c r="M341" s="36">
        <v>2.9</v>
      </c>
      <c r="N341" s="42" t="s">
        <v>101</v>
      </c>
      <c r="O341" s="36">
        <v>7.5</v>
      </c>
      <c r="P341" s="36">
        <v>1.1000000000000001</v>
      </c>
      <c r="Q341" s="36">
        <v>3.5</v>
      </c>
      <c r="R341" s="42" t="s">
        <v>101</v>
      </c>
      <c r="S341" s="42" t="s">
        <v>101</v>
      </c>
      <c r="T341" s="36">
        <v>6</v>
      </c>
      <c r="U341" s="36">
        <v>4.0999999999999996</v>
      </c>
    </row>
    <row r="342" spans="1:21" ht="16.5" customHeight="1" x14ac:dyDescent="0.2">
      <c r="A342" s="7"/>
      <c r="B342" s="7"/>
      <c r="C342" s="7" t="s">
        <v>105</v>
      </c>
      <c r="D342" s="7"/>
      <c r="E342" s="7"/>
      <c r="F342" s="7"/>
      <c r="G342" s="7"/>
      <c r="H342" s="7"/>
      <c r="I342" s="7"/>
      <c r="J342" s="7"/>
      <c r="K342" s="7"/>
      <c r="L342" s="9" t="s">
        <v>249</v>
      </c>
      <c r="M342" s="36">
        <v>1.3</v>
      </c>
      <c r="N342" s="36">
        <v>4.5</v>
      </c>
      <c r="O342" s="36">
        <v>1.6</v>
      </c>
      <c r="P342" s="36">
        <v>1.6</v>
      </c>
      <c r="Q342" s="36">
        <v>3.7</v>
      </c>
      <c r="R342" s="36">
        <v>4.2</v>
      </c>
      <c r="S342" s="36">
        <v>3</v>
      </c>
      <c r="T342" s="36">
        <v>3.5</v>
      </c>
      <c r="U342" s="36">
        <v>2.5</v>
      </c>
    </row>
    <row r="343" spans="1:21" ht="16.5" customHeight="1" x14ac:dyDescent="0.2">
      <c r="A343" s="7"/>
      <c r="B343" s="7" t="s">
        <v>467</v>
      </c>
      <c r="C343" s="7"/>
      <c r="D343" s="7"/>
      <c r="E343" s="7"/>
      <c r="F343" s="7"/>
      <c r="G343" s="7"/>
      <c r="H343" s="7"/>
      <c r="I343" s="7"/>
      <c r="J343" s="7"/>
      <c r="K343" s="7"/>
      <c r="L343" s="9"/>
      <c r="M343" s="10"/>
      <c r="N343" s="10"/>
      <c r="O343" s="10"/>
      <c r="P343" s="10"/>
      <c r="Q343" s="10"/>
      <c r="R343" s="10"/>
      <c r="S343" s="10"/>
      <c r="T343" s="10"/>
      <c r="U343" s="10"/>
    </row>
    <row r="344" spans="1:21" ht="16.5" customHeight="1" x14ac:dyDescent="0.2">
      <c r="A344" s="7"/>
      <c r="B344" s="7"/>
      <c r="C344" s="7" t="s">
        <v>433</v>
      </c>
      <c r="D344" s="7"/>
      <c r="E344" s="7"/>
      <c r="F344" s="7"/>
      <c r="G344" s="7"/>
      <c r="H344" s="7"/>
      <c r="I344" s="7"/>
      <c r="J344" s="7"/>
      <c r="K344" s="7"/>
      <c r="L344" s="9" t="s">
        <v>249</v>
      </c>
      <c r="M344" s="30">
        <v>28.3</v>
      </c>
      <c r="N344" s="30">
        <v>24.7</v>
      </c>
      <c r="O344" s="30">
        <v>22.5</v>
      </c>
      <c r="P344" s="30">
        <v>30.1</v>
      </c>
      <c r="Q344" s="30">
        <v>22.6</v>
      </c>
      <c r="R344" s="42" t="s">
        <v>101</v>
      </c>
      <c r="S344" s="30">
        <v>49.5</v>
      </c>
      <c r="T344" s="42" t="s">
        <v>101</v>
      </c>
      <c r="U344" s="30">
        <v>26.5</v>
      </c>
    </row>
    <row r="345" spans="1:21" ht="16.5" customHeight="1" x14ac:dyDescent="0.2">
      <c r="A345" s="7"/>
      <c r="B345" s="7"/>
      <c r="C345" s="7" t="s">
        <v>434</v>
      </c>
      <c r="D345" s="7"/>
      <c r="E345" s="7"/>
      <c r="F345" s="7"/>
      <c r="G345" s="7"/>
      <c r="H345" s="7"/>
      <c r="I345" s="7"/>
      <c r="J345" s="7"/>
      <c r="K345" s="7"/>
      <c r="L345" s="9" t="s">
        <v>249</v>
      </c>
      <c r="M345" s="30">
        <v>25.9</v>
      </c>
      <c r="N345" s="30">
        <v>15.7</v>
      </c>
      <c r="O345" s="30">
        <v>15.7</v>
      </c>
      <c r="P345" s="30">
        <v>16.8</v>
      </c>
      <c r="Q345" s="36">
        <v>4.4000000000000004</v>
      </c>
      <c r="R345" s="30">
        <v>31.5</v>
      </c>
      <c r="S345" s="42" t="s">
        <v>101</v>
      </c>
      <c r="T345" s="42" t="s">
        <v>101</v>
      </c>
      <c r="U345" s="30">
        <v>19.899999999999999</v>
      </c>
    </row>
    <row r="346" spans="1:21" ht="16.5" customHeight="1" x14ac:dyDescent="0.2">
      <c r="A346" s="7"/>
      <c r="B346" s="7"/>
      <c r="C346" s="7" t="s">
        <v>435</v>
      </c>
      <c r="D346" s="7"/>
      <c r="E346" s="7"/>
      <c r="F346" s="7"/>
      <c r="G346" s="7"/>
      <c r="H346" s="7"/>
      <c r="I346" s="7"/>
      <c r="J346" s="7"/>
      <c r="K346" s="7"/>
      <c r="L346" s="9" t="s">
        <v>249</v>
      </c>
      <c r="M346" s="30">
        <v>13.4</v>
      </c>
      <c r="N346" s="36">
        <v>8</v>
      </c>
      <c r="O346" s="30">
        <v>18.399999999999999</v>
      </c>
      <c r="P346" s="30">
        <v>16.399999999999999</v>
      </c>
      <c r="Q346" s="36">
        <v>4.5999999999999996</v>
      </c>
      <c r="R346" s="30">
        <v>12.3</v>
      </c>
      <c r="S346" s="42" t="s">
        <v>101</v>
      </c>
      <c r="T346" s="30">
        <v>24.8</v>
      </c>
      <c r="U346" s="30">
        <v>14.7</v>
      </c>
    </row>
    <row r="347" spans="1:21" ht="16.5" customHeight="1" x14ac:dyDescent="0.2">
      <c r="A347" s="7"/>
      <c r="B347" s="7"/>
      <c r="C347" s="7" t="s">
        <v>456</v>
      </c>
      <c r="D347" s="7"/>
      <c r="E347" s="7"/>
      <c r="F347" s="7"/>
      <c r="G347" s="7"/>
      <c r="H347" s="7"/>
      <c r="I347" s="7"/>
      <c r="J347" s="7"/>
      <c r="K347" s="7"/>
      <c r="L347" s="9" t="s">
        <v>249</v>
      </c>
      <c r="M347" s="30">
        <v>16.7</v>
      </c>
      <c r="N347" s="42" t="s">
        <v>101</v>
      </c>
      <c r="O347" s="36">
        <v>7.1</v>
      </c>
      <c r="P347" s="30">
        <v>12.8</v>
      </c>
      <c r="Q347" s="36">
        <v>8.6</v>
      </c>
      <c r="R347" s="42" t="s">
        <v>101</v>
      </c>
      <c r="S347" s="42" t="s">
        <v>101</v>
      </c>
      <c r="T347" s="30">
        <v>10.8</v>
      </c>
      <c r="U347" s="30">
        <v>10.5</v>
      </c>
    </row>
    <row r="348" spans="1:21" ht="16.5" customHeight="1" x14ac:dyDescent="0.2">
      <c r="A348" s="7"/>
      <c r="B348" s="7"/>
      <c r="C348" s="7" t="s">
        <v>105</v>
      </c>
      <c r="D348" s="7"/>
      <c r="E348" s="7"/>
      <c r="F348" s="7"/>
      <c r="G348" s="7"/>
      <c r="H348" s="7"/>
      <c r="I348" s="7"/>
      <c r="J348" s="7"/>
      <c r="K348" s="7"/>
      <c r="L348" s="9" t="s">
        <v>249</v>
      </c>
      <c r="M348" s="30">
        <v>26.9</v>
      </c>
      <c r="N348" s="30">
        <v>22.4</v>
      </c>
      <c r="O348" s="30">
        <v>20.2</v>
      </c>
      <c r="P348" s="30">
        <v>26.9</v>
      </c>
      <c r="Q348" s="30">
        <v>17.899999999999999</v>
      </c>
      <c r="R348" s="30">
        <v>25.1</v>
      </c>
      <c r="S348" s="30">
        <v>49.4</v>
      </c>
      <c r="T348" s="30">
        <v>19.2</v>
      </c>
      <c r="U348" s="30">
        <v>24.1</v>
      </c>
    </row>
    <row r="349" spans="1:21" ht="16.5" customHeight="1" x14ac:dyDescent="0.2">
      <c r="A349" s="7"/>
      <c r="B349" s="7" t="s">
        <v>469</v>
      </c>
      <c r="C349" s="7"/>
      <c r="D349" s="7"/>
      <c r="E349" s="7"/>
      <c r="F349" s="7"/>
      <c r="G349" s="7"/>
      <c r="H349" s="7"/>
      <c r="I349" s="7"/>
      <c r="J349" s="7"/>
      <c r="K349" s="7"/>
      <c r="L349" s="9"/>
      <c r="M349" s="10"/>
      <c r="N349" s="10"/>
      <c r="O349" s="10"/>
      <c r="P349" s="10"/>
      <c r="Q349" s="10"/>
      <c r="R349" s="10"/>
      <c r="S349" s="10"/>
      <c r="T349" s="10"/>
      <c r="U349" s="10"/>
    </row>
    <row r="350" spans="1:21" ht="16.5" customHeight="1" x14ac:dyDescent="0.2">
      <c r="A350" s="7"/>
      <c r="B350" s="7"/>
      <c r="C350" s="7" t="s">
        <v>433</v>
      </c>
      <c r="D350" s="7"/>
      <c r="E350" s="7"/>
      <c r="F350" s="7"/>
      <c r="G350" s="7"/>
      <c r="H350" s="7"/>
      <c r="I350" s="7"/>
      <c r="J350" s="7"/>
      <c r="K350" s="7"/>
      <c r="L350" s="9" t="s">
        <v>249</v>
      </c>
      <c r="M350" s="33">
        <v>135.30000000000001</v>
      </c>
      <c r="N350" s="33">
        <v>151.30000000000001</v>
      </c>
      <c r="O350" s="33">
        <v>160.4</v>
      </c>
      <c r="P350" s="33">
        <v>148.19999999999999</v>
      </c>
      <c r="Q350" s="33">
        <v>161.1</v>
      </c>
      <c r="R350" s="42" t="s">
        <v>101</v>
      </c>
      <c r="S350" s="33">
        <v>172.7</v>
      </c>
      <c r="T350" s="42" t="s">
        <v>101</v>
      </c>
      <c r="U350" s="33">
        <v>148.4</v>
      </c>
    </row>
    <row r="351" spans="1:21" ht="16.5" customHeight="1" x14ac:dyDescent="0.2">
      <c r="A351" s="7"/>
      <c r="B351" s="7"/>
      <c r="C351" s="7" t="s">
        <v>434</v>
      </c>
      <c r="D351" s="7"/>
      <c r="E351" s="7"/>
      <c r="F351" s="7"/>
      <c r="G351" s="7"/>
      <c r="H351" s="7"/>
      <c r="I351" s="7"/>
      <c r="J351" s="7"/>
      <c r="K351" s="7"/>
      <c r="L351" s="9" t="s">
        <v>249</v>
      </c>
      <c r="M351" s="33">
        <v>127.3</v>
      </c>
      <c r="N351" s="33">
        <v>129.6</v>
      </c>
      <c r="O351" s="33">
        <v>102.2</v>
      </c>
      <c r="P351" s="30">
        <v>91.8</v>
      </c>
      <c r="Q351" s="30">
        <v>47</v>
      </c>
      <c r="R351" s="33">
        <v>183</v>
      </c>
      <c r="S351" s="36" t="s">
        <v>104</v>
      </c>
      <c r="T351" s="42" t="s">
        <v>101</v>
      </c>
      <c r="U351" s="33">
        <v>121</v>
      </c>
    </row>
    <row r="352" spans="1:21" ht="16.5" customHeight="1" x14ac:dyDescent="0.2">
      <c r="A352" s="7"/>
      <c r="B352" s="7"/>
      <c r="C352" s="7" t="s">
        <v>435</v>
      </c>
      <c r="D352" s="7"/>
      <c r="E352" s="7"/>
      <c r="F352" s="7"/>
      <c r="G352" s="7"/>
      <c r="H352" s="7"/>
      <c r="I352" s="7"/>
      <c r="J352" s="7"/>
      <c r="K352" s="7"/>
      <c r="L352" s="9" t="s">
        <v>249</v>
      </c>
      <c r="M352" s="30">
        <v>71.3</v>
      </c>
      <c r="N352" s="33">
        <v>115.9</v>
      </c>
      <c r="O352" s="33">
        <v>145.5</v>
      </c>
      <c r="P352" s="33">
        <v>123.7</v>
      </c>
      <c r="Q352" s="33">
        <v>113.2</v>
      </c>
      <c r="R352" s="30">
        <v>78.599999999999994</v>
      </c>
      <c r="S352" s="42" t="s">
        <v>101</v>
      </c>
      <c r="T352" s="33">
        <v>164.7</v>
      </c>
      <c r="U352" s="33">
        <v>117.3</v>
      </c>
    </row>
    <row r="353" spans="1:21" ht="16.5" customHeight="1" x14ac:dyDescent="0.2">
      <c r="A353" s="7"/>
      <c r="B353" s="7"/>
      <c r="C353" s="7" t="s">
        <v>456</v>
      </c>
      <c r="D353" s="7"/>
      <c r="E353" s="7"/>
      <c r="F353" s="7"/>
      <c r="G353" s="7"/>
      <c r="H353" s="7"/>
      <c r="I353" s="7"/>
      <c r="J353" s="7"/>
      <c r="K353" s="7"/>
      <c r="L353" s="9" t="s">
        <v>249</v>
      </c>
      <c r="M353" s="30">
        <v>86.7</v>
      </c>
      <c r="N353" s="33">
        <v>141.6</v>
      </c>
      <c r="O353" s="33">
        <v>100.9</v>
      </c>
      <c r="P353" s="30">
        <v>98.5</v>
      </c>
      <c r="Q353" s="30">
        <v>75.7</v>
      </c>
      <c r="R353" s="36">
        <v>2</v>
      </c>
      <c r="S353" s="42" t="s">
        <v>101</v>
      </c>
      <c r="T353" s="33">
        <v>179.9</v>
      </c>
      <c r="U353" s="33">
        <v>109.9</v>
      </c>
    </row>
    <row r="354" spans="1:21" ht="16.5" customHeight="1" x14ac:dyDescent="0.2">
      <c r="A354" s="7"/>
      <c r="B354" s="7"/>
      <c r="C354" s="7" t="s">
        <v>105</v>
      </c>
      <c r="D354" s="7"/>
      <c r="E354" s="7"/>
      <c r="F354" s="7"/>
      <c r="G354" s="7"/>
      <c r="H354" s="7"/>
      <c r="I354" s="7"/>
      <c r="J354" s="7"/>
      <c r="K354" s="7"/>
      <c r="L354" s="9" t="s">
        <v>249</v>
      </c>
      <c r="M354" s="33">
        <v>130</v>
      </c>
      <c r="N354" s="33">
        <v>145.9</v>
      </c>
      <c r="O354" s="33">
        <v>145.30000000000001</v>
      </c>
      <c r="P354" s="33">
        <v>138.5</v>
      </c>
      <c r="Q354" s="33">
        <v>138.69999999999999</v>
      </c>
      <c r="R354" s="33">
        <v>147.80000000000001</v>
      </c>
      <c r="S354" s="33">
        <v>172.5</v>
      </c>
      <c r="T354" s="33">
        <v>170.8</v>
      </c>
      <c r="U354" s="33">
        <v>140.19999999999999</v>
      </c>
    </row>
    <row r="355" spans="1:21" ht="16.5" customHeight="1" x14ac:dyDescent="0.2">
      <c r="A355" s="7" t="s">
        <v>244</v>
      </c>
      <c r="B355" s="7"/>
      <c r="C355" s="7"/>
      <c r="D355" s="7"/>
      <c r="E355" s="7"/>
      <c r="F355" s="7"/>
      <c r="G355" s="7"/>
      <c r="H355" s="7"/>
      <c r="I355" s="7"/>
      <c r="J355" s="7"/>
      <c r="K355" s="7"/>
      <c r="L355" s="9"/>
      <c r="M355" s="10"/>
      <c r="N355" s="10"/>
      <c r="O355" s="10"/>
      <c r="P355" s="10"/>
      <c r="Q355" s="10"/>
      <c r="R355" s="10"/>
      <c r="S355" s="10"/>
      <c r="T355" s="10"/>
      <c r="U355" s="10"/>
    </row>
    <row r="356" spans="1:21" ht="16.5" customHeight="1" x14ac:dyDescent="0.2">
      <c r="A356" s="7"/>
      <c r="B356" s="7" t="s">
        <v>348</v>
      </c>
      <c r="C356" s="7"/>
      <c r="D356" s="7"/>
      <c r="E356" s="7"/>
      <c r="F356" s="7"/>
      <c r="G356" s="7"/>
      <c r="H356" s="7"/>
      <c r="I356" s="7"/>
      <c r="J356" s="7"/>
      <c r="K356" s="7"/>
      <c r="L356" s="9"/>
      <c r="M356" s="10"/>
      <c r="N356" s="10"/>
      <c r="O356" s="10"/>
      <c r="P356" s="10"/>
      <c r="Q356" s="10"/>
      <c r="R356" s="10"/>
      <c r="S356" s="10"/>
      <c r="T356" s="10"/>
      <c r="U356" s="10"/>
    </row>
    <row r="357" spans="1:21" ht="16.5" customHeight="1" x14ac:dyDescent="0.2">
      <c r="A357" s="7"/>
      <c r="B357" s="7"/>
      <c r="C357" s="7" t="s">
        <v>433</v>
      </c>
      <c r="D357" s="7"/>
      <c r="E357" s="7"/>
      <c r="F357" s="7"/>
      <c r="G357" s="7"/>
      <c r="H357" s="7"/>
      <c r="I357" s="7"/>
      <c r="J357" s="7"/>
      <c r="K357" s="7"/>
      <c r="L357" s="9" t="s">
        <v>249</v>
      </c>
      <c r="M357" s="36">
        <v>0.1</v>
      </c>
      <c r="N357" s="42" t="s">
        <v>101</v>
      </c>
      <c r="O357" s="36">
        <v>0.1</v>
      </c>
      <c r="P357" s="36">
        <v>0.2</v>
      </c>
      <c r="Q357" s="36">
        <v>1</v>
      </c>
      <c r="R357" s="42" t="s">
        <v>101</v>
      </c>
      <c r="S357" s="36">
        <v>0.1</v>
      </c>
      <c r="T357" s="42" t="s">
        <v>101</v>
      </c>
      <c r="U357" s="36">
        <v>0.1</v>
      </c>
    </row>
    <row r="358" spans="1:21" ht="16.5" customHeight="1" x14ac:dyDescent="0.2">
      <c r="A358" s="7"/>
      <c r="B358" s="7"/>
      <c r="C358" s="7" t="s">
        <v>434</v>
      </c>
      <c r="D358" s="7"/>
      <c r="E358" s="7"/>
      <c r="F358" s="7"/>
      <c r="G358" s="7"/>
      <c r="H358" s="7"/>
      <c r="I358" s="7"/>
      <c r="J358" s="7"/>
      <c r="K358" s="7"/>
      <c r="L358" s="9" t="s">
        <v>249</v>
      </c>
      <c r="M358" s="36">
        <v>0.7</v>
      </c>
      <c r="N358" s="42" t="s">
        <v>101</v>
      </c>
      <c r="O358" s="42" t="s">
        <v>101</v>
      </c>
      <c r="P358" s="42" t="s">
        <v>101</v>
      </c>
      <c r="Q358" s="36">
        <v>0.4</v>
      </c>
      <c r="R358" s="42" t="s">
        <v>101</v>
      </c>
      <c r="S358" s="42" t="s">
        <v>101</v>
      </c>
      <c r="T358" s="42" t="s">
        <v>101</v>
      </c>
      <c r="U358" s="36">
        <v>0.2</v>
      </c>
    </row>
    <row r="359" spans="1:21" ht="16.5" customHeight="1" x14ac:dyDescent="0.2">
      <c r="A359" s="7"/>
      <c r="B359" s="7"/>
      <c r="C359" s="7" t="s">
        <v>435</v>
      </c>
      <c r="D359" s="7"/>
      <c r="E359" s="7"/>
      <c r="F359" s="7"/>
      <c r="G359" s="7"/>
      <c r="H359" s="7"/>
      <c r="I359" s="7"/>
      <c r="J359" s="7"/>
      <c r="K359" s="7"/>
      <c r="L359" s="9" t="s">
        <v>249</v>
      </c>
      <c r="M359" s="36">
        <v>1.5</v>
      </c>
      <c r="N359" s="36">
        <v>0.4</v>
      </c>
      <c r="O359" s="36">
        <v>1.8</v>
      </c>
      <c r="P359" s="36">
        <v>3.8</v>
      </c>
      <c r="Q359" s="36">
        <v>3.3</v>
      </c>
      <c r="R359" s="42" t="s">
        <v>101</v>
      </c>
      <c r="S359" s="42" t="s">
        <v>101</v>
      </c>
      <c r="T359" s="36">
        <v>5.2</v>
      </c>
      <c r="U359" s="36">
        <v>2</v>
      </c>
    </row>
    <row r="360" spans="1:21" ht="16.5" customHeight="1" x14ac:dyDescent="0.2">
      <c r="A360" s="7"/>
      <c r="B360" s="7"/>
      <c r="C360" s="7" t="s">
        <v>456</v>
      </c>
      <c r="D360" s="7"/>
      <c r="E360" s="7"/>
      <c r="F360" s="7"/>
      <c r="G360" s="7"/>
      <c r="H360" s="7"/>
      <c r="I360" s="7"/>
      <c r="J360" s="7"/>
      <c r="K360" s="7"/>
      <c r="L360" s="9" t="s">
        <v>249</v>
      </c>
      <c r="M360" s="30">
        <v>29</v>
      </c>
      <c r="N360" s="42" t="s">
        <v>101</v>
      </c>
      <c r="O360" s="30">
        <v>10</v>
      </c>
      <c r="P360" s="36">
        <v>5.4</v>
      </c>
      <c r="Q360" s="36">
        <v>1.7</v>
      </c>
      <c r="R360" s="42" t="s">
        <v>101</v>
      </c>
      <c r="S360" s="42" t="s">
        <v>101</v>
      </c>
      <c r="T360" s="30">
        <v>55.6</v>
      </c>
      <c r="U360" s="30">
        <v>17.7</v>
      </c>
    </row>
    <row r="361" spans="1:21" ht="16.5" customHeight="1" x14ac:dyDescent="0.2">
      <c r="A361" s="7"/>
      <c r="B361" s="7"/>
      <c r="C361" s="7" t="s">
        <v>105</v>
      </c>
      <c r="D361" s="7"/>
      <c r="E361" s="7"/>
      <c r="F361" s="7"/>
      <c r="G361" s="7"/>
      <c r="H361" s="7"/>
      <c r="I361" s="7"/>
      <c r="J361" s="7"/>
      <c r="K361" s="7"/>
      <c r="L361" s="9" t="s">
        <v>249</v>
      </c>
      <c r="M361" s="36">
        <v>0.4</v>
      </c>
      <c r="N361" s="42" t="s">
        <v>101</v>
      </c>
      <c r="O361" s="36">
        <v>0.6</v>
      </c>
      <c r="P361" s="36">
        <v>0.8</v>
      </c>
      <c r="Q361" s="36">
        <v>1.2</v>
      </c>
      <c r="R361" s="42" t="s">
        <v>101</v>
      </c>
      <c r="S361" s="36">
        <v>0.1</v>
      </c>
      <c r="T361" s="30">
        <v>25.4</v>
      </c>
      <c r="U361" s="36">
        <v>0.7</v>
      </c>
    </row>
    <row r="362" spans="1:21" ht="16.5" customHeight="1" x14ac:dyDescent="0.2">
      <c r="A362" s="7"/>
      <c r="B362" s="7" t="s">
        <v>457</v>
      </c>
      <c r="C362" s="7"/>
      <c r="D362" s="7"/>
      <c r="E362" s="7"/>
      <c r="F362" s="7"/>
      <c r="G362" s="7"/>
      <c r="H362" s="7"/>
      <c r="I362" s="7"/>
      <c r="J362" s="7"/>
      <c r="K362" s="7"/>
      <c r="L362" s="9"/>
      <c r="M362" s="10"/>
      <c r="N362" s="10"/>
      <c r="O362" s="10"/>
      <c r="P362" s="10"/>
      <c r="Q362" s="10"/>
      <c r="R362" s="10"/>
      <c r="S362" s="10"/>
      <c r="T362" s="10"/>
      <c r="U362" s="10"/>
    </row>
    <row r="363" spans="1:21" ht="16.5" customHeight="1" x14ac:dyDescent="0.2">
      <c r="A363" s="7"/>
      <c r="B363" s="7"/>
      <c r="C363" s="7" t="s">
        <v>433</v>
      </c>
      <c r="D363" s="7"/>
      <c r="E363" s="7"/>
      <c r="F363" s="7"/>
      <c r="G363" s="7"/>
      <c r="H363" s="7"/>
      <c r="I363" s="7"/>
      <c r="J363" s="7"/>
      <c r="K363" s="7"/>
      <c r="L363" s="9" t="s">
        <v>249</v>
      </c>
      <c r="M363" s="36">
        <v>2.7</v>
      </c>
      <c r="N363" s="36">
        <v>1.2</v>
      </c>
      <c r="O363" s="36">
        <v>1.8</v>
      </c>
      <c r="P363" s="36">
        <v>1</v>
      </c>
      <c r="Q363" s="36">
        <v>0.9</v>
      </c>
      <c r="R363" s="42" t="s">
        <v>101</v>
      </c>
      <c r="S363" s="36">
        <v>0.4</v>
      </c>
      <c r="T363" s="42" t="s">
        <v>101</v>
      </c>
      <c r="U363" s="36">
        <v>1.7</v>
      </c>
    </row>
    <row r="364" spans="1:21" ht="16.5" customHeight="1" x14ac:dyDescent="0.2">
      <c r="A364" s="7"/>
      <c r="B364" s="7"/>
      <c r="C364" s="7" t="s">
        <v>434</v>
      </c>
      <c r="D364" s="7"/>
      <c r="E364" s="7"/>
      <c r="F364" s="7"/>
      <c r="G364" s="7"/>
      <c r="H364" s="7"/>
      <c r="I364" s="7"/>
      <c r="J364" s="7"/>
      <c r="K364" s="7"/>
      <c r="L364" s="9" t="s">
        <v>249</v>
      </c>
      <c r="M364" s="36">
        <v>0.8</v>
      </c>
      <c r="N364" s="36">
        <v>0.5</v>
      </c>
      <c r="O364" s="36">
        <v>0.8</v>
      </c>
      <c r="P364" s="36">
        <v>0.1</v>
      </c>
      <c r="Q364" s="36">
        <v>0.5</v>
      </c>
      <c r="R364" s="36">
        <v>0.3</v>
      </c>
      <c r="S364" s="30">
        <v>80.400000000000006</v>
      </c>
      <c r="T364" s="42" t="s">
        <v>101</v>
      </c>
      <c r="U364" s="36">
        <v>0.6</v>
      </c>
    </row>
    <row r="365" spans="1:21" ht="16.5" customHeight="1" x14ac:dyDescent="0.2">
      <c r="A365" s="7"/>
      <c r="B365" s="7"/>
      <c r="C365" s="7" t="s">
        <v>435</v>
      </c>
      <c r="D365" s="7"/>
      <c r="E365" s="7"/>
      <c r="F365" s="7"/>
      <c r="G365" s="7"/>
      <c r="H365" s="7"/>
      <c r="I365" s="7"/>
      <c r="J365" s="7"/>
      <c r="K365" s="7"/>
      <c r="L365" s="9" t="s">
        <v>249</v>
      </c>
      <c r="M365" s="36">
        <v>0.2</v>
      </c>
      <c r="N365" s="36">
        <v>0.7</v>
      </c>
      <c r="O365" s="36">
        <v>0.4</v>
      </c>
      <c r="P365" s="36">
        <v>1.6</v>
      </c>
      <c r="Q365" s="36">
        <v>0.3</v>
      </c>
      <c r="R365" s="42" t="s">
        <v>101</v>
      </c>
      <c r="S365" s="42" t="s">
        <v>101</v>
      </c>
      <c r="T365" s="42" t="s">
        <v>101</v>
      </c>
      <c r="U365" s="36">
        <v>0.4</v>
      </c>
    </row>
    <row r="366" spans="1:21" ht="16.5" customHeight="1" x14ac:dyDescent="0.2">
      <c r="A366" s="7"/>
      <c r="B366" s="7"/>
      <c r="C366" s="7" t="s">
        <v>456</v>
      </c>
      <c r="D366" s="7"/>
      <c r="E366" s="7"/>
      <c r="F366" s="7"/>
      <c r="G366" s="7"/>
      <c r="H366" s="7"/>
      <c r="I366" s="7"/>
      <c r="J366" s="7"/>
      <c r="K366" s="7"/>
      <c r="L366" s="9" t="s">
        <v>249</v>
      </c>
      <c r="M366" s="36">
        <v>1.1000000000000001</v>
      </c>
      <c r="N366" s="42" t="s">
        <v>101</v>
      </c>
      <c r="O366" s="36">
        <v>0.2</v>
      </c>
      <c r="P366" s="42" t="s">
        <v>101</v>
      </c>
      <c r="Q366" s="42" t="s">
        <v>101</v>
      </c>
      <c r="R366" s="42" t="s">
        <v>101</v>
      </c>
      <c r="S366" s="42" t="s">
        <v>101</v>
      </c>
      <c r="T366" s="36">
        <v>0.1</v>
      </c>
      <c r="U366" s="36">
        <v>0.1</v>
      </c>
    </row>
    <row r="367" spans="1:21" ht="16.5" customHeight="1" x14ac:dyDescent="0.2">
      <c r="A367" s="7"/>
      <c r="B367" s="7"/>
      <c r="C367" s="7" t="s">
        <v>105</v>
      </c>
      <c r="D367" s="7"/>
      <c r="E367" s="7"/>
      <c r="F367" s="7"/>
      <c r="G367" s="7"/>
      <c r="H367" s="7"/>
      <c r="I367" s="7"/>
      <c r="J367" s="7"/>
      <c r="K367" s="7"/>
      <c r="L367" s="9" t="s">
        <v>249</v>
      </c>
      <c r="M367" s="36">
        <v>2.2000000000000002</v>
      </c>
      <c r="N367" s="36">
        <v>1.1000000000000001</v>
      </c>
      <c r="O367" s="36">
        <v>1.4</v>
      </c>
      <c r="P367" s="36">
        <v>0.9</v>
      </c>
      <c r="Q367" s="36">
        <v>0.8</v>
      </c>
      <c r="R367" s="36">
        <v>0.2</v>
      </c>
      <c r="S367" s="36">
        <v>0.5</v>
      </c>
      <c r="T367" s="42" t="s">
        <v>101</v>
      </c>
      <c r="U367" s="36">
        <v>1.4</v>
      </c>
    </row>
    <row r="368" spans="1:21" ht="16.5" customHeight="1" x14ac:dyDescent="0.2">
      <c r="A368" s="7"/>
      <c r="B368" s="7" t="s">
        <v>458</v>
      </c>
      <c r="C368" s="7"/>
      <c r="D368" s="7"/>
      <c r="E368" s="7"/>
      <c r="F368" s="7"/>
      <c r="G368" s="7"/>
      <c r="H368" s="7"/>
      <c r="I368" s="7"/>
      <c r="J368" s="7"/>
      <c r="K368" s="7"/>
      <c r="L368" s="9"/>
      <c r="M368" s="10"/>
      <c r="N368" s="10"/>
      <c r="O368" s="10"/>
      <c r="P368" s="10"/>
      <c r="Q368" s="10"/>
      <c r="R368" s="10"/>
      <c r="S368" s="10"/>
      <c r="T368" s="10"/>
      <c r="U368" s="10"/>
    </row>
    <row r="369" spans="1:21" ht="16.5" customHeight="1" x14ac:dyDescent="0.2">
      <c r="A369" s="7"/>
      <c r="B369" s="7"/>
      <c r="C369" s="7" t="s">
        <v>433</v>
      </c>
      <c r="D369" s="7"/>
      <c r="E369" s="7"/>
      <c r="F369" s="7"/>
      <c r="G369" s="7"/>
      <c r="H369" s="7"/>
      <c r="I369" s="7"/>
      <c r="J369" s="7"/>
      <c r="K369" s="7"/>
      <c r="L369" s="9" t="s">
        <v>249</v>
      </c>
      <c r="M369" s="36">
        <v>0.8</v>
      </c>
      <c r="N369" s="36">
        <v>0.7</v>
      </c>
      <c r="O369" s="36">
        <v>1</v>
      </c>
      <c r="P369" s="36">
        <v>0.9</v>
      </c>
      <c r="Q369" s="36">
        <v>0.8</v>
      </c>
      <c r="R369" s="42" t="s">
        <v>101</v>
      </c>
      <c r="S369" s="36">
        <v>0.5</v>
      </c>
      <c r="T369" s="42" t="s">
        <v>101</v>
      </c>
      <c r="U369" s="36">
        <v>0.8</v>
      </c>
    </row>
    <row r="370" spans="1:21" ht="16.5" customHeight="1" x14ac:dyDescent="0.2">
      <c r="A370" s="7"/>
      <c r="B370" s="7"/>
      <c r="C370" s="7" t="s">
        <v>434</v>
      </c>
      <c r="D370" s="7"/>
      <c r="E370" s="7"/>
      <c r="F370" s="7"/>
      <c r="G370" s="7"/>
      <c r="H370" s="7"/>
      <c r="I370" s="7"/>
      <c r="J370" s="7"/>
      <c r="K370" s="7"/>
      <c r="L370" s="9" t="s">
        <v>249</v>
      </c>
      <c r="M370" s="36">
        <v>0.8</v>
      </c>
      <c r="N370" s="36">
        <v>0.8</v>
      </c>
      <c r="O370" s="36">
        <v>1.7</v>
      </c>
      <c r="P370" s="36">
        <v>0.6</v>
      </c>
      <c r="Q370" s="42" t="s">
        <v>101</v>
      </c>
      <c r="R370" s="36">
        <v>0.5</v>
      </c>
      <c r="S370" s="42" t="s">
        <v>101</v>
      </c>
      <c r="T370" s="42" t="s">
        <v>101</v>
      </c>
      <c r="U370" s="36">
        <v>0.9</v>
      </c>
    </row>
    <row r="371" spans="1:21" ht="16.5" customHeight="1" x14ac:dyDescent="0.2">
      <c r="A371" s="7"/>
      <c r="B371" s="7"/>
      <c r="C371" s="7" t="s">
        <v>435</v>
      </c>
      <c r="D371" s="7"/>
      <c r="E371" s="7"/>
      <c r="F371" s="7"/>
      <c r="G371" s="7"/>
      <c r="H371" s="7"/>
      <c r="I371" s="7"/>
      <c r="J371" s="7"/>
      <c r="K371" s="7"/>
      <c r="L371" s="9" t="s">
        <v>249</v>
      </c>
      <c r="M371" s="36">
        <v>0.5</v>
      </c>
      <c r="N371" s="36">
        <v>0.4</v>
      </c>
      <c r="O371" s="36">
        <v>0.8</v>
      </c>
      <c r="P371" s="36">
        <v>0.2</v>
      </c>
      <c r="Q371" s="36">
        <v>0.4</v>
      </c>
      <c r="R371" s="36">
        <v>0.3</v>
      </c>
      <c r="S371" s="42" t="s">
        <v>101</v>
      </c>
      <c r="T371" s="36">
        <v>0.6</v>
      </c>
      <c r="U371" s="36">
        <v>0.5</v>
      </c>
    </row>
    <row r="372" spans="1:21" ht="16.5" customHeight="1" x14ac:dyDescent="0.2">
      <c r="A372" s="7"/>
      <c r="B372" s="7"/>
      <c r="C372" s="7" t="s">
        <v>456</v>
      </c>
      <c r="D372" s="7"/>
      <c r="E372" s="7"/>
      <c r="F372" s="7"/>
      <c r="G372" s="7"/>
      <c r="H372" s="7"/>
      <c r="I372" s="7"/>
      <c r="J372" s="7"/>
      <c r="K372" s="7"/>
      <c r="L372" s="9" t="s">
        <v>249</v>
      </c>
      <c r="M372" s="42" t="s">
        <v>101</v>
      </c>
      <c r="N372" s="42" t="s">
        <v>101</v>
      </c>
      <c r="O372" s="36">
        <v>0.6</v>
      </c>
      <c r="P372" s="36">
        <v>1.3</v>
      </c>
      <c r="Q372" s="42" t="s">
        <v>101</v>
      </c>
      <c r="R372" s="30">
        <v>10.199999999999999</v>
      </c>
      <c r="S372" s="42" t="s">
        <v>101</v>
      </c>
      <c r="T372" s="42" t="s">
        <v>101</v>
      </c>
      <c r="U372" s="36">
        <v>0.8</v>
      </c>
    </row>
    <row r="373" spans="1:21" ht="16.5" customHeight="1" x14ac:dyDescent="0.2">
      <c r="A373" s="7"/>
      <c r="B373" s="7"/>
      <c r="C373" s="7" t="s">
        <v>105</v>
      </c>
      <c r="D373" s="7"/>
      <c r="E373" s="7"/>
      <c r="F373" s="7"/>
      <c r="G373" s="7"/>
      <c r="H373" s="7"/>
      <c r="I373" s="7"/>
      <c r="J373" s="7"/>
      <c r="K373" s="7"/>
      <c r="L373" s="9" t="s">
        <v>249</v>
      </c>
      <c r="M373" s="36">
        <v>0.8</v>
      </c>
      <c r="N373" s="36">
        <v>0.7</v>
      </c>
      <c r="O373" s="36">
        <v>1.1000000000000001</v>
      </c>
      <c r="P373" s="36">
        <v>0.8</v>
      </c>
      <c r="Q373" s="36">
        <v>0.6</v>
      </c>
      <c r="R373" s="36">
        <v>0.7</v>
      </c>
      <c r="S373" s="36">
        <v>0.5</v>
      </c>
      <c r="T373" s="36">
        <v>0.4</v>
      </c>
      <c r="U373" s="36">
        <v>0.8</v>
      </c>
    </row>
    <row r="374" spans="1:21" ht="16.5" customHeight="1" x14ac:dyDescent="0.2">
      <c r="A374" s="7"/>
      <c r="B374" s="7" t="s">
        <v>355</v>
      </c>
      <c r="C374" s="7"/>
      <c r="D374" s="7"/>
      <c r="E374" s="7"/>
      <c r="F374" s="7"/>
      <c r="G374" s="7"/>
      <c r="H374" s="7"/>
      <c r="I374" s="7"/>
      <c r="J374" s="7"/>
      <c r="K374" s="7"/>
      <c r="L374" s="9"/>
      <c r="M374" s="10"/>
      <c r="N374" s="10"/>
      <c r="O374" s="10"/>
      <c r="P374" s="10"/>
      <c r="Q374" s="10"/>
      <c r="R374" s="10"/>
      <c r="S374" s="10"/>
      <c r="T374" s="10"/>
      <c r="U374" s="10"/>
    </row>
    <row r="375" spans="1:21" ht="16.5" customHeight="1" x14ac:dyDescent="0.2">
      <c r="A375" s="7"/>
      <c r="B375" s="7"/>
      <c r="C375" s="7" t="s">
        <v>433</v>
      </c>
      <c r="D375" s="7"/>
      <c r="E375" s="7"/>
      <c r="F375" s="7"/>
      <c r="G375" s="7"/>
      <c r="H375" s="7"/>
      <c r="I375" s="7"/>
      <c r="J375" s="7"/>
      <c r="K375" s="7"/>
      <c r="L375" s="9" t="s">
        <v>249</v>
      </c>
      <c r="M375" s="36">
        <v>5.5</v>
      </c>
      <c r="N375" s="36">
        <v>5.7</v>
      </c>
      <c r="O375" s="36">
        <v>6.6</v>
      </c>
      <c r="P375" s="36">
        <v>6.6</v>
      </c>
      <c r="Q375" s="36">
        <v>6.5</v>
      </c>
      <c r="R375" s="42" t="s">
        <v>101</v>
      </c>
      <c r="S375" s="36">
        <v>4.9000000000000004</v>
      </c>
      <c r="T375" s="42" t="s">
        <v>101</v>
      </c>
      <c r="U375" s="36">
        <v>5.9</v>
      </c>
    </row>
    <row r="376" spans="1:21" ht="16.5" customHeight="1" x14ac:dyDescent="0.2">
      <c r="A376" s="7"/>
      <c r="B376" s="7"/>
      <c r="C376" s="7" t="s">
        <v>434</v>
      </c>
      <c r="D376" s="7"/>
      <c r="E376" s="7"/>
      <c r="F376" s="7"/>
      <c r="G376" s="7"/>
      <c r="H376" s="7"/>
      <c r="I376" s="7"/>
      <c r="J376" s="7"/>
      <c r="K376" s="7"/>
      <c r="L376" s="9" t="s">
        <v>249</v>
      </c>
      <c r="M376" s="36">
        <v>4.7</v>
      </c>
      <c r="N376" s="36">
        <v>4.5999999999999996</v>
      </c>
      <c r="O376" s="36">
        <v>7.5</v>
      </c>
      <c r="P376" s="36">
        <v>6.7</v>
      </c>
      <c r="Q376" s="36">
        <v>3</v>
      </c>
      <c r="R376" s="30">
        <v>11.7</v>
      </c>
      <c r="S376" s="42" t="s">
        <v>101</v>
      </c>
      <c r="T376" s="42" t="s">
        <v>101</v>
      </c>
      <c r="U376" s="36">
        <v>5.9</v>
      </c>
    </row>
    <row r="377" spans="1:21" ht="16.5" customHeight="1" x14ac:dyDescent="0.2">
      <c r="A377" s="7"/>
      <c r="B377" s="7"/>
      <c r="C377" s="7" t="s">
        <v>435</v>
      </c>
      <c r="D377" s="7"/>
      <c r="E377" s="7"/>
      <c r="F377" s="7"/>
      <c r="G377" s="7"/>
      <c r="H377" s="7"/>
      <c r="I377" s="7"/>
      <c r="J377" s="7"/>
      <c r="K377" s="7"/>
      <c r="L377" s="9" t="s">
        <v>249</v>
      </c>
      <c r="M377" s="36">
        <v>2</v>
      </c>
      <c r="N377" s="36">
        <v>6.4</v>
      </c>
      <c r="O377" s="30">
        <v>10.3</v>
      </c>
      <c r="P377" s="36">
        <v>5.7</v>
      </c>
      <c r="Q377" s="36">
        <v>4.9000000000000004</v>
      </c>
      <c r="R377" s="36">
        <v>3</v>
      </c>
      <c r="S377" s="42" t="s">
        <v>101</v>
      </c>
      <c r="T377" s="30">
        <v>10.6</v>
      </c>
      <c r="U377" s="36">
        <v>6.6</v>
      </c>
    </row>
    <row r="378" spans="1:21" ht="16.5" customHeight="1" x14ac:dyDescent="0.2">
      <c r="A378" s="7"/>
      <c r="B378" s="7"/>
      <c r="C378" s="7" t="s">
        <v>456</v>
      </c>
      <c r="D378" s="7"/>
      <c r="E378" s="7"/>
      <c r="F378" s="7"/>
      <c r="G378" s="7"/>
      <c r="H378" s="7"/>
      <c r="I378" s="7"/>
      <c r="J378" s="7"/>
      <c r="K378" s="7"/>
      <c r="L378" s="9" t="s">
        <v>249</v>
      </c>
      <c r="M378" s="36">
        <v>3.4</v>
      </c>
      <c r="N378" s="30">
        <v>12.7</v>
      </c>
      <c r="O378" s="30">
        <v>10</v>
      </c>
      <c r="P378" s="36">
        <v>7.8</v>
      </c>
      <c r="Q378" s="36">
        <v>2.8</v>
      </c>
      <c r="R378" s="36">
        <v>0.3</v>
      </c>
      <c r="S378" s="42" t="s">
        <v>101</v>
      </c>
      <c r="T378" s="30">
        <v>13.7</v>
      </c>
      <c r="U378" s="36">
        <v>8.6</v>
      </c>
    </row>
    <row r="379" spans="1:21" ht="16.5" customHeight="1" x14ac:dyDescent="0.2">
      <c r="A379" s="7"/>
      <c r="B379" s="7"/>
      <c r="C379" s="7" t="s">
        <v>105</v>
      </c>
      <c r="D379" s="7"/>
      <c r="E379" s="7"/>
      <c r="F379" s="7"/>
      <c r="G379" s="7"/>
      <c r="H379" s="7"/>
      <c r="I379" s="7"/>
      <c r="J379" s="7"/>
      <c r="K379" s="7"/>
      <c r="L379" s="9" t="s">
        <v>249</v>
      </c>
      <c r="M379" s="36">
        <v>5.2</v>
      </c>
      <c r="N379" s="36">
        <v>5.5</v>
      </c>
      <c r="O379" s="36">
        <v>7.4</v>
      </c>
      <c r="P379" s="36">
        <v>6.6</v>
      </c>
      <c r="Q379" s="36">
        <v>5.8</v>
      </c>
      <c r="R379" s="36">
        <v>8.8000000000000007</v>
      </c>
      <c r="S379" s="36">
        <v>4.9000000000000004</v>
      </c>
      <c r="T379" s="30">
        <v>11.9</v>
      </c>
      <c r="U379" s="36">
        <v>6.1</v>
      </c>
    </row>
    <row r="380" spans="1:21" ht="16.5" customHeight="1" x14ac:dyDescent="0.2">
      <c r="A380" s="7"/>
      <c r="B380" s="7" t="s">
        <v>459</v>
      </c>
      <c r="C380" s="7"/>
      <c r="D380" s="7"/>
      <c r="E380" s="7"/>
      <c r="F380" s="7"/>
      <c r="G380" s="7"/>
      <c r="H380" s="7"/>
      <c r="I380" s="7"/>
      <c r="J380" s="7"/>
      <c r="K380" s="7"/>
      <c r="L380" s="9"/>
      <c r="M380" s="10"/>
      <c r="N380" s="10"/>
      <c r="O380" s="10"/>
      <c r="P380" s="10"/>
      <c r="Q380" s="10"/>
      <c r="R380" s="10"/>
      <c r="S380" s="10"/>
      <c r="T380" s="10"/>
      <c r="U380" s="10"/>
    </row>
    <row r="381" spans="1:21" ht="16.5" customHeight="1" x14ac:dyDescent="0.2">
      <c r="A381" s="7"/>
      <c r="B381" s="7"/>
      <c r="C381" s="7" t="s">
        <v>433</v>
      </c>
      <c r="D381" s="7"/>
      <c r="E381" s="7"/>
      <c r="F381" s="7"/>
      <c r="G381" s="7"/>
      <c r="H381" s="7"/>
      <c r="I381" s="7"/>
      <c r="J381" s="7"/>
      <c r="K381" s="7"/>
      <c r="L381" s="9" t="s">
        <v>249</v>
      </c>
      <c r="M381" s="36">
        <v>1.9</v>
      </c>
      <c r="N381" s="36">
        <v>2.8</v>
      </c>
      <c r="O381" s="36">
        <v>4.5999999999999996</v>
      </c>
      <c r="P381" s="36">
        <v>5</v>
      </c>
      <c r="Q381" s="36">
        <v>5</v>
      </c>
      <c r="R381" s="42" t="s">
        <v>101</v>
      </c>
      <c r="S381" s="36">
        <v>4.3</v>
      </c>
      <c r="T381" s="42" t="s">
        <v>101</v>
      </c>
      <c r="U381" s="36">
        <v>3.3</v>
      </c>
    </row>
    <row r="382" spans="1:21" ht="16.5" customHeight="1" x14ac:dyDescent="0.2">
      <c r="A382" s="7"/>
      <c r="B382" s="7"/>
      <c r="C382" s="7" t="s">
        <v>434</v>
      </c>
      <c r="D382" s="7"/>
      <c r="E382" s="7"/>
      <c r="F382" s="7"/>
      <c r="G382" s="7"/>
      <c r="H382" s="7"/>
      <c r="I382" s="7"/>
      <c r="J382" s="7"/>
      <c r="K382" s="7"/>
      <c r="L382" s="9" t="s">
        <v>249</v>
      </c>
      <c r="M382" s="36">
        <v>3.5</v>
      </c>
      <c r="N382" s="36">
        <v>4</v>
      </c>
      <c r="O382" s="36">
        <v>8.1</v>
      </c>
      <c r="P382" s="36">
        <v>5.6</v>
      </c>
      <c r="Q382" s="36">
        <v>4.0999999999999996</v>
      </c>
      <c r="R382" s="36">
        <v>9.4</v>
      </c>
      <c r="S382" s="42" t="s">
        <v>101</v>
      </c>
      <c r="T382" s="42" t="s">
        <v>101</v>
      </c>
      <c r="U382" s="36">
        <v>5.3</v>
      </c>
    </row>
    <row r="383" spans="1:21" ht="16.5" customHeight="1" x14ac:dyDescent="0.2">
      <c r="A383" s="7"/>
      <c r="B383" s="7"/>
      <c r="C383" s="7" t="s">
        <v>435</v>
      </c>
      <c r="D383" s="7"/>
      <c r="E383" s="7"/>
      <c r="F383" s="7"/>
      <c r="G383" s="7"/>
      <c r="H383" s="7"/>
      <c r="I383" s="7"/>
      <c r="J383" s="7"/>
      <c r="K383" s="7"/>
      <c r="L383" s="9" t="s">
        <v>249</v>
      </c>
      <c r="M383" s="36">
        <v>2.7</v>
      </c>
      <c r="N383" s="36">
        <v>2.9</v>
      </c>
      <c r="O383" s="36">
        <v>6.4</v>
      </c>
      <c r="P383" s="36">
        <v>7.6</v>
      </c>
      <c r="Q383" s="36">
        <v>8</v>
      </c>
      <c r="R383" s="36">
        <v>8.4</v>
      </c>
      <c r="S383" s="42" t="s">
        <v>101</v>
      </c>
      <c r="T383" s="36">
        <v>5.2</v>
      </c>
      <c r="U383" s="36">
        <v>5.5</v>
      </c>
    </row>
    <row r="384" spans="1:21" ht="16.5" customHeight="1" x14ac:dyDescent="0.2">
      <c r="A384" s="7"/>
      <c r="B384" s="7"/>
      <c r="C384" s="7" t="s">
        <v>456</v>
      </c>
      <c r="D384" s="7"/>
      <c r="E384" s="7"/>
      <c r="F384" s="7"/>
      <c r="G384" s="7"/>
      <c r="H384" s="7"/>
      <c r="I384" s="7"/>
      <c r="J384" s="7"/>
      <c r="K384" s="7"/>
      <c r="L384" s="9" t="s">
        <v>249</v>
      </c>
      <c r="M384" s="36">
        <v>2.2000000000000002</v>
      </c>
      <c r="N384" s="42" t="s">
        <v>101</v>
      </c>
      <c r="O384" s="36">
        <v>5.4</v>
      </c>
      <c r="P384" s="36">
        <v>4.5999999999999996</v>
      </c>
      <c r="Q384" s="36">
        <v>0.7</v>
      </c>
      <c r="R384" s="42" t="s">
        <v>101</v>
      </c>
      <c r="S384" s="42" t="s">
        <v>101</v>
      </c>
      <c r="T384" s="30">
        <v>10.7</v>
      </c>
      <c r="U384" s="36">
        <v>5.2</v>
      </c>
    </row>
    <row r="385" spans="1:21" ht="16.5" customHeight="1" x14ac:dyDescent="0.2">
      <c r="A385" s="7"/>
      <c r="B385" s="7"/>
      <c r="C385" s="7" t="s">
        <v>105</v>
      </c>
      <c r="D385" s="7"/>
      <c r="E385" s="7"/>
      <c r="F385" s="7"/>
      <c r="G385" s="7"/>
      <c r="H385" s="7"/>
      <c r="I385" s="7"/>
      <c r="J385" s="7"/>
      <c r="K385" s="7"/>
      <c r="L385" s="9" t="s">
        <v>249</v>
      </c>
      <c r="M385" s="36">
        <v>2.2999999999999998</v>
      </c>
      <c r="N385" s="36">
        <v>3</v>
      </c>
      <c r="O385" s="36">
        <v>5.6</v>
      </c>
      <c r="P385" s="36">
        <v>5.2</v>
      </c>
      <c r="Q385" s="36">
        <v>5.0999999999999996</v>
      </c>
      <c r="R385" s="36">
        <v>8.9</v>
      </c>
      <c r="S385" s="36">
        <v>4.3</v>
      </c>
      <c r="T385" s="36">
        <v>7.4</v>
      </c>
      <c r="U385" s="36">
        <v>3.9</v>
      </c>
    </row>
    <row r="386" spans="1:21" ht="16.5" customHeight="1" x14ac:dyDescent="0.2">
      <c r="A386" s="7"/>
      <c r="B386" s="7" t="s">
        <v>460</v>
      </c>
      <c r="C386" s="7"/>
      <c r="D386" s="7"/>
      <c r="E386" s="7"/>
      <c r="F386" s="7"/>
      <c r="G386" s="7"/>
      <c r="H386" s="7"/>
      <c r="I386" s="7"/>
      <c r="J386" s="7"/>
      <c r="K386" s="7"/>
      <c r="L386" s="9"/>
      <c r="M386" s="10"/>
      <c r="N386" s="10"/>
      <c r="O386" s="10"/>
      <c r="P386" s="10"/>
      <c r="Q386" s="10"/>
      <c r="R386" s="10"/>
      <c r="S386" s="10"/>
      <c r="T386" s="10"/>
      <c r="U386" s="10"/>
    </row>
    <row r="387" spans="1:21" ht="16.5" customHeight="1" x14ac:dyDescent="0.2">
      <c r="A387" s="7"/>
      <c r="B387" s="7"/>
      <c r="C387" s="7" t="s">
        <v>433</v>
      </c>
      <c r="D387" s="7"/>
      <c r="E387" s="7"/>
      <c r="F387" s="7"/>
      <c r="G387" s="7"/>
      <c r="H387" s="7"/>
      <c r="I387" s="7"/>
      <c r="J387" s="7"/>
      <c r="K387" s="7"/>
      <c r="L387" s="9" t="s">
        <v>249</v>
      </c>
      <c r="M387" s="30">
        <v>22.9</v>
      </c>
      <c r="N387" s="30">
        <v>25.5</v>
      </c>
      <c r="O387" s="30">
        <v>27.2</v>
      </c>
      <c r="P387" s="30">
        <v>22.2</v>
      </c>
      <c r="Q387" s="30">
        <v>29.5</v>
      </c>
      <c r="R387" s="42" t="s">
        <v>101</v>
      </c>
      <c r="S387" s="30">
        <v>28.8</v>
      </c>
      <c r="T387" s="42" t="s">
        <v>101</v>
      </c>
      <c r="U387" s="30">
        <v>24.9</v>
      </c>
    </row>
    <row r="388" spans="1:21" ht="16.5" customHeight="1" x14ac:dyDescent="0.2">
      <c r="A388" s="7"/>
      <c r="B388" s="7"/>
      <c r="C388" s="7" t="s">
        <v>434</v>
      </c>
      <c r="D388" s="7"/>
      <c r="E388" s="7"/>
      <c r="F388" s="7"/>
      <c r="G388" s="7"/>
      <c r="H388" s="7"/>
      <c r="I388" s="7"/>
      <c r="J388" s="7"/>
      <c r="K388" s="7"/>
      <c r="L388" s="9" t="s">
        <v>249</v>
      </c>
      <c r="M388" s="30">
        <v>23.9</v>
      </c>
      <c r="N388" s="30">
        <v>19</v>
      </c>
      <c r="O388" s="30">
        <v>12.8</v>
      </c>
      <c r="P388" s="36">
        <v>5.9</v>
      </c>
      <c r="Q388" s="36">
        <v>4.3</v>
      </c>
      <c r="R388" s="30">
        <v>34.799999999999997</v>
      </c>
      <c r="S388" s="42" t="s">
        <v>101</v>
      </c>
      <c r="T388" s="42" t="s">
        <v>101</v>
      </c>
      <c r="U388" s="30">
        <v>19.100000000000001</v>
      </c>
    </row>
    <row r="389" spans="1:21" ht="16.5" customHeight="1" x14ac:dyDescent="0.2">
      <c r="A389" s="7"/>
      <c r="B389" s="7"/>
      <c r="C389" s="7" t="s">
        <v>435</v>
      </c>
      <c r="D389" s="7"/>
      <c r="E389" s="7"/>
      <c r="F389" s="7"/>
      <c r="G389" s="7"/>
      <c r="H389" s="7"/>
      <c r="I389" s="7"/>
      <c r="J389" s="7"/>
      <c r="K389" s="7"/>
      <c r="L389" s="9" t="s">
        <v>249</v>
      </c>
      <c r="M389" s="30">
        <v>12.6</v>
      </c>
      <c r="N389" s="30">
        <v>14</v>
      </c>
      <c r="O389" s="30">
        <v>22.6</v>
      </c>
      <c r="P389" s="30">
        <v>13.5</v>
      </c>
      <c r="Q389" s="36">
        <v>9.9</v>
      </c>
      <c r="R389" s="36">
        <v>5.6</v>
      </c>
      <c r="S389" s="42" t="s">
        <v>101</v>
      </c>
      <c r="T389" s="30">
        <v>18</v>
      </c>
      <c r="U389" s="30">
        <v>15.8</v>
      </c>
    </row>
    <row r="390" spans="1:21" ht="16.5" customHeight="1" x14ac:dyDescent="0.2">
      <c r="A390" s="7"/>
      <c r="B390" s="7"/>
      <c r="C390" s="7" t="s">
        <v>456</v>
      </c>
      <c r="D390" s="7"/>
      <c r="E390" s="7"/>
      <c r="F390" s="7"/>
      <c r="G390" s="7"/>
      <c r="H390" s="7"/>
      <c r="I390" s="7"/>
      <c r="J390" s="7"/>
      <c r="K390" s="7"/>
      <c r="L390" s="9" t="s">
        <v>249</v>
      </c>
      <c r="M390" s="30">
        <v>15.4</v>
      </c>
      <c r="N390" s="42" t="s">
        <v>101</v>
      </c>
      <c r="O390" s="30">
        <v>10.7</v>
      </c>
      <c r="P390" s="30">
        <v>17.100000000000001</v>
      </c>
      <c r="Q390" s="36">
        <v>3.8</v>
      </c>
      <c r="R390" s="42" t="s">
        <v>101</v>
      </c>
      <c r="S390" s="42" t="s">
        <v>101</v>
      </c>
      <c r="T390" s="30">
        <v>23.2</v>
      </c>
      <c r="U390" s="30">
        <v>14.3</v>
      </c>
    </row>
    <row r="391" spans="1:21" ht="16.5" customHeight="1" x14ac:dyDescent="0.2">
      <c r="A391" s="7"/>
      <c r="B391" s="7"/>
      <c r="C391" s="7" t="s">
        <v>105</v>
      </c>
      <c r="D391" s="7"/>
      <c r="E391" s="7"/>
      <c r="F391" s="7"/>
      <c r="G391" s="7"/>
      <c r="H391" s="7"/>
      <c r="I391" s="7"/>
      <c r="J391" s="7"/>
      <c r="K391" s="7"/>
      <c r="L391" s="9" t="s">
        <v>249</v>
      </c>
      <c r="M391" s="30">
        <v>22.5</v>
      </c>
      <c r="N391" s="30">
        <v>23.8</v>
      </c>
      <c r="O391" s="30">
        <v>23.3</v>
      </c>
      <c r="P391" s="30">
        <v>19.899999999999999</v>
      </c>
      <c r="Q391" s="30">
        <v>23.3</v>
      </c>
      <c r="R391" s="30">
        <v>25.2</v>
      </c>
      <c r="S391" s="30">
        <v>28.7</v>
      </c>
      <c r="T391" s="30">
        <v>20.100000000000001</v>
      </c>
      <c r="U391" s="30">
        <v>22.9</v>
      </c>
    </row>
    <row r="392" spans="1:21" ht="16.5" customHeight="1" x14ac:dyDescent="0.2">
      <c r="A392" s="7"/>
      <c r="B392" s="7" t="s">
        <v>461</v>
      </c>
      <c r="C392" s="7"/>
      <c r="D392" s="7"/>
      <c r="E392" s="7"/>
      <c r="F392" s="7"/>
      <c r="G392" s="7"/>
      <c r="H392" s="7"/>
      <c r="I392" s="7"/>
      <c r="J392" s="7"/>
      <c r="K392" s="7"/>
      <c r="L392" s="9"/>
      <c r="M392" s="10"/>
      <c r="N392" s="10"/>
      <c r="O392" s="10"/>
      <c r="P392" s="10"/>
      <c r="Q392" s="10"/>
      <c r="R392" s="10"/>
      <c r="S392" s="10"/>
      <c r="T392" s="10"/>
      <c r="U392" s="10"/>
    </row>
    <row r="393" spans="1:21" ht="16.5" customHeight="1" x14ac:dyDescent="0.2">
      <c r="A393" s="7"/>
      <c r="B393" s="7"/>
      <c r="C393" s="7" t="s">
        <v>433</v>
      </c>
      <c r="D393" s="7"/>
      <c r="E393" s="7"/>
      <c r="F393" s="7"/>
      <c r="G393" s="7"/>
      <c r="H393" s="7"/>
      <c r="I393" s="7"/>
      <c r="J393" s="7"/>
      <c r="K393" s="7"/>
      <c r="L393" s="9" t="s">
        <v>249</v>
      </c>
      <c r="M393" s="30">
        <v>22.5</v>
      </c>
      <c r="N393" s="30">
        <v>29.2</v>
      </c>
      <c r="O393" s="30">
        <v>26.8</v>
      </c>
      <c r="P393" s="30">
        <v>26.6</v>
      </c>
      <c r="Q393" s="30">
        <v>30.9</v>
      </c>
      <c r="R393" s="42" t="s">
        <v>101</v>
      </c>
      <c r="S393" s="30">
        <v>23.5</v>
      </c>
      <c r="T393" s="42" t="s">
        <v>101</v>
      </c>
      <c r="U393" s="30">
        <v>26.2</v>
      </c>
    </row>
    <row r="394" spans="1:21" ht="16.5" customHeight="1" x14ac:dyDescent="0.2">
      <c r="A394" s="7"/>
      <c r="B394" s="7"/>
      <c r="C394" s="7" t="s">
        <v>434</v>
      </c>
      <c r="D394" s="7"/>
      <c r="E394" s="7"/>
      <c r="F394" s="7"/>
      <c r="G394" s="7"/>
      <c r="H394" s="7"/>
      <c r="I394" s="7"/>
      <c r="J394" s="7"/>
      <c r="K394" s="7"/>
      <c r="L394" s="9" t="s">
        <v>249</v>
      </c>
      <c r="M394" s="30">
        <v>23.4</v>
      </c>
      <c r="N394" s="30">
        <v>31.9</v>
      </c>
      <c r="O394" s="30">
        <v>18.7</v>
      </c>
      <c r="P394" s="30">
        <v>17.600000000000001</v>
      </c>
      <c r="Q394" s="30">
        <v>13.3</v>
      </c>
      <c r="R394" s="30">
        <v>27.8</v>
      </c>
      <c r="S394" s="42" t="s">
        <v>101</v>
      </c>
      <c r="T394" s="42" t="s">
        <v>101</v>
      </c>
      <c r="U394" s="30">
        <v>24.1</v>
      </c>
    </row>
    <row r="395" spans="1:21" ht="16.5" customHeight="1" x14ac:dyDescent="0.2">
      <c r="A395" s="7"/>
      <c r="B395" s="7"/>
      <c r="C395" s="7" t="s">
        <v>435</v>
      </c>
      <c r="D395" s="7"/>
      <c r="E395" s="7"/>
      <c r="F395" s="7"/>
      <c r="G395" s="7"/>
      <c r="H395" s="7"/>
      <c r="I395" s="7"/>
      <c r="J395" s="7"/>
      <c r="K395" s="7"/>
      <c r="L395" s="9" t="s">
        <v>249</v>
      </c>
      <c r="M395" s="30">
        <v>12.7</v>
      </c>
      <c r="N395" s="30">
        <v>25.9</v>
      </c>
      <c r="O395" s="30">
        <v>30.8</v>
      </c>
      <c r="P395" s="30">
        <v>30.4</v>
      </c>
      <c r="Q395" s="30">
        <v>30.1</v>
      </c>
      <c r="R395" s="30">
        <v>12.2</v>
      </c>
      <c r="S395" s="42" t="s">
        <v>101</v>
      </c>
      <c r="T395" s="30">
        <v>38.799999999999997</v>
      </c>
      <c r="U395" s="30">
        <v>25.3</v>
      </c>
    </row>
    <row r="396" spans="1:21" ht="16.5" customHeight="1" x14ac:dyDescent="0.2">
      <c r="A396" s="7"/>
      <c r="B396" s="7"/>
      <c r="C396" s="7" t="s">
        <v>456</v>
      </c>
      <c r="D396" s="7"/>
      <c r="E396" s="7"/>
      <c r="F396" s="7"/>
      <c r="G396" s="7"/>
      <c r="H396" s="7"/>
      <c r="I396" s="7"/>
      <c r="J396" s="7"/>
      <c r="K396" s="7"/>
      <c r="L396" s="9" t="s">
        <v>249</v>
      </c>
      <c r="M396" s="36">
        <v>7</v>
      </c>
      <c r="N396" s="42" t="s">
        <v>101</v>
      </c>
      <c r="O396" s="30">
        <v>15.4</v>
      </c>
      <c r="P396" s="30">
        <v>19.8</v>
      </c>
      <c r="Q396" s="30">
        <v>20.6</v>
      </c>
      <c r="R396" s="36">
        <v>2.8</v>
      </c>
      <c r="S396" s="42" t="s">
        <v>101</v>
      </c>
      <c r="T396" s="30">
        <v>24.5</v>
      </c>
      <c r="U396" s="30">
        <v>18.100000000000001</v>
      </c>
    </row>
    <row r="397" spans="1:21" ht="16.5" customHeight="1" x14ac:dyDescent="0.2">
      <c r="A397" s="7"/>
      <c r="B397" s="7"/>
      <c r="C397" s="7" t="s">
        <v>105</v>
      </c>
      <c r="D397" s="7"/>
      <c r="E397" s="7"/>
      <c r="F397" s="7"/>
      <c r="G397" s="7"/>
      <c r="H397" s="7"/>
      <c r="I397" s="7"/>
      <c r="J397" s="7"/>
      <c r="K397" s="7"/>
      <c r="L397" s="9" t="s">
        <v>249</v>
      </c>
      <c r="M397" s="30">
        <v>22</v>
      </c>
      <c r="N397" s="30">
        <v>29.6</v>
      </c>
      <c r="O397" s="30">
        <v>25.5</v>
      </c>
      <c r="P397" s="30">
        <v>25.7</v>
      </c>
      <c r="Q397" s="30">
        <v>28.2</v>
      </c>
      <c r="R397" s="30">
        <v>22.5</v>
      </c>
      <c r="S397" s="30">
        <v>23.5</v>
      </c>
      <c r="T397" s="30">
        <v>33.1</v>
      </c>
      <c r="U397" s="30">
        <v>25.6</v>
      </c>
    </row>
    <row r="398" spans="1:21" ht="16.5" customHeight="1" x14ac:dyDescent="0.2">
      <c r="A398" s="7"/>
      <c r="B398" s="7" t="s">
        <v>462</v>
      </c>
      <c r="C398" s="7"/>
      <c r="D398" s="7"/>
      <c r="E398" s="7"/>
      <c r="F398" s="7"/>
      <c r="G398" s="7"/>
      <c r="H398" s="7"/>
      <c r="I398" s="7"/>
      <c r="J398" s="7"/>
      <c r="K398" s="7"/>
      <c r="L398" s="9"/>
      <c r="M398" s="10"/>
      <c r="N398" s="10"/>
      <c r="O398" s="10"/>
      <c r="P398" s="10"/>
      <c r="Q398" s="10"/>
      <c r="R398" s="10"/>
      <c r="S398" s="10"/>
      <c r="T398" s="10"/>
      <c r="U398" s="10"/>
    </row>
    <row r="399" spans="1:21" ht="16.5" customHeight="1" x14ac:dyDescent="0.2">
      <c r="A399" s="7"/>
      <c r="B399" s="7"/>
      <c r="C399" s="7" t="s">
        <v>433</v>
      </c>
      <c r="D399" s="7"/>
      <c r="E399" s="7"/>
      <c r="F399" s="7"/>
      <c r="G399" s="7"/>
      <c r="H399" s="7"/>
      <c r="I399" s="7"/>
      <c r="J399" s="7"/>
      <c r="K399" s="7"/>
      <c r="L399" s="9" t="s">
        <v>249</v>
      </c>
      <c r="M399" s="36">
        <v>0.8</v>
      </c>
      <c r="N399" s="36">
        <v>1.4</v>
      </c>
      <c r="O399" s="36">
        <v>1</v>
      </c>
      <c r="P399" s="36">
        <v>0.8</v>
      </c>
      <c r="Q399" s="36">
        <v>1.4</v>
      </c>
      <c r="R399" s="42" t="s">
        <v>101</v>
      </c>
      <c r="S399" s="36">
        <v>0.5</v>
      </c>
      <c r="T399" s="42" t="s">
        <v>101</v>
      </c>
      <c r="U399" s="36">
        <v>1.1000000000000001</v>
      </c>
    </row>
    <row r="400" spans="1:21" ht="16.5" customHeight="1" x14ac:dyDescent="0.2">
      <c r="A400" s="7"/>
      <c r="B400" s="7"/>
      <c r="C400" s="7" t="s">
        <v>434</v>
      </c>
      <c r="D400" s="7"/>
      <c r="E400" s="7"/>
      <c r="F400" s="7"/>
      <c r="G400" s="7"/>
      <c r="H400" s="7"/>
      <c r="I400" s="7"/>
      <c r="J400" s="7"/>
      <c r="K400" s="7"/>
      <c r="L400" s="9" t="s">
        <v>249</v>
      </c>
      <c r="M400" s="36">
        <v>0.8</v>
      </c>
      <c r="N400" s="36">
        <v>0.5</v>
      </c>
      <c r="O400" s="36">
        <v>0.5</v>
      </c>
      <c r="P400" s="36">
        <v>1</v>
      </c>
      <c r="Q400" s="36">
        <v>0.5</v>
      </c>
      <c r="R400" s="36">
        <v>0.8</v>
      </c>
      <c r="S400" s="42" t="s">
        <v>101</v>
      </c>
      <c r="T400" s="42" t="s">
        <v>101</v>
      </c>
      <c r="U400" s="36">
        <v>0.6</v>
      </c>
    </row>
    <row r="401" spans="1:21" ht="16.5" customHeight="1" x14ac:dyDescent="0.2">
      <c r="A401" s="7"/>
      <c r="B401" s="7"/>
      <c r="C401" s="7" t="s">
        <v>435</v>
      </c>
      <c r="D401" s="7"/>
      <c r="E401" s="7"/>
      <c r="F401" s="7"/>
      <c r="G401" s="7"/>
      <c r="H401" s="7"/>
      <c r="I401" s="7"/>
      <c r="J401" s="7"/>
      <c r="K401" s="7"/>
      <c r="L401" s="9" t="s">
        <v>249</v>
      </c>
      <c r="M401" s="36">
        <v>0.4</v>
      </c>
      <c r="N401" s="36">
        <v>0.7</v>
      </c>
      <c r="O401" s="36">
        <v>0.5</v>
      </c>
      <c r="P401" s="42" t="s">
        <v>101</v>
      </c>
      <c r="Q401" s="36">
        <v>1.4</v>
      </c>
      <c r="R401" s="42" t="s">
        <v>101</v>
      </c>
      <c r="S401" s="42" t="s">
        <v>101</v>
      </c>
      <c r="T401" s="36">
        <v>1.6</v>
      </c>
      <c r="U401" s="36">
        <v>0.6</v>
      </c>
    </row>
    <row r="402" spans="1:21" ht="16.5" customHeight="1" x14ac:dyDescent="0.2">
      <c r="A402" s="7"/>
      <c r="B402" s="7"/>
      <c r="C402" s="7" t="s">
        <v>456</v>
      </c>
      <c r="D402" s="7"/>
      <c r="E402" s="7"/>
      <c r="F402" s="7"/>
      <c r="G402" s="7"/>
      <c r="H402" s="7"/>
      <c r="I402" s="7"/>
      <c r="J402" s="7"/>
      <c r="K402" s="7"/>
      <c r="L402" s="9" t="s">
        <v>249</v>
      </c>
      <c r="M402" s="36">
        <v>0.9</v>
      </c>
      <c r="N402" s="42" t="s">
        <v>101</v>
      </c>
      <c r="O402" s="36">
        <v>0.8</v>
      </c>
      <c r="P402" s="42" t="s">
        <v>101</v>
      </c>
      <c r="Q402" s="42" t="s">
        <v>101</v>
      </c>
      <c r="R402" s="42" t="s">
        <v>101</v>
      </c>
      <c r="S402" s="42" t="s">
        <v>101</v>
      </c>
      <c r="T402" s="36">
        <v>0.9</v>
      </c>
      <c r="U402" s="36">
        <v>0.5</v>
      </c>
    </row>
    <row r="403" spans="1:21" ht="16.5" customHeight="1" x14ac:dyDescent="0.2">
      <c r="A403" s="7"/>
      <c r="B403" s="7"/>
      <c r="C403" s="7" t="s">
        <v>105</v>
      </c>
      <c r="D403" s="7"/>
      <c r="E403" s="7"/>
      <c r="F403" s="7"/>
      <c r="G403" s="7"/>
      <c r="H403" s="7"/>
      <c r="I403" s="7"/>
      <c r="J403" s="7"/>
      <c r="K403" s="7"/>
      <c r="L403" s="9" t="s">
        <v>249</v>
      </c>
      <c r="M403" s="36">
        <v>0.8</v>
      </c>
      <c r="N403" s="36">
        <v>1.2</v>
      </c>
      <c r="O403" s="36">
        <v>0.8</v>
      </c>
      <c r="P403" s="36">
        <v>0.7</v>
      </c>
      <c r="Q403" s="36">
        <v>1.2</v>
      </c>
      <c r="R403" s="36">
        <v>0.5</v>
      </c>
      <c r="S403" s="36">
        <v>0.5</v>
      </c>
      <c r="T403" s="36">
        <v>1.3</v>
      </c>
      <c r="U403" s="36">
        <v>0.9</v>
      </c>
    </row>
    <row r="404" spans="1:21" ht="16.5" customHeight="1" x14ac:dyDescent="0.2">
      <c r="A404" s="7"/>
      <c r="B404" s="7" t="s">
        <v>463</v>
      </c>
      <c r="C404" s="7"/>
      <c r="D404" s="7"/>
      <c r="E404" s="7"/>
      <c r="F404" s="7"/>
      <c r="G404" s="7"/>
      <c r="H404" s="7"/>
      <c r="I404" s="7"/>
      <c r="J404" s="7"/>
      <c r="K404" s="7"/>
      <c r="L404" s="9"/>
      <c r="M404" s="10"/>
      <c r="N404" s="10"/>
      <c r="O404" s="10"/>
      <c r="P404" s="10"/>
      <c r="Q404" s="10"/>
      <c r="R404" s="10"/>
      <c r="S404" s="10"/>
      <c r="T404" s="10"/>
      <c r="U404" s="10"/>
    </row>
    <row r="405" spans="1:21" ht="16.5" customHeight="1" x14ac:dyDescent="0.2">
      <c r="A405" s="7"/>
      <c r="B405" s="7"/>
      <c r="C405" s="7" t="s">
        <v>433</v>
      </c>
      <c r="D405" s="7"/>
      <c r="E405" s="7"/>
      <c r="F405" s="7"/>
      <c r="G405" s="7"/>
      <c r="H405" s="7"/>
      <c r="I405" s="7"/>
      <c r="J405" s="7"/>
      <c r="K405" s="7"/>
      <c r="L405" s="9" t="s">
        <v>249</v>
      </c>
      <c r="M405" s="36">
        <v>0.3</v>
      </c>
      <c r="N405" s="36">
        <v>0.3</v>
      </c>
      <c r="O405" s="36">
        <v>0.1</v>
      </c>
      <c r="P405" s="42" t="s">
        <v>101</v>
      </c>
      <c r="Q405" s="36">
        <v>0.1</v>
      </c>
      <c r="R405" s="42" t="s">
        <v>101</v>
      </c>
      <c r="S405" s="36">
        <v>0.4</v>
      </c>
      <c r="T405" s="42" t="s">
        <v>101</v>
      </c>
      <c r="U405" s="36">
        <v>0.2</v>
      </c>
    </row>
    <row r="406" spans="1:21" ht="16.5" customHeight="1" x14ac:dyDescent="0.2">
      <c r="A406" s="7"/>
      <c r="B406" s="7"/>
      <c r="C406" s="7" t="s">
        <v>434</v>
      </c>
      <c r="D406" s="7"/>
      <c r="E406" s="7"/>
      <c r="F406" s="7"/>
      <c r="G406" s="7"/>
      <c r="H406" s="7"/>
      <c r="I406" s="7"/>
      <c r="J406" s="7"/>
      <c r="K406" s="7"/>
      <c r="L406" s="9" t="s">
        <v>249</v>
      </c>
      <c r="M406" s="36">
        <v>0.5</v>
      </c>
      <c r="N406" s="36">
        <v>0.2</v>
      </c>
      <c r="O406" s="36">
        <v>0.1</v>
      </c>
      <c r="P406" s="42" t="s">
        <v>101</v>
      </c>
      <c r="Q406" s="42" t="s">
        <v>101</v>
      </c>
      <c r="R406" s="36">
        <v>0.4</v>
      </c>
      <c r="S406" s="42" t="s">
        <v>101</v>
      </c>
      <c r="T406" s="42" t="s">
        <v>101</v>
      </c>
      <c r="U406" s="36">
        <v>0.3</v>
      </c>
    </row>
    <row r="407" spans="1:21" ht="16.5" customHeight="1" x14ac:dyDescent="0.2">
      <c r="A407" s="7"/>
      <c r="B407" s="7"/>
      <c r="C407" s="7" t="s">
        <v>435</v>
      </c>
      <c r="D407" s="7"/>
      <c r="E407" s="7"/>
      <c r="F407" s="7"/>
      <c r="G407" s="7"/>
      <c r="H407" s="7"/>
      <c r="I407" s="7"/>
      <c r="J407" s="7"/>
      <c r="K407" s="7"/>
      <c r="L407" s="9" t="s">
        <v>249</v>
      </c>
      <c r="M407" s="42" t="s">
        <v>101</v>
      </c>
      <c r="N407" s="42" t="s">
        <v>101</v>
      </c>
      <c r="O407" s="36">
        <v>0.2</v>
      </c>
      <c r="P407" s="42" t="s">
        <v>101</v>
      </c>
      <c r="Q407" s="42" t="s">
        <v>101</v>
      </c>
      <c r="R407" s="42" t="s">
        <v>101</v>
      </c>
      <c r="S407" s="42" t="s">
        <v>101</v>
      </c>
      <c r="T407" s="42" t="s">
        <v>101</v>
      </c>
      <c r="U407" s="36">
        <v>0.1</v>
      </c>
    </row>
    <row r="408" spans="1:21" ht="16.5" customHeight="1" x14ac:dyDescent="0.2">
      <c r="A408" s="7"/>
      <c r="B408" s="7"/>
      <c r="C408" s="7" t="s">
        <v>456</v>
      </c>
      <c r="D408" s="7"/>
      <c r="E408" s="7"/>
      <c r="F408" s="7"/>
      <c r="G408" s="7"/>
      <c r="H408" s="7"/>
      <c r="I408" s="7"/>
      <c r="J408" s="7"/>
      <c r="K408" s="7"/>
      <c r="L408" s="9" t="s">
        <v>249</v>
      </c>
      <c r="M408" s="42" t="s">
        <v>101</v>
      </c>
      <c r="N408" s="42" t="s">
        <v>101</v>
      </c>
      <c r="O408" s="36">
        <v>0.8</v>
      </c>
      <c r="P408" s="42" t="s">
        <v>101</v>
      </c>
      <c r="Q408" s="42" t="s">
        <v>101</v>
      </c>
      <c r="R408" s="42" t="s">
        <v>101</v>
      </c>
      <c r="S408" s="42" t="s">
        <v>101</v>
      </c>
      <c r="T408" s="42" t="s">
        <v>101</v>
      </c>
      <c r="U408" s="36">
        <v>0.2</v>
      </c>
    </row>
    <row r="409" spans="1:21" ht="16.5" customHeight="1" x14ac:dyDescent="0.2">
      <c r="A409" s="7"/>
      <c r="B409" s="7"/>
      <c r="C409" s="7" t="s">
        <v>105</v>
      </c>
      <c r="D409" s="7"/>
      <c r="E409" s="7"/>
      <c r="F409" s="7"/>
      <c r="G409" s="7"/>
      <c r="H409" s="7"/>
      <c r="I409" s="7"/>
      <c r="J409" s="7"/>
      <c r="K409" s="7"/>
      <c r="L409" s="9" t="s">
        <v>249</v>
      </c>
      <c r="M409" s="36">
        <v>0.3</v>
      </c>
      <c r="N409" s="36">
        <v>0.2</v>
      </c>
      <c r="O409" s="36">
        <v>0.1</v>
      </c>
      <c r="P409" s="42" t="s">
        <v>101</v>
      </c>
      <c r="Q409" s="36">
        <v>0.1</v>
      </c>
      <c r="R409" s="36">
        <v>0.3</v>
      </c>
      <c r="S409" s="36">
        <v>0.4</v>
      </c>
      <c r="T409" s="42" t="s">
        <v>101</v>
      </c>
      <c r="U409" s="36">
        <v>0.2</v>
      </c>
    </row>
    <row r="410" spans="1:21" ht="16.5" customHeight="1" x14ac:dyDescent="0.2">
      <c r="A410" s="7"/>
      <c r="B410" s="7" t="s">
        <v>464</v>
      </c>
      <c r="C410" s="7"/>
      <c r="D410" s="7"/>
      <c r="E410" s="7"/>
      <c r="F410" s="7"/>
      <c r="G410" s="7"/>
      <c r="H410" s="7"/>
      <c r="I410" s="7"/>
      <c r="J410" s="7"/>
      <c r="K410" s="7"/>
      <c r="L410" s="9"/>
      <c r="M410" s="10"/>
      <c r="N410" s="10"/>
      <c r="O410" s="10"/>
      <c r="P410" s="10"/>
      <c r="Q410" s="10"/>
      <c r="R410" s="10"/>
      <c r="S410" s="10"/>
      <c r="T410" s="10"/>
      <c r="U410" s="10"/>
    </row>
    <row r="411" spans="1:21" ht="16.5" customHeight="1" x14ac:dyDescent="0.2">
      <c r="A411" s="7"/>
      <c r="B411" s="7"/>
      <c r="C411" s="7" t="s">
        <v>433</v>
      </c>
      <c r="D411" s="7"/>
      <c r="E411" s="7"/>
      <c r="F411" s="7"/>
      <c r="G411" s="7"/>
      <c r="H411" s="7"/>
      <c r="I411" s="7"/>
      <c r="J411" s="7"/>
      <c r="K411" s="7"/>
      <c r="L411" s="9" t="s">
        <v>249</v>
      </c>
      <c r="M411" s="30">
        <v>24.2</v>
      </c>
      <c r="N411" s="30">
        <v>28.3</v>
      </c>
      <c r="O411" s="30">
        <v>30.1</v>
      </c>
      <c r="P411" s="30">
        <v>26.4</v>
      </c>
      <c r="Q411" s="30">
        <v>29.7</v>
      </c>
      <c r="R411" s="42" t="s">
        <v>101</v>
      </c>
      <c r="S411" s="30">
        <v>26</v>
      </c>
      <c r="T411" s="42" t="s">
        <v>101</v>
      </c>
      <c r="U411" s="30">
        <v>27.1</v>
      </c>
    </row>
    <row r="412" spans="1:21" ht="16.5" customHeight="1" x14ac:dyDescent="0.2">
      <c r="A412" s="7"/>
      <c r="B412" s="7"/>
      <c r="C412" s="7" t="s">
        <v>434</v>
      </c>
      <c r="D412" s="7"/>
      <c r="E412" s="7"/>
      <c r="F412" s="7"/>
      <c r="G412" s="7"/>
      <c r="H412" s="7"/>
      <c r="I412" s="7"/>
      <c r="J412" s="7"/>
      <c r="K412" s="7"/>
      <c r="L412" s="9" t="s">
        <v>249</v>
      </c>
      <c r="M412" s="30">
        <v>18</v>
      </c>
      <c r="N412" s="30">
        <v>19.3</v>
      </c>
      <c r="O412" s="30">
        <v>19.399999999999999</v>
      </c>
      <c r="P412" s="30">
        <v>16.2</v>
      </c>
      <c r="Q412" s="36">
        <v>9.1999999999999993</v>
      </c>
      <c r="R412" s="30">
        <v>29.9</v>
      </c>
      <c r="S412" s="42" t="s">
        <v>101</v>
      </c>
      <c r="T412" s="42" t="s">
        <v>101</v>
      </c>
      <c r="U412" s="30">
        <v>19.100000000000001</v>
      </c>
    </row>
    <row r="413" spans="1:21" ht="16.5" customHeight="1" x14ac:dyDescent="0.2">
      <c r="A413" s="7"/>
      <c r="B413" s="7"/>
      <c r="C413" s="7" t="s">
        <v>435</v>
      </c>
      <c r="D413" s="7"/>
      <c r="E413" s="7"/>
      <c r="F413" s="7"/>
      <c r="G413" s="7"/>
      <c r="H413" s="7"/>
      <c r="I413" s="7"/>
      <c r="J413" s="7"/>
      <c r="K413" s="7"/>
      <c r="L413" s="9" t="s">
        <v>249</v>
      </c>
      <c r="M413" s="30">
        <v>10.5</v>
      </c>
      <c r="N413" s="30">
        <v>22.8</v>
      </c>
      <c r="O413" s="30">
        <v>24.1</v>
      </c>
      <c r="P413" s="30">
        <v>19.399999999999999</v>
      </c>
      <c r="Q413" s="30">
        <v>18.8</v>
      </c>
      <c r="R413" s="30">
        <v>17.399999999999999</v>
      </c>
      <c r="S413" s="42" t="s">
        <v>101</v>
      </c>
      <c r="T413" s="30">
        <v>31.8</v>
      </c>
      <c r="U413" s="30">
        <v>20.100000000000001</v>
      </c>
    </row>
    <row r="414" spans="1:21" ht="16.5" customHeight="1" x14ac:dyDescent="0.2">
      <c r="A414" s="7"/>
      <c r="B414" s="7"/>
      <c r="C414" s="7" t="s">
        <v>456</v>
      </c>
      <c r="D414" s="7"/>
      <c r="E414" s="7"/>
      <c r="F414" s="7"/>
      <c r="G414" s="7"/>
      <c r="H414" s="7"/>
      <c r="I414" s="7"/>
      <c r="J414" s="7"/>
      <c r="K414" s="7"/>
      <c r="L414" s="9" t="s">
        <v>249</v>
      </c>
      <c r="M414" s="36">
        <v>5.9</v>
      </c>
      <c r="N414" s="42" t="s">
        <v>101</v>
      </c>
      <c r="O414" s="30">
        <v>15.4</v>
      </c>
      <c r="P414" s="30">
        <v>13.4</v>
      </c>
      <c r="Q414" s="30">
        <v>15.3</v>
      </c>
      <c r="R414" s="30">
        <v>36.4</v>
      </c>
      <c r="S414" s="42" t="s">
        <v>101</v>
      </c>
      <c r="T414" s="30">
        <v>14.4</v>
      </c>
      <c r="U414" s="30">
        <v>14.3</v>
      </c>
    </row>
    <row r="415" spans="1:21" ht="16.5" customHeight="1" x14ac:dyDescent="0.2">
      <c r="A415" s="7"/>
      <c r="B415" s="7"/>
      <c r="C415" s="7" t="s">
        <v>105</v>
      </c>
      <c r="D415" s="7"/>
      <c r="E415" s="7"/>
      <c r="F415" s="7"/>
      <c r="G415" s="7"/>
      <c r="H415" s="7"/>
      <c r="I415" s="7"/>
      <c r="J415" s="7"/>
      <c r="K415" s="7"/>
      <c r="L415" s="9" t="s">
        <v>249</v>
      </c>
      <c r="M415" s="30">
        <v>22.2</v>
      </c>
      <c r="N415" s="30">
        <v>26.4</v>
      </c>
      <c r="O415" s="30">
        <v>26.8</v>
      </c>
      <c r="P415" s="30">
        <v>24.2</v>
      </c>
      <c r="Q415" s="30">
        <v>25.4</v>
      </c>
      <c r="R415" s="30">
        <v>26.3</v>
      </c>
      <c r="S415" s="30">
        <v>26</v>
      </c>
      <c r="T415" s="30">
        <v>24.8</v>
      </c>
      <c r="U415" s="30">
        <v>24.8</v>
      </c>
    </row>
    <row r="416" spans="1:21" ht="16.5" customHeight="1" x14ac:dyDescent="0.2">
      <c r="A416" s="7"/>
      <c r="B416" s="7" t="s">
        <v>465</v>
      </c>
      <c r="C416" s="7"/>
      <c r="D416" s="7"/>
      <c r="E416" s="7"/>
      <c r="F416" s="7"/>
      <c r="G416" s="7"/>
      <c r="H416" s="7"/>
      <c r="I416" s="7"/>
      <c r="J416" s="7"/>
      <c r="K416" s="7"/>
      <c r="L416" s="9"/>
      <c r="M416" s="10"/>
      <c r="N416" s="10"/>
      <c r="O416" s="10"/>
      <c r="P416" s="10"/>
      <c r="Q416" s="10"/>
      <c r="R416" s="10"/>
      <c r="S416" s="10"/>
      <c r="T416" s="10"/>
      <c r="U416" s="10"/>
    </row>
    <row r="417" spans="1:21" ht="16.5" customHeight="1" x14ac:dyDescent="0.2">
      <c r="A417" s="7"/>
      <c r="B417" s="7"/>
      <c r="C417" s="7" t="s">
        <v>433</v>
      </c>
      <c r="D417" s="7"/>
      <c r="E417" s="7"/>
      <c r="F417" s="7"/>
      <c r="G417" s="7"/>
      <c r="H417" s="7"/>
      <c r="I417" s="7"/>
      <c r="J417" s="7"/>
      <c r="K417" s="7"/>
      <c r="L417" s="9" t="s">
        <v>249</v>
      </c>
      <c r="M417" s="30">
        <v>22.6</v>
      </c>
      <c r="N417" s="30">
        <v>26.7</v>
      </c>
      <c r="O417" s="30">
        <v>28.6</v>
      </c>
      <c r="P417" s="30">
        <v>25.3</v>
      </c>
      <c r="Q417" s="30">
        <v>25.1</v>
      </c>
      <c r="R417" s="42" t="s">
        <v>101</v>
      </c>
      <c r="S417" s="30">
        <v>27.1</v>
      </c>
      <c r="T417" s="42" t="s">
        <v>101</v>
      </c>
      <c r="U417" s="30">
        <v>25.4</v>
      </c>
    </row>
    <row r="418" spans="1:21" ht="16.5" customHeight="1" x14ac:dyDescent="0.2">
      <c r="A418" s="7"/>
      <c r="B418" s="7"/>
      <c r="C418" s="7" t="s">
        <v>434</v>
      </c>
      <c r="D418" s="7"/>
      <c r="E418" s="7"/>
      <c r="F418" s="7"/>
      <c r="G418" s="7"/>
      <c r="H418" s="7"/>
      <c r="I418" s="7"/>
      <c r="J418" s="7"/>
      <c r="K418" s="7"/>
      <c r="L418" s="9" t="s">
        <v>249</v>
      </c>
      <c r="M418" s="30">
        <v>21.3</v>
      </c>
      <c r="N418" s="30">
        <v>26.5</v>
      </c>
      <c r="O418" s="30">
        <v>17.100000000000001</v>
      </c>
      <c r="P418" s="30">
        <v>13.4</v>
      </c>
      <c r="Q418" s="30">
        <v>12.9</v>
      </c>
      <c r="R418" s="30">
        <v>29.3</v>
      </c>
      <c r="S418" s="42" t="s">
        <v>101</v>
      </c>
      <c r="T418" s="42" t="s">
        <v>101</v>
      </c>
      <c r="U418" s="30">
        <v>21.5</v>
      </c>
    </row>
    <row r="419" spans="1:21" ht="16.5" customHeight="1" x14ac:dyDescent="0.2">
      <c r="A419" s="7"/>
      <c r="B419" s="7"/>
      <c r="C419" s="7" t="s">
        <v>435</v>
      </c>
      <c r="D419" s="7"/>
      <c r="E419" s="7"/>
      <c r="F419" s="7"/>
      <c r="G419" s="7"/>
      <c r="H419" s="7"/>
      <c r="I419" s="7"/>
      <c r="J419" s="7"/>
      <c r="K419" s="7"/>
      <c r="L419" s="9" t="s">
        <v>249</v>
      </c>
      <c r="M419" s="30">
        <v>12.4</v>
      </c>
      <c r="N419" s="30">
        <v>19.8</v>
      </c>
      <c r="O419" s="30">
        <v>26.6</v>
      </c>
      <c r="P419" s="30">
        <v>22.8</v>
      </c>
      <c r="Q419" s="30">
        <v>23.4</v>
      </c>
      <c r="R419" s="30">
        <v>15.6</v>
      </c>
      <c r="S419" s="42" t="s">
        <v>101</v>
      </c>
      <c r="T419" s="30">
        <v>19.600000000000001</v>
      </c>
      <c r="U419" s="30">
        <v>20.7</v>
      </c>
    </row>
    <row r="420" spans="1:21" ht="16.5" customHeight="1" x14ac:dyDescent="0.2">
      <c r="A420" s="7"/>
      <c r="B420" s="7"/>
      <c r="C420" s="7" t="s">
        <v>456</v>
      </c>
      <c r="D420" s="7"/>
      <c r="E420" s="7"/>
      <c r="F420" s="7"/>
      <c r="G420" s="7"/>
      <c r="H420" s="7"/>
      <c r="I420" s="7"/>
      <c r="J420" s="7"/>
      <c r="K420" s="7"/>
      <c r="L420" s="9" t="s">
        <v>249</v>
      </c>
      <c r="M420" s="36">
        <v>4.5999999999999996</v>
      </c>
      <c r="N420" s="42" t="s">
        <v>101</v>
      </c>
      <c r="O420" s="30">
        <v>15.3</v>
      </c>
      <c r="P420" s="30">
        <v>13.1</v>
      </c>
      <c r="Q420" s="30">
        <v>15.4</v>
      </c>
      <c r="R420" s="42" t="s">
        <v>101</v>
      </c>
      <c r="S420" s="42" t="s">
        <v>101</v>
      </c>
      <c r="T420" s="30">
        <v>19.7</v>
      </c>
      <c r="U420" s="30">
        <v>14.2</v>
      </c>
    </row>
    <row r="421" spans="1:21" ht="16.5" customHeight="1" x14ac:dyDescent="0.2">
      <c r="A421" s="7"/>
      <c r="B421" s="7"/>
      <c r="C421" s="7" t="s">
        <v>105</v>
      </c>
      <c r="D421" s="7"/>
      <c r="E421" s="7"/>
      <c r="F421" s="7"/>
      <c r="G421" s="7"/>
      <c r="H421" s="7"/>
      <c r="I421" s="7"/>
      <c r="J421" s="7"/>
      <c r="K421" s="7"/>
      <c r="L421" s="9" t="s">
        <v>249</v>
      </c>
      <c r="M421" s="30">
        <v>21.7</v>
      </c>
      <c r="N421" s="30">
        <v>26.4</v>
      </c>
      <c r="O421" s="30">
        <v>25.7</v>
      </c>
      <c r="P421" s="30">
        <v>23.3</v>
      </c>
      <c r="Q421" s="30">
        <v>23</v>
      </c>
      <c r="R421" s="30">
        <v>24.6</v>
      </c>
      <c r="S421" s="30">
        <v>27.1</v>
      </c>
      <c r="T421" s="30">
        <v>19.600000000000001</v>
      </c>
      <c r="U421" s="30">
        <v>24.1</v>
      </c>
    </row>
    <row r="422" spans="1:21" ht="16.5" customHeight="1" x14ac:dyDescent="0.2">
      <c r="A422" s="7"/>
      <c r="B422" s="7" t="s">
        <v>466</v>
      </c>
      <c r="C422" s="7"/>
      <c r="D422" s="7"/>
      <c r="E422" s="7"/>
      <c r="F422" s="7"/>
      <c r="G422" s="7"/>
      <c r="H422" s="7"/>
      <c r="I422" s="7"/>
      <c r="J422" s="7"/>
      <c r="K422" s="7"/>
      <c r="L422" s="9"/>
      <c r="M422" s="10"/>
      <c r="N422" s="10"/>
      <c r="O422" s="10"/>
      <c r="P422" s="10"/>
      <c r="Q422" s="10"/>
      <c r="R422" s="10"/>
      <c r="S422" s="10"/>
      <c r="T422" s="10"/>
      <c r="U422" s="10"/>
    </row>
    <row r="423" spans="1:21" ht="16.5" customHeight="1" x14ac:dyDescent="0.2">
      <c r="A423" s="7"/>
      <c r="B423" s="7"/>
      <c r="C423" s="7" t="s">
        <v>433</v>
      </c>
      <c r="D423" s="7"/>
      <c r="E423" s="7"/>
      <c r="F423" s="7"/>
      <c r="G423" s="7"/>
      <c r="H423" s="7"/>
      <c r="I423" s="7"/>
      <c r="J423" s="7"/>
      <c r="K423" s="7"/>
      <c r="L423" s="9" t="s">
        <v>249</v>
      </c>
      <c r="M423" s="36">
        <v>1.7</v>
      </c>
      <c r="N423" s="36">
        <v>3.7</v>
      </c>
      <c r="O423" s="36">
        <v>1.1000000000000001</v>
      </c>
      <c r="P423" s="36">
        <v>1.6</v>
      </c>
      <c r="Q423" s="36">
        <v>2.8</v>
      </c>
      <c r="R423" s="42" t="s">
        <v>101</v>
      </c>
      <c r="S423" s="36">
        <v>2.9</v>
      </c>
      <c r="T423" s="42" t="s">
        <v>101</v>
      </c>
      <c r="U423" s="36">
        <v>2.2000000000000002</v>
      </c>
    </row>
    <row r="424" spans="1:21" ht="16.5" customHeight="1" x14ac:dyDescent="0.2">
      <c r="A424" s="7"/>
      <c r="B424" s="7"/>
      <c r="C424" s="7" t="s">
        <v>434</v>
      </c>
      <c r="D424" s="7"/>
      <c r="E424" s="7"/>
      <c r="F424" s="7"/>
      <c r="G424" s="7"/>
      <c r="H424" s="7"/>
      <c r="I424" s="7"/>
      <c r="J424" s="7"/>
      <c r="K424" s="7"/>
      <c r="L424" s="9" t="s">
        <v>249</v>
      </c>
      <c r="M424" s="36">
        <v>1.4</v>
      </c>
      <c r="N424" s="36">
        <v>6</v>
      </c>
      <c r="O424" s="36">
        <v>1</v>
      </c>
      <c r="P424" s="36">
        <v>2.2000000000000002</v>
      </c>
      <c r="Q424" s="36">
        <v>1.8</v>
      </c>
      <c r="R424" s="36">
        <v>5.9</v>
      </c>
      <c r="S424" s="42" t="s">
        <v>101</v>
      </c>
      <c r="T424" s="42" t="s">
        <v>101</v>
      </c>
      <c r="U424" s="36">
        <v>2.9</v>
      </c>
    </row>
    <row r="425" spans="1:21" ht="16.5" customHeight="1" x14ac:dyDescent="0.2">
      <c r="A425" s="7"/>
      <c r="B425" s="7"/>
      <c r="C425" s="7" t="s">
        <v>435</v>
      </c>
      <c r="D425" s="7"/>
      <c r="E425" s="7"/>
      <c r="F425" s="7"/>
      <c r="G425" s="7"/>
      <c r="H425" s="7"/>
      <c r="I425" s="7"/>
      <c r="J425" s="7"/>
      <c r="K425" s="7"/>
      <c r="L425" s="9" t="s">
        <v>249</v>
      </c>
      <c r="M425" s="36">
        <v>0.5</v>
      </c>
      <c r="N425" s="36">
        <v>8.8000000000000007</v>
      </c>
      <c r="O425" s="36">
        <v>1.5</v>
      </c>
      <c r="P425" s="36">
        <v>2.6</v>
      </c>
      <c r="Q425" s="36">
        <v>8.1999999999999993</v>
      </c>
      <c r="R425" s="36">
        <v>0.8</v>
      </c>
      <c r="S425" s="42" t="s">
        <v>101</v>
      </c>
      <c r="T425" s="36">
        <v>0.6</v>
      </c>
      <c r="U425" s="36">
        <v>2.7</v>
      </c>
    </row>
    <row r="426" spans="1:21" ht="16.5" customHeight="1" x14ac:dyDescent="0.2">
      <c r="A426" s="7"/>
      <c r="B426" s="7"/>
      <c r="C426" s="7" t="s">
        <v>456</v>
      </c>
      <c r="D426" s="7"/>
      <c r="E426" s="7"/>
      <c r="F426" s="7"/>
      <c r="G426" s="7"/>
      <c r="H426" s="7"/>
      <c r="I426" s="7"/>
      <c r="J426" s="7"/>
      <c r="K426" s="7"/>
      <c r="L426" s="9" t="s">
        <v>249</v>
      </c>
      <c r="M426" s="42" t="s">
        <v>101</v>
      </c>
      <c r="N426" s="42" t="s">
        <v>101</v>
      </c>
      <c r="O426" s="36">
        <v>7.5</v>
      </c>
      <c r="P426" s="36">
        <v>0.9</v>
      </c>
      <c r="Q426" s="36">
        <v>1.7</v>
      </c>
      <c r="R426" s="42" t="s">
        <v>101</v>
      </c>
      <c r="S426" s="42" t="s">
        <v>101</v>
      </c>
      <c r="T426" s="36">
        <v>6.7</v>
      </c>
      <c r="U426" s="36">
        <v>3.8</v>
      </c>
    </row>
    <row r="427" spans="1:21" ht="16.5" customHeight="1" x14ac:dyDescent="0.2">
      <c r="A427" s="7"/>
      <c r="B427" s="7"/>
      <c r="C427" s="7" t="s">
        <v>105</v>
      </c>
      <c r="D427" s="7"/>
      <c r="E427" s="7"/>
      <c r="F427" s="7"/>
      <c r="G427" s="7"/>
      <c r="H427" s="7"/>
      <c r="I427" s="7"/>
      <c r="J427" s="7"/>
      <c r="K427" s="7"/>
      <c r="L427" s="9" t="s">
        <v>249</v>
      </c>
      <c r="M427" s="36">
        <v>1.5</v>
      </c>
      <c r="N427" s="36">
        <v>4.3</v>
      </c>
      <c r="O427" s="36">
        <v>1.3</v>
      </c>
      <c r="P427" s="36">
        <v>1.7</v>
      </c>
      <c r="Q427" s="36">
        <v>3.2</v>
      </c>
      <c r="R427" s="36">
        <v>4.2</v>
      </c>
      <c r="S427" s="36">
        <v>2.9</v>
      </c>
      <c r="T427" s="36">
        <v>3</v>
      </c>
      <c r="U427" s="36">
        <v>2.4</v>
      </c>
    </row>
    <row r="428" spans="1:21" ht="16.5" customHeight="1" x14ac:dyDescent="0.2">
      <c r="A428" s="7"/>
      <c r="B428" s="7" t="s">
        <v>467</v>
      </c>
      <c r="C428" s="7"/>
      <c r="D428" s="7"/>
      <c r="E428" s="7"/>
      <c r="F428" s="7"/>
      <c r="G428" s="7"/>
      <c r="H428" s="7"/>
      <c r="I428" s="7"/>
      <c r="J428" s="7"/>
      <c r="K428" s="7"/>
      <c r="L428" s="9"/>
      <c r="M428" s="10"/>
      <c r="N428" s="10"/>
      <c r="O428" s="10"/>
      <c r="P428" s="10"/>
      <c r="Q428" s="10"/>
      <c r="R428" s="10"/>
      <c r="S428" s="10"/>
      <c r="T428" s="10"/>
      <c r="U428" s="10"/>
    </row>
    <row r="429" spans="1:21" ht="16.5" customHeight="1" x14ac:dyDescent="0.2">
      <c r="A429" s="7"/>
      <c r="B429" s="7"/>
      <c r="C429" s="7" t="s">
        <v>433</v>
      </c>
      <c r="D429" s="7"/>
      <c r="E429" s="7"/>
      <c r="F429" s="7"/>
      <c r="G429" s="7"/>
      <c r="H429" s="7"/>
      <c r="I429" s="7"/>
      <c r="J429" s="7"/>
      <c r="K429" s="7"/>
      <c r="L429" s="9" t="s">
        <v>249</v>
      </c>
      <c r="M429" s="30">
        <v>29.6</v>
      </c>
      <c r="N429" s="30">
        <v>24.3</v>
      </c>
      <c r="O429" s="30">
        <v>21.9</v>
      </c>
      <c r="P429" s="30">
        <v>29.8</v>
      </c>
      <c r="Q429" s="30">
        <v>22.4</v>
      </c>
      <c r="R429" s="42" t="s">
        <v>101</v>
      </c>
      <c r="S429" s="30">
        <v>53.3</v>
      </c>
      <c r="T429" s="42" t="s">
        <v>101</v>
      </c>
      <c r="U429" s="30">
        <v>26.8</v>
      </c>
    </row>
    <row r="430" spans="1:21" ht="16.5" customHeight="1" x14ac:dyDescent="0.2">
      <c r="A430" s="7"/>
      <c r="B430" s="7"/>
      <c r="C430" s="7" t="s">
        <v>434</v>
      </c>
      <c r="D430" s="7"/>
      <c r="E430" s="7"/>
      <c r="F430" s="7"/>
      <c r="G430" s="7"/>
      <c r="H430" s="7"/>
      <c r="I430" s="7"/>
      <c r="J430" s="7"/>
      <c r="K430" s="7"/>
      <c r="L430" s="9" t="s">
        <v>249</v>
      </c>
      <c r="M430" s="30">
        <v>24.9</v>
      </c>
      <c r="N430" s="30">
        <v>15.7</v>
      </c>
      <c r="O430" s="30">
        <v>17.100000000000001</v>
      </c>
      <c r="P430" s="30">
        <v>19.5</v>
      </c>
      <c r="Q430" s="36">
        <v>3.2</v>
      </c>
      <c r="R430" s="30">
        <v>30.6</v>
      </c>
      <c r="S430" s="42" t="s">
        <v>101</v>
      </c>
      <c r="T430" s="42" t="s">
        <v>101</v>
      </c>
      <c r="U430" s="30">
        <v>19.8</v>
      </c>
    </row>
    <row r="431" spans="1:21" ht="16.5" customHeight="1" x14ac:dyDescent="0.2">
      <c r="A431" s="7"/>
      <c r="B431" s="7"/>
      <c r="C431" s="7" t="s">
        <v>435</v>
      </c>
      <c r="D431" s="7"/>
      <c r="E431" s="7"/>
      <c r="F431" s="7"/>
      <c r="G431" s="7"/>
      <c r="H431" s="7"/>
      <c r="I431" s="7"/>
      <c r="J431" s="7"/>
      <c r="K431" s="7"/>
      <c r="L431" s="9" t="s">
        <v>249</v>
      </c>
      <c r="M431" s="30">
        <v>13</v>
      </c>
      <c r="N431" s="36">
        <v>9.9</v>
      </c>
      <c r="O431" s="30">
        <v>18.399999999999999</v>
      </c>
      <c r="P431" s="30">
        <v>13.5</v>
      </c>
      <c r="Q431" s="36">
        <v>4.2</v>
      </c>
      <c r="R431" s="30">
        <v>13.5</v>
      </c>
      <c r="S431" s="42" t="s">
        <v>101</v>
      </c>
      <c r="T431" s="30">
        <v>32.700000000000003</v>
      </c>
      <c r="U431" s="30">
        <v>15.2</v>
      </c>
    </row>
    <row r="432" spans="1:21" ht="16.5" customHeight="1" x14ac:dyDescent="0.2">
      <c r="A432" s="7"/>
      <c r="B432" s="7"/>
      <c r="C432" s="7" t="s">
        <v>456</v>
      </c>
      <c r="D432" s="7"/>
      <c r="E432" s="7"/>
      <c r="F432" s="7"/>
      <c r="G432" s="7"/>
      <c r="H432" s="7"/>
      <c r="I432" s="7"/>
      <c r="J432" s="7"/>
      <c r="K432" s="7"/>
      <c r="L432" s="9" t="s">
        <v>249</v>
      </c>
      <c r="M432" s="36">
        <v>7.8</v>
      </c>
      <c r="N432" s="42" t="s">
        <v>101</v>
      </c>
      <c r="O432" s="36">
        <v>6</v>
      </c>
      <c r="P432" s="30">
        <v>13.4</v>
      </c>
      <c r="Q432" s="36">
        <v>4.2</v>
      </c>
      <c r="R432" s="42" t="s">
        <v>101</v>
      </c>
      <c r="S432" s="42" t="s">
        <v>101</v>
      </c>
      <c r="T432" s="36">
        <v>8.9</v>
      </c>
      <c r="U432" s="36">
        <v>9.3000000000000007</v>
      </c>
    </row>
    <row r="433" spans="1:21" ht="16.5" customHeight="1" x14ac:dyDescent="0.2">
      <c r="A433" s="7"/>
      <c r="B433" s="7"/>
      <c r="C433" s="7" t="s">
        <v>105</v>
      </c>
      <c r="D433" s="7"/>
      <c r="E433" s="7"/>
      <c r="F433" s="7"/>
      <c r="G433" s="7"/>
      <c r="H433" s="7"/>
      <c r="I433" s="7"/>
      <c r="J433" s="7"/>
      <c r="K433" s="7"/>
      <c r="L433" s="9" t="s">
        <v>249</v>
      </c>
      <c r="M433" s="30">
        <v>27.7</v>
      </c>
      <c r="N433" s="30">
        <v>22.1</v>
      </c>
      <c r="O433" s="30">
        <v>20</v>
      </c>
      <c r="P433" s="30">
        <v>26.7</v>
      </c>
      <c r="Q433" s="30">
        <v>17.399999999999999</v>
      </c>
      <c r="R433" s="30">
        <v>24.8</v>
      </c>
      <c r="S433" s="30">
        <v>53.2</v>
      </c>
      <c r="T433" s="30">
        <v>23.1</v>
      </c>
      <c r="U433" s="30">
        <v>24.2</v>
      </c>
    </row>
    <row r="434" spans="1:21" ht="16.5" customHeight="1" x14ac:dyDescent="0.2">
      <c r="A434" s="7"/>
      <c r="B434" s="7" t="s">
        <v>469</v>
      </c>
      <c r="C434" s="7"/>
      <c r="D434" s="7"/>
      <c r="E434" s="7"/>
      <c r="F434" s="7"/>
      <c r="G434" s="7"/>
      <c r="H434" s="7"/>
      <c r="I434" s="7"/>
      <c r="J434" s="7"/>
      <c r="K434" s="7"/>
      <c r="L434" s="9"/>
      <c r="M434" s="10"/>
      <c r="N434" s="10"/>
      <c r="O434" s="10"/>
      <c r="P434" s="10"/>
      <c r="Q434" s="10"/>
      <c r="R434" s="10"/>
      <c r="S434" s="10"/>
      <c r="T434" s="10"/>
      <c r="U434" s="10"/>
    </row>
    <row r="435" spans="1:21" ht="16.5" customHeight="1" x14ac:dyDescent="0.2">
      <c r="A435" s="7"/>
      <c r="B435" s="7"/>
      <c r="C435" s="7" t="s">
        <v>433</v>
      </c>
      <c r="D435" s="7"/>
      <c r="E435" s="7"/>
      <c r="F435" s="7"/>
      <c r="G435" s="7"/>
      <c r="H435" s="7"/>
      <c r="I435" s="7"/>
      <c r="J435" s="7"/>
      <c r="K435" s="7"/>
      <c r="L435" s="9" t="s">
        <v>249</v>
      </c>
      <c r="M435" s="33">
        <v>135.6</v>
      </c>
      <c r="N435" s="33">
        <v>149.80000000000001</v>
      </c>
      <c r="O435" s="33">
        <v>151</v>
      </c>
      <c r="P435" s="33">
        <v>146.30000000000001</v>
      </c>
      <c r="Q435" s="33">
        <v>156</v>
      </c>
      <c r="R435" s="42" t="s">
        <v>101</v>
      </c>
      <c r="S435" s="33">
        <v>172.7</v>
      </c>
      <c r="T435" s="42" t="s">
        <v>101</v>
      </c>
      <c r="U435" s="33">
        <v>145.80000000000001</v>
      </c>
    </row>
    <row r="436" spans="1:21" ht="16.5" customHeight="1" x14ac:dyDescent="0.2">
      <c r="A436" s="7"/>
      <c r="B436" s="7"/>
      <c r="C436" s="7" t="s">
        <v>434</v>
      </c>
      <c r="D436" s="7"/>
      <c r="E436" s="7"/>
      <c r="F436" s="7"/>
      <c r="G436" s="7"/>
      <c r="H436" s="7"/>
      <c r="I436" s="7"/>
      <c r="J436" s="7"/>
      <c r="K436" s="7"/>
      <c r="L436" s="9" t="s">
        <v>249</v>
      </c>
      <c r="M436" s="33">
        <v>124.7</v>
      </c>
      <c r="N436" s="33">
        <v>129.1</v>
      </c>
      <c r="O436" s="33">
        <v>104.8</v>
      </c>
      <c r="P436" s="30">
        <v>88.8</v>
      </c>
      <c r="Q436" s="30">
        <v>53.3</v>
      </c>
      <c r="R436" s="33">
        <v>181.4</v>
      </c>
      <c r="S436" s="30">
        <v>80.400000000000006</v>
      </c>
      <c r="T436" s="42" t="s">
        <v>101</v>
      </c>
      <c r="U436" s="33">
        <v>120.5</v>
      </c>
    </row>
    <row r="437" spans="1:21" ht="16.5" customHeight="1" x14ac:dyDescent="0.2">
      <c r="A437" s="7"/>
      <c r="B437" s="7"/>
      <c r="C437" s="7" t="s">
        <v>435</v>
      </c>
      <c r="D437" s="7"/>
      <c r="E437" s="7"/>
      <c r="F437" s="7"/>
      <c r="G437" s="7"/>
      <c r="H437" s="7"/>
      <c r="I437" s="7"/>
      <c r="J437" s="7"/>
      <c r="K437" s="7"/>
      <c r="L437" s="9" t="s">
        <v>249</v>
      </c>
      <c r="M437" s="30">
        <v>68.900000000000006</v>
      </c>
      <c r="N437" s="33">
        <v>112.8</v>
      </c>
      <c r="O437" s="33">
        <v>144.5</v>
      </c>
      <c r="P437" s="33">
        <v>121.1</v>
      </c>
      <c r="Q437" s="33">
        <v>112.9</v>
      </c>
      <c r="R437" s="30">
        <v>76.8</v>
      </c>
      <c r="S437" s="42" t="s">
        <v>101</v>
      </c>
      <c r="T437" s="33">
        <v>164.7</v>
      </c>
      <c r="U437" s="33">
        <v>115.6</v>
      </c>
    </row>
    <row r="438" spans="1:21" ht="16.5" customHeight="1" x14ac:dyDescent="0.2">
      <c r="A438" s="7"/>
      <c r="B438" s="7"/>
      <c r="C438" s="7" t="s">
        <v>456</v>
      </c>
      <c r="D438" s="7"/>
      <c r="E438" s="7"/>
      <c r="F438" s="7"/>
      <c r="G438" s="7"/>
      <c r="H438" s="7"/>
      <c r="I438" s="7"/>
      <c r="J438" s="7"/>
      <c r="K438" s="7"/>
      <c r="L438" s="9" t="s">
        <v>249</v>
      </c>
      <c r="M438" s="30">
        <v>77.400000000000006</v>
      </c>
      <c r="N438" s="30">
        <v>12.7</v>
      </c>
      <c r="O438" s="30">
        <v>98</v>
      </c>
      <c r="P438" s="30">
        <v>96.8</v>
      </c>
      <c r="Q438" s="30">
        <v>66.2</v>
      </c>
      <c r="R438" s="30">
        <v>49.7</v>
      </c>
      <c r="S438" s="42" t="s">
        <v>101</v>
      </c>
      <c r="T438" s="33">
        <v>178.4</v>
      </c>
      <c r="U438" s="33">
        <v>107</v>
      </c>
    </row>
    <row r="439" spans="1:21" ht="16.5" customHeight="1" x14ac:dyDescent="0.2">
      <c r="A439" s="11"/>
      <c r="B439" s="11"/>
      <c r="C439" s="11" t="s">
        <v>105</v>
      </c>
      <c r="D439" s="11"/>
      <c r="E439" s="11"/>
      <c r="F439" s="11"/>
      <c r="G439" s="11"/>
      <c r="H439" s="11"/>
      <c r="I439" s="11"/>
      <c r="J439" s="11"/>
      <c r="K439" s="11"/>
      <c r="L439" s="12" t="s">
        <v>249</v>
      </c>
      <c r="M439" s="34">
        <v>129.5</v>
      </c>
      <c r="N439" s="34">
        <v>144.5</v>
      </c>
      <c r="O439" s="34">
        <v>139.5</v>
      </c>
      <c r="P439" s="34">
        <v>136.5</v>
      </c>
      <c r="Q439" s="34">
        <v>135.30000000000001</v>
      </c>
      <c r="R439" s="34">
        <v>147</v>
      </c>
      <c r="S439" s="34">
        <v>172.5</v>
      </c>
      <c r="T439" s="34">
        <v>170.2</v>
      </c>
      <c r="U439" s="34">
        <v>138</v>
      </c>
    </row>
    <row r="440" spans="1:21" ht="4.5" customHeight="1" x14ac:dyDescent="0.2">
      <c r="A440" s="25"/>
      <c r="B440" s="25"/>
      <c r="C440" s="2"/>
      <c r="D440" s="2"/>
      <c r="E440" s="2"/>
      <c r="F440" s="2"/>
      <c r="G440" s="2"/>
      <c r="H440" s="2"/>
      <c r="I440" s="2"/>
      <c r="J440" s="2"/>
      <c r="K440" s="2"/>
      <c r="L440" s="2"/>
      <c r="M440" s="2"/>
      <c r="N440" s="2"/>
      <c r="O440" s="2"/>
      <c r="P440" s="2"/>
      <c r="Q440" s="2"/>
      <c r="R440" s="2"/>
      <c r="S440" s="2"/>
      <c r="T440" s="2"/>
      <c r="U440" s="2"/>
    </row>
    <row r="441" spans="1:21" ht="16.5" customHeight="1" x14ac:dyDescent="0.2">
      <c r="A441" s="25"/>
      <c r="B441" s="25"/>
      <c r="C441" s="79" t="s">
        <v>399</v>
      </c>
      <c r="D441" s="79"/>
      <c r="E441" s="79"/>
      <c r="F441" s="79"/>
      <c r="G441" s="79"/>
      <c r="H441" s="79"/>
      <c r="I441" s="79"/>
      <c r="J441" s="79"/>
      <c r="K441" s="79"/>
      <c r="L441" s="79"/>
      <c r="M441" s="79"/>
      <c r="N441" s="79"/>
      <c r="O441" s="79"/>
      <c r="P441" s="79"/>
      <c r="Q441" s="79"/>
      <c r="R441" s="79"/>
      <c r="S441" s="79"/>
      <c r="T441" s="79"/>
      <c r="U441" s="79"/>
    </row>
    <row r="442" spans="1:21" ht="4.5" customHeight="1" x14ac:dyDescent="0.2">
      <c r="A442" s="25"/>
      <c r="B442" s="25"/>
      <c r="C442" s="2"/>
      <c r="D442" s="2"/>
      <c r="E442" s="2"/>
      <c r="F442" s="2"/>
      <c r="G442" s="2"/>
      <c r="H442" s="2"/>
      <c r="I442" s="2"/>
      <c r="J442" s="2"/>
      <c r="K442" s="2"/>
      <c r="L442" s="2"/>
      <c r="M442" s="2"/>
      <c r="N442" s="2"/>
      <c r="O442" s="2"/>
      <c r="P442" s="2"/>
      <c r="Q442" s="2"/>
      <c r="R442" s="2"/>
      <c r="S442" s="2"/>
      <c r="T442" s="2"/>
      <c r="U442" s="2"/>
    </row>
    <row r="443" spans="1:21" ht="16.5" customHeight="1" x14ac:dyDescent="0.2">
      <c r="A443" s="35"/>
      <c r="B443" s="35"/>
      <c r="C443" s="79" t="s">
        <v>154</v>
      </c>
      <c r="D443" s="79"/>
      <c r="E443" s="79"/>
      <c r="F443" s="79"/>
      <c r="G443" s="79"/>
      <c r="H443" s="79"/>
      <c r="I443" s="79"/>
      <c r="J443" s="79"/>
      <c r="K443" s="79"/>
      <c r="L443" s="79"/>
      <c r="M443" s="79"/>
      <c r="N443" s="79"/>
      <c r="O443" s="79"/>
      <c r="P443" s="79"/>
      <c r="Q443" s="79"/>
      <c r="R443" s="79"/>
      <c r="S443" s="79"/>
      <c r="T443" s="79"/>
      <c r="U443" s="79"/>
    </row>
    <row r="444" spans="1:21" ht="16.5" customHeight="1" x14ac:dyDescent="0.2">
      <c r="A444" s="35"/>
      <c r="B444" s="35"/>
      <c r="C444" s="79" t="s">
        <v>155</v>
      </c>
      <c r="D444" s="79"/>
      <c r="E444" s="79"/>
      <c r="F444" s="79"/>
      <c r="G444" s="79"/>
      <c r="H444" s="79"/>
      <c r="I444" s="79"/>
      <c r="J444" s="79"/>
      <c r="K444" s="79"/>
      <c r="L444" s="79"/>
      <c r="M444" s="79"/>
      <c r="N444" s="79"/>
      <c r="O444" s="79"/>
      <c r="P444" s="79"/>
      <c r="Q444" s="79"/>
      <c r="R444" s="79"/>
      <c r="S444" s="79"/>
      <c r="T444" s="79"/>
      <c r="U444" s="79"/>
    </row>
    <row r="445" spans="1:21" ht="4.5" customHeight="1" x14ac:dyDescent="0.2">
      <c r="A445" s="25"/>
      <c r="B445" s="25"/>
      <c r="C445" s="2"/>
      <c r="D445" s="2"/>
      <c r="E445" s="2"/>
      <c r="F445" s="2"/>
      <c r="G445" s="2"/>
      <c r="H445" s="2"/>
      <c r="I445" s="2"/>
      <c r="J445" s="2"/>
      <c r="K445" s="2"/>
      <c r="L445" s="2"/>
      <c r="M445" s="2"/>
      <c r="N445" s="2"/>
      <c r="O445" s="2"/>
      <c r="P445" s="2"/>
      <c r="Q445" s="2"/>
      <c r="R445" s="2"/>
      <c r="S445" s="2"/>
      <c r="T445" s="2"/>
      <c r="U445" s="2"/>
    </row>
    <row r="446" spans="1:21" ht="16.5" customHeight="1" x14ac:dyDescent="0.2">
      <c r="A446" s="25" t="s">
        <v>115</v>
      </c>
      <c r="B446" s="25"/>
      <c r="C446" s="79" t="s">
        <v>470</v>
      </c>
      <c r="D446" s="79"/>
      <c r="E446" s="79"/>
      <c r="F446" s="79"/>
      <c r="G446" s="79"/>
      <c r="H446" s="79"/>
      <c r="I446" s="79"/>
      <c r="J446" s="79"/>
      <c r="K446" s="79"/>
      <c r="L446" s="79"/>
      <c r="M446" s="79"/>
      <c r="N446" s="79"/>
      <c r="O446" s="79"/>
      <c r="P446" s="79"/>
      <c r="Q446" s="79"/>
      <c r="R446" s="79"/>
      <c r="S446" s="79"/>
      <c r="T446" s="79"/>
      <c r="U446" s="79"/>
    </row>
    <row r="447" spans="1:21" ht="16.5" customHeight="1" x14ac:dyDescent="0.2">
      <c r="A447" s="25" t="s">
        <v>117</v>
      </c>
      <c r="B447" s="25"/>
      <c r="C447" s="79" t="s">
        <v>183</v>
      </c>
      <c r="D447" s="79"/>
      <c r="E447" s="79"/>
      <c r="F447" s="79"/>
      <c r="G447" s="79"/>
      <c r="H447" s="79"/>
      <c r="I447" s="79"/>
      <c r="J447" s="79"/>
      <c r="K447" s="79"/>
      <c r="L447" s="79"/>
      <c r="M447" s="79"/>
      <c r="N447" s="79"/>
      <c r="O447" s="79"/>
      <c r="P447" s="79"/>
      <c r="Q447" s="79"/>
      <c r="R447" s="79"/>
      <c r="S447" s="79"/>
      <c r="T447" s="79"/>
      <c r="U447" s="79"/>
    </row>
    <row r="448" spans="1:21" ht="16.5" customHeight="1" x14ac:dyDescent="0.2">
      <c r="A448" s="25" t="s">
        <v>119</v>
      </c>
      <c r="B448" s="25"/>
      <c r="C448" s="79" t="s">
        <v>471</v>
      </c>
      <c r="D448" s="79"/>
      <c r="E448" s="79"/>
      <c r="F448" s="79"/>
      <c r="G448" s="79"/>
      <c r="H448" s="79"/>
      <c r="I448" s="79"/>
      <c r="J448" s="79"/>
      <c r="K448" s="79"/>
      <c r="L448" s="79"/>
      <c r="M448" s="79"/>
      <c r="N448" s="79"/>
      <c r="O448" s="79"/>
      <c r="P448" s="79"/>
      <c r="Q448" s="79"/>
      <c r="R448" s="79"/>
      <c r="S448" s="79"/>
      <c r="T448" s="79"/>
      <c r="U448" s="79"/>
    </row>
    <row r="449" spans="1:21" ht="55.15" customHeight="1" x14ac:dyDescent="0.2">
      <c r="A449" s="25" t="s">
        <v>121</v>
      </c>
      <c r="B449" s="25"/>
      <c r="C449" s="79" t="s">
        <v>472</v>
      </c>
      <c r="D449" s="79"/>
      <c r="E449" s="79"/>
      <c r="F449" s="79"/>
      <c r="G449" s="79"/>
      <c r="H449" s="79"/>
      <c r="I449" s="79"/>
      <c r="J449" s="79"/>
      <c r="K449" s="79"/>
      <c r="L449" s="79"/>
      <c r="M449" s="79"/>
      <c r="N449" s="79"/>
      <c r="O449" s="79"/>
      <c r="P449" s="79"/>
      <c r="Q449" s="79"/>
      <c r="R449" s="79"/>
      <c r="S449" s="79"/>
      <c r="T449" s="79"/>
      <c r="U449" s="79"/>
    </row>
    <row r="450" spans="1:21" ht="16.5" customHeight="1" x14ac:dyDescent="0.2">
      <c r="A450" s="25" t="s">
        <v>123</v>
      </c>
      <c r="B450" s="25"/>
      <c r="C450" s="79" t="s">
        <v>473</v>
      </c>
      <c r="D450" s="79"/>
      <c r="E450" s="79"/>
      <c r="F450" s="79"/>
      <c r="G450" s="79"/>
      <c r="H450" s="79"/>
      <c r="I450" s="79"/>
      <c r="J450" s="79"/>
      <c r="K450" s="79"/>
      <c r="L450" s="79"/>
      <c r="M450" s="79"/>
      <c r="N450" s="79"/>
      <c r="O450" s="79"/>
      <c r="P450" s="79"/>
      <c r="Q450" s="79"/>
      <c r="R450" s="79"/>
      <c r="S450" s="79"/>
      <c r="T450" s="79"/>
      <c r="U450" s="79"/>
    </row>
    <row r="451" spans="1:21" ht="29.45" customHeight="1" x14ac:dyDescent="0.2">
      <c r="A451" s="25" t="s">
        <v>161</v>
      </c>
      <c r="B451" s="25"/>
      <c r="C451" s="79" t="s">
        <v>474</v>
      </c>
      <c r="D451" s="79"/>
      <c r="E451" s="79"/>
      <c r="F451" s="79"/>
      <c r="G451" s="79"/>
      <c r="H451" s="79"/>
      <c r="I451" s="79"/>
      <c r="J451" s="79"/>
      <c r="K451" s="79"/>
      <c r="L451" s="79"/>
      <c r="M451" s="79"/>
      <c r="N451" s="79"/>
      <c r="O451" s="79"/>
      <c r="P451" s="79"/>
      <c r="Q451" s="79"/>
      <c r="R451" s="79"/>
      <c r="S451" s="79"/>
      <c r="T451" s="79"/>
      <c r="U451" s="79"/>
    </row>
    <row r="452" spans="1:21" ht="29.45" customHeight="1" x14ac:dyDescent="0.2">
      <c r="A452" s="25" t="s">
        <v>180</v>
      </c>
      <c r="B452" s="25"/>
      <c r="C452" s="79" t="s">
        <v>475</v>
      </c>
      <c r="D452" s="79"/>
      <c r="E452" s="79"/>
      <c r="F452" s="79"/>
      <c r="G452" s="79"/>
      <c r="H452" s="79"/>
      <c r="I452" s="79"/>
      <c r="J452" s="79"/>
      <c r="K452" s="79"/>
      <c r="L452" s="79"/>
      <c r="M452" s="79"/>
      <c r="N452" s="79"/>
      <c r="O452" s="79"/>
      <c r="P452" s="79"/>
      <c r="Q452" s="79"/>
      <c r="R452" s="79"/>
      <c r="S452" s="79"/>
      <c r="T452" s="79"/>
      <c r="U452" s="79"/>
    </row>
    <row r="453" spans="1:21" ht="16.5" customHeight="1" x14ac:dyDescent="0.2">
      <c r="A453" s="25" t="s">
        <v>182</v>
      </c>
      <c r="B453" s="25"/>
      <c r="C453" s="79" t="s">
        <v>476</v>
      </c>
      <c r="D453" s="79"/>
      <c r="E453" s="79"/>
      <c r="F453" s="79"/>
      <c r="G453" s="79"/>
      <c r="H453" s="79"/>
      <c r="I453" s="79"/>
      <c r="J453" s="79"/>
      <c r="K453" s="79"/>
      <c r="L453" s="79"/>
      <c r="M453" s="79"/>
      <c r="N453" s="79"/>
      <c r="O453" s="79"/>
      <c r="P453" s="79"/>
      <c r="Q453" s="79"/>
      <c r="R453" s="79"/>
      <c r="S453" s="79"/>
      <c r="T453" s="79"/>
      <c r="U453" s="79"/>
    </row>
    <row r="454" spans="1:21" ht="4.5" customHeight="1" x14ac:dyDescent="0.2"/>
    <row r="455" spans="1:21" ht="16.5" customHeight="1" x14ac:dyDescent="0.2">
      <c r="A455" s="26" t="s">
        <v>125</v>
      </c>
      <c r="B455" s="25"/>
      <c r="C455" s="25"/>
      <c r="D455" s="25"/>
      <c r="E455" s="79" t="s">
        <v>477</v>
      </c>
      <c r="F455" s="79"/>
      <c r="G455" s="79"/>
      <c r="H455" s="79"/>
      <c r="I455" s="79"/>
      <c r="J455" s="79"/>
      <c r="K455" s="79"/>
      <c r="L455" s="79"/>
      <c r="M455" s="79"/>
      <c r="N455" s="79"/>
      <c r="O455" s="79"/>
      <c r="P455" s="79"/>
      <c r="Q455" s="79"/>
      <c r="R455" s="79"/>
      <c r="S455" s="79"/>
      <c r="T455" s="79"/>
      <c r="U455" s="79"/>
    </row>
  </sheetData>
  <mergeCells count="13">
    <mergeCell ref="K1:U1"/>
    <mergeCell ref="C441:U441"/>
    <mergeCell ref="C443:U443"/>
    <mergeCell ref="C444:U444"/>
    <mergeCell ref="C446:U446"/>
    <mergeCell ref="C452:U452"/>
    <mergeCell ref="C453:U453"/>
    <mergeCell ref="E455:U455"/>
    <mergeCell ref="C447:U447"/>
    <mergeCell ref="C448:U448"/>
    <mergeCell ref="C449:U449"/>
    <mergeCell ref="C450:U450"/>
    <mergeCell ref="C451:U451"/>
  </mergeCells>
  <pageMargins left="0.7" right="0.7" top="0.75" bottom="0.75" header="0.3" footer="0.3"/>
  <pageSetup paperSize="9" fitToHeight="0" orientation="landscape" horizontalDpi="300" verticalDpi="300"/>
  <headerFooter scaleWithDoc="0" alignWithMargins="0">
    <oddHeader>&amp;C&amp;"Arial"&amp;8TABLE 10A.22</oddHeader>
    <oddFooter>&amp;L&amp;"Arial"&amp;8REPORT ON
GOVERNMENT
SERVICES 2022&amp;R&amp;"Arial"&amp;8PRIMARY AND
COMMUNITY HEALTH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172"/>
  <sheetViews>
    <sheetView showGridLines="0" workbookViewId="0"/>
  </sheetViews>
  <sheetFormatPr defaultColWidth="10.85546875" defaultRowHeight="12.75" x14ac:dyDescent="0.2"/>
  <cols>
    <col min="1" max="10" width="1.7109375" customWidth="1"/>
    <col min="11" max="11" width="10.140625" customWidth="1"/>
    <col min="12" max="12" width="5.42578125" customWidth="1"/>
    <col min="13" max="20" width="8.5703125" customWidth="1"/>
    <col min="21" max="21" width="10.140625" customWidth="1"/>
  </cols>
  <sheetData>
    <row r="1" spans="1:21" ht="17.45" customHeight="1" x14ac:dyDescent="0.2">
      <c r="A1" s="8" t="s">
        <v>478</v>
      </c>
      <c r="B1" s="8"/>
      <c r="C1" s="8"/>
      <c r="D1" s="8"/>
      <c r="E1" s="8"/>
      <c r="F1" s="8"/>
      <c r="G1" s="8"/>
      <c r="H1" s="8"/>
      <c r="I1" s="8"/>
      <c r="J1" s="8"/>
      <c r="K1" s="85" t="s">
        <v>479</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239</v>
      </c>
      <c r="B3" s="7"/>
      <c r="C3" s="7"/>
      <c r="D3" s="7"/>
      <c r="E3" s="7"/>
      <c r="F3" s="7"/>
      <c r="G3" s="7"/>
      <c r="H3" s="7"/>
      <c r="I3" s="7"/>
      <c r="J3" s="7"/>
      <c r="K3" s="7"/>
      <c r="L3" s="9"/>
      <c r="M3" s="10"/>
      <c r="N3" s="10"/>
      <c r="O3" s="10"/>
      <c r="P3" s="10"/>
      <c r="Q3" s="10"/>
      <c r="R3" s="10"/>
      <c r="S3" s="10"/>
      <c r="T3" s="10"/>
      <c r="U3" s="10"/>
    </row>
    <row r="4" spans="1:21" ht="16.5" customHeight="1" x14ac:dyDescent="0.2">
      <c r="A4" s="7"/>
      <c r="B4" s="7" t="s">
        <v>480</v>
      </c>
      <c r="C4" s="7"/>
      <c r="D4" s="7"/>
      <c r="E4" s="7"/>
      <c r="F4" s="7"/>
      <c r="G4" s="7"/>
      <c r="H4" s="7"/>
      <c r="I4" s="7"/>
      <c r="J4" s="7"/>
      <c r="K4" s="7"/>
      <c r="L4" s="9"/>
      <c r="M4" s="10"/>
      <c r="N4" s="10"/>
      <c r="O4" s="10"/>
      <c r="P4" s="10"/>
      <c r="Q4" s="10"/>
      <c r="R4" s="10"/>
      <c r="S4" s="10"/>
      <c r="T4" s="10"/>
      <c r="U4" s="10"/>
    </row>
    <row r="5" spans="1:21" ht="29.45" customHeight="1" x14ac:dyDescent="0.2">
      <c r="A5" s="7"/>
      <c r="B5" s="7"/>
      <c r="C5" s="84" t="s">
        <v>481</v>
      </c>
      <c r="D5" s="84"/>
      <c r="E5" s="84"/>
      <c r="F5" s="84"/>
      <c r="G5" s="84"/>
      <c r="H5" s="84"/>
      <c r="I5" s="84"/>
      <c r="J5" s="84"/>
      <c r="K5" s="84"/>
      <c r="L5" s="9" t="s">
        <v>240</v>
      </c>
      <c r="M5" s="19">
        <v>38194</v>
      </c>
      <c r="N5" s="17">
        <v>8055</v>
      </c>
      <c r="O5" s="19">
        <v>29248</v>
      </c>
      <c r="P5" s="19">
        <v>12963</v>
      </c>
      <c r="Q5" s="17">
        <v>5507</v>
      </c>
      <c r="R5" s="17">
        <v>4590</v>
      </c>
      <c r="S5" s="15">
        <v>960</v>
      </c>
      <c r="T5" s="17">
        <v>9343</v>
      </c>
      <c r="U5" s="45">
        <v>108912</v>
      </c>
    </row>
    <row r="6" spans="1:21" ht="16.5" customHeight="1" x14ac:dyDescent="0.2">
      <c r="A6" s="7"/>
      <c r="B6" s="7"/>
      <c r="C6" s="7" t="s">
        <v>482</v>
      </c>
      <c r="D6" s="7"/>
      <c r="E6" s="7"/>
      <c r="F6" s="7"/>
      <c r="G6" s="7"/>
      <c r="H6" s="7"/>
      <c r="I6" s="7"/>
      <c r="J6" s="7"/>
      <c r="K6" s="7"/>
      <c r="L6" s="9" t="s">
        <v>240</v>
      </c>
      <c r="M6" s="45">
        <v>615506</v>
      </c>
      <c r="N6" s="45">
        <v>476974</v>
      </c>
      <c r="O6" s="45">
        <v>358676</v>
      </c>
      <c r="P6" s="45">
        <v>174931</v>
      </c>
      <c r="Q6" s="45">
        <v>154208</v>
      </c>
      <c r="R6" s="19">
        <v>47467</v>
      </c>
      <c r="S6" s="19">
        <v>24660</v>
      </c>
      <c r="T6" s="17">
        <v>5750</v>
      </c>
      <c r="U6" s="50">
        <v>1858517</v>
      </c>
    </row>
    <row r="7" spans="1:21" ht="16.5" customHeight="1" x14ac:dyDescent="0.2">
      <c r="A7" s="7"/>
      <c r="B7" s="7"/>
      <c r="C7" s="7" t="s">
        <v>483</v>
      </c>
      <c r="D7" s="7"/>
      <c r="E7" s="7"/>
      <c r="F7" s="7"/>
      <c r="G7" s="7"/>
      <c r="H7" s="7"/>
      <c r="I7" s="7"/>
      <c r="J7" s="7"/>
      <c r="K7" s="7"/>
      <c r="L7" s="9" t="s">
        <v>240</v>
      </c>
      <c r="M7" s="45">
        <v>653699</v>
      </c>
      <c r="N7" s="45">
        <v>485029</v>
      </c>
      <c r="O7" s="45">
        <v>387924</v>
      </c>
      <c r="P7" s="45">
        <v>187894</v>
      </c>
      <c r="Q7" s="45">
        <v>159715</v>
      </c>
      <c r="R7" s="19">
        <v>52057</v>
      </c>
      <c r="S7" s="19">
        <v>25619</v>
      </c>
      <c r="T7" s="19">
        <v>15092</v>
      </c>
      <c r="U7" s="50">
        <v>1967428</v>
      </c>
    </row>
    <row r="8" spans="1:21" ht="16.5" customHeight="1" x14ac:dyDescent="0.2">
      <c r="A8" s="7" t="s">
        <v>140</v>
      </c>
      <c r="B8" s="7"/>
      <c r="C8" s="7"/>
      <c r="D8" s="7"/>
      <c r="E8" s="7"/>
      <c r="F8" s="7"/>
      <c r="G8" s="7"/>
      <c r="H8" s="7"/>
      <c r="I8" s="7"/>
      <c r="J8" s="7"/>
      <c r="K8" s="7"/>
      <c r="L8" s="9"/>
      <c r="M8" s="10"/>
      <c r="N8" s="10"/>
      <c r="O8" s="10"/>
      <c r="P8" s="10"/>
      <c r="Q8" s="10"/>
      <c r="R8" s="10"/>
      <c r="S8" s="10"/>
      <c r="T8" s="10"/>
      <c r="U8" s="10"/>
    </row>
    <row r="9" spans="1:21" ht="16.5" customHeight="1" x14ac:dyDescent="0.2">
      <c r="A9" s="7"/>
      <c r="B9" s="7" t="s">
        <v>484</v>
      </c>
      <c r="C9" s="7"/>
      <c r="D9" s="7"/>
      <c r="E9" s="7"/>
      <c r="F9" s="7"/>
      <c r="G9" s="7"/>
      <c r="H9" s="7"/>
      <c r="I9" s="7"/>
      <c r="J9" s="7"/>
      <c r="K9" s="7"/>
      <c r="L9" s="9"/>
      <c r="M9" s="10"/>
      <c r="N9" s="10"/>
      <c r="O9" s="10"/>
      <c r="P9" s="10"/>
      <c r="Q9" s="10"/>
      <c r="R9" s="10"/>
      <c r="S9" s="10"/>
      <c r="T9" s="10"/>
      <c r="U9" s="10"/>
    </row>
    <row r="10" spans="1:21" ht="16.5" customHeight="1" x14ac:dyDescent="0.2">
      <c r="A10" s="7"/>
      <c r="B10" s="7"/>
      <c r="C10" s="7" t="s">
        <v>485</v>
      </c>
      <c r="D10" s="7"/>
      <c r="E10" s="7"/>
      <c r="F10" s="7"/>
      <c r="G10" s="7"/>
      <c r="H10" s="7"/>
      <c r="I10" s="7"/>
      <c r="J10" s="7"/>
      <c r="K10" s="7"/>
      <c r="L10" s="9" t="s">
        <v>240</v>
      </c>
      <c r="M10" s="19">
        <v>14272</v>
      </c>
      <c r="N10" s="17">
        <v>1700</v>
      </c>
      <c r="O10" s="19">
        <v>13617</v>
      </c>
      <c r="P10" s="17">
        <v>4612</v>
      </c>
      <c r="Q10" s="17">
        <v>1690</v>
      </c>
      <c r="R10" s="17">
        <v>1482</v>
      </c>
      <c r="S10" s="15">
        <v>207</v>
      </c>
      <c r="T10" s="17">
        <v>3926</v>
      </c>
      <c r="U10" s="19">
        <v>41506</v>
      </c>
    </row>
    <row r="11" spans="1:21" ht="29.45" customHeight="1" x14ac:dyDescent="0.2">
      <c r="A11" s="7"/>
      <c r="B11" s="7"/>
      <c r="C11" s="84" t="s">
        <v>486</v>
      </c>
      <c r="D11" s="84"/>
      <c r="E11" s="84"/>
      <c r="F11" s="84"/>
      <c r="G11" s="84"/>
      <c r="H11" s="84"/>
      <c r="I11" s="84"/>
      <c r="J11" s="84"/>
      <c r="K11" s="84"/>
      <c r="L11" s="9" t="s">
        <v>174</v>
      </c>
      <c r="M11" s="30">
        <v>37.4</v>
      </c>
      <c r="N11" s="30">
        <v>21.1</v>
      </c>
      <c r="O11" s="30">
        <v>46.6</v>
      </c>
      <c r="P11" s="30">
        <v>35.6</v>
      </c>
      <c r="Q11" s="30">
        <v>30.7</v>
      </c>
      <c r="R11" s="30">
        <v>32.299999999999997</v>
      </c>
      <c r="S11" s="30">
        <v>21.6</v>
      </c>
      <c r="T11" s="30">
        <v>42</v>
      </c>
      <c r="U11" s="30">
        <v>38.1</v>
      </c>
    </row>
    <row r="12" spans="1:21" ht="16.5" customHeight="1" x14ac:dyDescent="0.2">
      <c r="A12" s="7"/>
      <c r="B12" s="7" t="s">
        <v>487</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488</v>
      </c>
      <c r="D13" s="7"/>
      <c r="E13" s="7"/>
      <c r="F13" s="7"/>
      <c r="G13" s="7"/>
      <c r="H13" s="7"/>
      <c r="I13" s="7"/>
      <c r="J13" s="7"/>
      <c r="K13" s="7"/>
      <c r="L13" s="9" t="s">
        <v>240</v>
      </c>
      <c r="M13" s="45">
        <v>193980</v>
      </c>
      <c r="N13" s="45">
        <v>116050</v>
      </c>
      <c r="O13" s="45">
        <v>142546</v>
      </c>
      <c r="P13" s="19">
        <v>56707</v>
      </c>
      <c r="Q13" s="19">
        <v>43262</v>
      </c>
      <c r="R13" s="19">
        <v>15871</v>
      </c>
      <c r="S13" s="17">
        <v>7327</v>
      </c>
      <c r="T13" s="17">
        <v>1107</v>
      </c>
      <c r="U13" s="45">
        <v>576853</v>
      </c>
    </row>
    <row r="14" spans="1:21" ht="29.45" customHeight="1" x14ac:dyDescent="0.2">
      <c r="A14" s="7"/>
      <c r="B14" s="7"/>
      <c r="C14" s="84" t="s">
        <v>486</v>
      </c>
      <c r="D14" s="84"/>
      <c r="E14" s="84"/>
      <c r="F14" s="84"/>
      <c r="G14" s="84"/>
      <c r="H14" s="84"/>
      <c r="I14" s="84"/>
      <c r="J14" s="84"/>
      <c r="K14" s="84"/>
      <c r="L14" s="9" t="s">
        <v>174</v>
      </c>
      <c r="M14" s="30">
        <v>31.5</v>
      </c>
      <c r="N14" s="30">
        <v>24.3</v>
      </c>
      <c r="O14" s="30">
        <v>39.700000000000003</v>
      </c>
      <c r="P14" s="30">
        <v>32.4</v>
      </c>
      <c r="Q14" s="30">
        <v>28.1</v>
      </c>
      <c r="R14" s="30">
        <v>33.4</v>
      </c>
      <c r="S14" s="30">
        <v>29.7</v>
      </c>
      <c r="T14" s="30">
        <v>19.3</v>
      </c>
      <c r="U14" s="30">
        <v>31</v>
      </c>
    </row>
    <row r="15" spans="1:21" ht="16.5" customHeight="1" x14ac:dyDescent="0.2">
      <c r="A15" s="7"/>
      <c r="B15" s="7" t="s">
        <v>483</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489</v>
      </c>
      <c r="D16" s="7"/>
      <c r="E16" s="7"/>
      <c r="F16" s="7"/>
      <c r="G16" s="7"/>
      <c r="H16" s="7"/>
      <c r="I16" s="7"/>
      <c r="J16" s="7"/>
      <c r="K16" s="7"/>
      <c r="L16" s="9" t="s">
        <v>240</v>
      </c>
      <c r="M16" s="45">
        <v>208252</v>
      </c>
      <c r="N16" s="45">
        <v>117750</v>
      </c>
      <c r="O16" s="45">
        <v>156163</v>
      </c>
      <c r="P16" s="19">
        <v>61319</v>
      </c>
      <c r="Q16" s="19">
        <v>44952</v>
      </c>
      <c r="R16" s="19">
        <v>17353</v>
      </c>
      <c r="S16" s="17">
        <v>7534</v>
      </c>
      <c r="T16" s="17">
        <v>5033</v>
      </c>
      <c r="U16" s="45">
        <v>618359</v>
      </c>
    </row>
    <row r="17" spans="1:21" ht="29.45" customHeight="1" x14ac:dyDescent="0.2">
      <c r="A17" s="7"/>
      <c r="B17" s="7"/>
      <c r="C17" s="84" t="s">
        <v>486</v>
      </c>
      <c r="D17" s="84"/>
      <c r="E17" s="84"/>
      <c r="F17" s="84"/>
      <c r="G17" s="84"/>
      <c r="H17" s="84"/>
      <c r="I17" s="84"/>
      <c r="J17" s="84"/>
      <c r="K17" s="84"/>
      <c r="L17" s="9" t="s">
        <v>174</v>
      </c>
      <c r="M17" s="30">
        <v>31.9</v>
      </c>
      <c r="N17" s="30">
        <v>24.3</v>
      </c>
      <c r="O17" s="30">
        <v>40.299999999999997</v>
      </c>
      <c r="P17" s="30">
        <v>32.6</v>
      </c>
      <c r="Q17" s="30">
        <v>28.1</v>
      </c>
      <c r="R17" s="30">
        <v>33.299999999999997</v>
      </c>
      <c r="S17" s="30">
        <v>29.4</v>
      </c>
      <c r="T17" s="30">
        <v>33.299999999999997</v>
      </c>
      <c r="U17" s="30">
        <v>31.4</v>
      </c>
    </row>
    <row r="18" spans="1:21" ht="16.5" customHeight="1" x14ac:dyDescent="0.2">
      <c r="A18" s="7" t="s">
        <v>241</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480</v>
      </c>
      <c r="C19" s="7"/>
      <c r="D19" s="7"/>
      <c r="E19" s="7"/>
      <c r="F19" s="7"/>
      <c r="G19" s="7"/>
      <c r="H19" s="7"/>
      <c r="I19" s="7"/>
      <c r="J19" s="7"/>
      <c r="K19" s="7"/>
      <c r="L19" s="9"/>
      <c r="M19" s="10"/>
      <c r="N19" s="10"/>
      <c r="O19" s="10"/>
      <c r="P19" s="10"/>
      <c r="Q19" s="10"/>
      <c r="R19" s="10"/>
      <c r="S19" s="10"/>
      <c r="T19" s="10"/>
      <c r="U19" s="10"/>
    </row>
    <row r="20" spans="1:21" ht="29.45" customHeight="1" x14ac:dyDescent="0.2">
      <c r="A20" s="7"/>
      <c r="B20" s="7"/>
      <c r="C20" s="84" t="s">
        <v>481</v>
      </c>
      <c r="D20" s="84"/>
      <c r="E20" s="84"/>
      <c r="F20" s="84"/>
      <c r="G20" s="84"/>
      <c r="H20" s="84"/>
      <c r="I20" s="84"/>
      <c r="J20" s="84"/>
      <c r="K20" s="84"/>
      <c r="L20" s="9" t="s">
        <v>240</v>
      </c>
      <c r="M20" s="19">
        <v>36613</v>
      </c>
      <c r="N20" s="17">
        <v>7663</v>
      </c>
      <c r="O20" s="19">
        <v>27701</v>
      </c>
      <c r="P20" s="19">
        <v>12332</v>
      </c>
      <c r="Q20" s="17">
        <v>5266</v>
      </c>
      <c r="R20" s="17">
        <v>4429</v>
      </c>
      <c r="S20" s="15">
        <v>899</v>
      </c>
      <c r="T20" s="17">
        <v>8873</v>
      </c>
      <c r="U20" s="45">
        <v>103827</v>
      </c>
    </row>
    <row r="21" spans="1:21" ht="16.5" customHeight="1" x14ac:dyDescent="0.2">
      <c r="A21" s="7"/>
      <c r="B21" s="7"/>
      <c r="C21" s="7" t="s">
        <v>482</v>
      </c>
      <c r="D21" s="7"/>
      <c r="E21" s="7"/>
      <c r="F21" s="7"/>
      <c r="G21" s="7"/>
      <c r="H21" s="7"/>
      <c r="I21" s="7"/>
      <c r="J21" s="7"/>
      <c r="K21" s="7"/>
      <c r="L21" s="9" t="s">
        <v>240</v>
      </c>
      <c r="M21" s="45">
        <v>589953</v>
      </c>
      <c r="N21" s="45">
        <v>458474</v>
      </c>
      <c r="O21" s="45">
        <v>339352</v>
      </c>
      <c r="P21" s="45">
        <v>166473</v>
      </c>
      <c r="Q21" s="45">
        <v>148333</v>
      </c>
      <c r="R21" s="19">
        <v>45512</v>
      </c>
      <c r="S21" s="19">
        <v>23355</v>
      </c>
      <c r="T21" s="17">
        <v>5291</v>
      </c>
      <c r="U21" s="50">
        <v>1777057</v>
      </c>
    </row>
    <row r="22" spans="1:21" ht="16.5" customHeight="1" x14ac:dyDescent="0.2">
      <c r="A22" s="7"/>
      <c r="B22" s="7"/>
      <c r="C22" s="7" t="s">
        <v>483</v>
      </c>
      <c r="D22" s="7"/>
      <c r="E22" s="7"/>
      <c r="F22" s="7"/>
      <c r="G22" s="7"/>
      <c r="H22" s="7"/>
      <c r="I22" s="7"/>
      <c r="J22" s="7"/>
      <c r="K22" s="7"/>
      <c r="L22" s="9" t="s">
        <v>240</v>
      </c>
      <c r="M22" s="45">
        <v>626566</v>
      </c>
      <c r="N22" s="45">
        <v>466136</v>
      </c>
      <c r="O22" s="45">
        <v>367053</v>
      </c>
      <c r="P22" s="45">
        <v>178805</v>
      </c>
      <c r="Q22" s="45">
        <v>153599</v>
      </c>
      <c r="R22" s="19">
        <v>49941</v>
      </c>
      <c r="S22" s="19">
        <v>24254</v>
      </c>
      <c r="T22" s="19">
        <v>14164</v>
      </c>
      <c r="U22" s="50">
        <v>1880884</v>
      </c>
    </row>
    <row r="23" spans="1:21" ht="16.5" customHeight="1" x14ac:dyDescent="0.2">
      <c r="A23" s="7" t="s">
        <v>96</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484</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490</v>
      </c>
      <c r="D25" s="7"/>
      <c r="E25" s="7"/>
      <c r="F25" s="7"/>
      <c r="G25" s="7"/>
      <c r="H25" s="7"/>
      <c r="I25" s="7"/>
      <c r="J25" s="7"/>
      <c r="K25" s="7"/>
      <c r="L25" s="9" t="s">
        <v>240</v>
      </c>
      <c r="M25" s="19">
        <v>13814</v>
      </c>
      <c r="N25" s="17">
        <v>1648</v>
      </c>
      <c r="O25" s="19">
        <v>12850</v>
      </c>
      <c r="P25" s="17">
        <v>4356</v>
      </c>
      <c r="Q25" s="17">
        <v>1564</v>
      </c>
      <c r="R25" s="17">
        <v>1270</v>
      </c>
      <c r="S25" s="15">
        <v>216</v>
      </c>
      <c r="T25" s="17">
        <v>3964</v>
      </c>
      <c r="U25" s="19">
        <v>39683</v>
      </c>
    </row>
    <row r="26" spans="1:21" ht="29.45" customHeight="1" x14ac:dyDescent="0.2">
      <c r="A26" s="7"/>
      <c r="B26" s="7"/>
      <c r="C26" s="84" t="s">
        <v>486</v>
      </c>
      <c r="D26" s="84"/>
      <c r="E26" s="84"/>
      <c r="F26" s="84"/>
      <c r="G26" s="84"/>
      <c r="H26" s="84"/>
      <c r="I26" s="84"/>
      <c r="J26" s="84"/>
      <c r="K26" s="84"/>
      <c r="L26" s="9" t="s">
        <v>174</v>
      </c>
      <c r="M26" s="30">
        <v>37.700000000000003</v>
      </c>
      <c r="N26" s="30">
        <v>21.5</v>
      </c>
      <c r="O26" s="30">
        <v>46.4</v>
      </c>
      <c r="P26" s="30">
        <v>35.299999999999997</v>
      </c>
      <c r="Q26" s="30">
        <v>29.7</v>
      </c>
      <c r="R26" s="30">
        <v>28.7</v>
      </c>
      <c r="S26" s="30">
        <v>24</v>
      </c>
      <c r="T26" s="30">
        <v>44.7</v>
      </c>
      <c r="U26" s="30">
        <v>38.200000000000003</v>
      </c>
    </row>
    <row r="27" spans="1:21" ht="16.5" customHeight="1" x14ac:dyDescent="0.2">
      <c r="A27" s="7"/>
      <c r="B27" s="7" t="s">
        <v>487</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488</v>
      </c>
      <c r="D28" s="7"/>
      <c r="E28" s="7"/>
      <c r="F28" s="7"/>
      <c r="G28" s="7"/>
      <c r="H28" s="7"/>
      <c r="I28" s="7"/>
      <c r="J28" s="7"/>
      <c r="K28" s="7"/>
      <c r="L28" s="9" t="s">
        <v>240</v>
      </c>
      <c r="M28" s="45">
        <v>190565</v>
      </c>
      <c r="N28" s="45">
        <v>125928</v>
      </c>
      <c r="O28" s="45">
        <v>131955</v>
      </c>
      <c r="P28" s="19">
        <v>52969</v>
      </c>
      <c r="Q28" s="19">
        <v>42631</v>
      </c>
      <c r="R28" s="19">
        <v>14653</v>
      </c>
      <c r="S28" s="17">
        <v>6457</v>
      </c>
      <c r="T28" s="17">
        <v>1090</v>
      </c>
      <c r="U28" s="45">
        <v>566255</v>
      </c>
    </row>
    <row r="29" spans="1:21" ht="29.45" customHeight="1" x14ac:dyDescent="0.2">
      <c r="A29" s="7"/>
      <c r="B29" s="7"/>
      <c r="C29" s="84" t="s">
        <v>486</v>
      </c>
      <c r="D29" s="84"/>
      <c r="E29" s="84"/>
      <c r="F29" s="84"/>
      <c r="G29" s="84"/>
      <c r="H29" s="84"/>
      <c r="I29" s="84"/>
      <c r="J29" s="84"/>
      <c r="K29" s="84"/>
      <c r="L29" s="9" t="s">
        <v>174</v>
      </c>
      <c r="M29" s="30">
        <v>32.299999999999997</v>
      </c>
      <c r="N29" s="30">
        <v>27.5</v>
      </c>
      <c r="O29" s="30">
        <v>38.9</v>
      </c>
      <c r="P29" s="30">
        <v>31.8</v>
      </c>
      <c r="Q29" s="30">
        <v>28.7</v>
      </c>
      <c r="R29" s="30">
        <v>32.200000000000003</v>
      </c>
      <c r="S29" s="30">
        <v>27.6</v>
      </c>
      <c r="T29" s="30">
        <v>20.6</v>
      </c>
      <c r="U29" s="30">
        <v>31.9</v>
      </c>
    </row>
    <row r="30" spans="1:21" ht="16.5" customHeight="1" x14ac:dyDescent="0.2">
      <c r="A30" s="7"/>
      <c r="B30" s="7" t="s">
        <v>483</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489</v>
      </c>
      <c r="D31" s="7"/>
      <c r="E31" s="7"/>
      <c r="F31" s="7"/>
      <c r="G31" s="7"/>
      <c r="H31" s="7"/>
      <c r="I31" s="7"/>
      <c r="J31" s="7"/>
      <c r="K31" s="7"/>
      <c r="L31" s="9" t="s">
        <v>240</v>
      </c>
      <c r="M31" s="45">
        <v>204379</v>
      </c>
      <c r="N31" s="45">
        <v>127576</v>
      </c>
      <c r="O31" s="45">
        <v>144805</v>
      </c>
      <c r="P31" s="19">
        <v>57325</v>
      </c>
      <c r="Q31" s="19">
        <v>44195</v>
      </c>
      <c r="R31" s="19">
        <v>15923</v>
      </c>
      <c r="S31" s="17">
        <v>6673</v>
      </c>
      <c r="T31" s="17">
        <v>5054</v>
      </c>
      <c r="U31" s="45">
        <v>605938</v>
      </c>
    </row>
    <row r="32" spans="1:21" ht="29.45" customHeight="1" x14ac:dyDescent="0.2">
      <c r="A32" s="7"/>
      <c r="B32" s="7"/>
      <c r="C32" s="84" t="s">
        <v>486</v>
      </c>
      <c r="D32" s="84"/>
      <c r="E32" s="84"/>
      <c r="F32" s="84"/>
      <c r="G32" s="84"/>
      <c r="H32" s="84"/>
      <c r="I32" s="84"/>
      <c r="J32" s="84"/>
      <c r="K32" s="84"/>
      <c r="L32" s="9" t="s">
        <v>174</v>
      </c>
      <c r="M32" s="30">
        <v>32.6</v>
      </c>
      <c r="N32" s="30">
        <v>27.4</v>
      </c>
      <c r="O32" s="30">
        <v>39.5</v>
      </c>
      <c r="P32" s="30">
        <v>32.1</v>
      </c>
      <c r="Q32" s="30">
        <v>28.8</v>
      </c>
      <c r="R32" s="30">
        <v>31.9</v>
      </c>
      <c r="S32" s="30">
        <v>27.5</v>
      </c>
      <c r="T32" s="30">
        <v>35.700000000000003</v>
      </c>
      <c r="U32" s="30">
        <v>32.200000000000003</v>
      </c>
    </row>
    <row r="33" spans="1:21" ht="16.5" customHeight="1" x14ac:dyDescent="0.2">
      <c r="A33" s="7" t="s">
        <v>242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480</v>
      </c>
      <c r="C34" s="7"/>
      <c r="D34" s="7"/>
      <c r="E34" s="7"/>
      <c r="F34" s="7"/>
      <c r="G34" s="7"/>
      <c r="H34" s="7"/>
      <c r="I34" s="7"/>
      <c r="J34" s="7"/>
      <c r="K34" s="7"/>
      <c r="L34" s="9"/>
      <c r="M34" s="10"/>
      <c r="N34" s="10"/>
      <c r="O34" s="10"/>
      <c r="P34" s="10"/>
      <c r="Q34" s="10"/>
      <c r="R34" s="10"/>
      <c r="S34" s="10"/>
      <c r="T34" s="10"/>
      <c r="U34" s="10"/>
    </row>
    <row r="35" spans="1:21" ht="29.45" customHeight="1" x14ac:dyDescent="0.2">
      <c r="A35" s="7"/>
      <c r="B35" s="7"/>
      <c r="C35" s="84" t="s">
        <v>481</v>
      </c>
      <c r="D35" s="84"/>
      <c r="E35" s="84"/>
      <c r="F35" s="84"/>
      <c r="G35" s="84"/>
      <c r="H35" s="84"/>
      <c r="I35" s="84"/>
      <c r="J35" s="84"/>
      <c r="K35" s="84"/>
      <c r="L35" s="9" t="s">
        <v>240</v>
      </c>
      <c r="M35" s="19">
        <v>35071</v>
      </c>
      <c r="N35" s="17">
        <v>7299</v>
      </c>
      <c r="O35" s="19">
        <v>26174</v>
      </c>
      <c r="P35" s="19">
        <v>11733</v>
      </c>
      <c r="Q35" s="17">
        <v>5022</v>
      </c>
      <c r="R35" s="17">
        <v>4243</v>
      </c>
      <c r="S35" s="15">
        <v>840</v>
      </c>
      <c r="T35" s="17">
        <v>8492</v>
      </c>
      <c r="U35" s="19">
        <v>98925</v>
      </c>
    </row>
    <row r="36" spans="1:21" ht="16.5" customHeight="1" x14ac:dyDescent="0.2">
      <c r="A36" s="7"/>
      <c r="B36" s="7"/>
      <c r="C36" s="7" t="s">
        <v>482</v>
      </c>
      <c r="D36" s="7"/>
      <c r="E36" s="7"/>
      <c r="F36" s="7"/>
      <c r="G36" s="7"/>
      <c r="H36" s="7"/>
      <c r="I36" s="7"/>
      <c r="J36" s="7"/>
      <c r="K36" s="7"/>
      <c r="L36" s="9" t="s">
        <v>240</v>
      </c>
      <c r="M36" s="45">
        <v>571399</v>
      </c>
      <c r="N36" s="45">
        <v>443871</v>
      </c>
      <c r="O36" s="45">
        <v>322995</v>
      </c>
      <c r="P36" s="45">
        <v>159099</v>
      </c>
      <c r="Q36" s="45">
        <v>143522</v>
      </c>
      <c r="R36" s="19">
        <v>43738</v>
      </c>
      <c r="S36" s="19">
        <v>22315</v>
      </c>
      <c r="T36" s="17">
        <v>4902</v>
      </c>
      <c r="U36" s="50">
        <v>1712129</v>
      </c>
    </row>
    <row r="37" spans="1:21" ht="16.5" customHeight="1" x14ac:dyDescent="0.2">
      <c r="A37" s="7"/>
      <c r="B37" s="7"/>
      <c r="C37" s="7" t="s">
        <v>483</v>
      </c>
      <c r="D37" s="7"/>
      <c r="E37" s="7"/>
      <c r="F37" s="7"/>
      <c r="G37" s="7"/>
      <c r="H37" s="7"/>
      <c r="I37" s="7"/>
      <c r="J37" s="7"/>
      <c r="K37" s="7"/>
      <c r="L37" s="9" t="s">
        <v>240</v>
      </c>
      <c r="M37" s="45">
        <v>606470</v>
      </c>
      <c r="N37" s="45">
        <v>451170</v>
      </c>
      <c r="O37" s="45">
        <v>349168</v>
      </c>
      <c r="P37" s="45">
        <v>170832</v>
      </c>
      <c r="Q37" s="45">
        <v>148544</v>
      </c>
      <c r="R37" s="19">
        <v>47981</v>
      </c>
      <c r="S37" s="19">
        <v>23154</v>
      </c>
      <c r="T37" s="19">
        <v>13394</v>
      </c>
      <c r="U37" s="50">
        <v>1811054</v>
      </c>
    </row>
    <row r="38" spans="1:21" ht="16.5" customHeight="1" x14ac:dyDescent="0.2">
      <c r="A38" s="7" t="s">
        <v>141</v>
      </c>
      <c r="B38" s="7"/>
      <c r="C38" s="7"/>
      <c r="D38" s="7"/>
      <c r="E38" s="7"/>
      <c r="F38" s="7"/>
      <c r="G38" s="7"/>
      <c r="H38" s="7"/>
      <c r="I38" s="7"/>
      <c r="J38" s="7"/>
      <c r="K38" s="7"/>
      <c r="L38" s="9"/>
      <c r="M38" s="10"/>
      <c r="N38" s="10"/>
      <c r="O38" s="10"/>
      <c r="P38" s="10"/>
      <c r="Q38" s="10"/>
      <c r="R38" s="10"/>
      <c r="S38" s="10"/>
      <c r="T38" s="10"/>
      <c r="U38" s="10"/>
    </row>
    <row r="39" spans="1:21" ht="16.5" customHeight="1" x14ac:dyDescent="0.2">
      <c r="A39" s="7"/>
      <c r="B39" s="7" t="s">
        <v>484</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490</v>
      </c>
      <c r="D40" s="7"/>
      <c r="E40" s="7"/>
      <c r="F40" s="7"/>
      <c r="G40" s="7"/>
      <c r="H40" s="7"/>
      <c r="I40" s="7"/>
      <c r="J40" s="7"/>
      <c r="K40" s="7"/>
      <c r="L40" s="9" t="s">
        <v>240</v>
      </c>
      <c r="M40" s="19">
        <v>12963</v>
      </c>
      <c r="N40" s="17">
        <v>1560</v>
      </c>
      <c r="O40" s="19">
        <v>12286</v>
      </c>
      <c r="P40" s="17">
        <v>4381</v>
      </c>
      <c r="Q40" s="17">
        <v>1477</v>
      </c>
      <c r="R40" s="17">
        <v>1100</v>
      </c>
      <c r="S40" s="15">
        <v>183</v>
      </c>
      <c r="T40" s="17">
        <v>3861</v>
      </c>
      <c r="U40" s="19">
        <v>37811</v>
      </c>
    </row>
    <row r="41" spans="1:21" ht="29.45" customHeight="1" x14ac:dyDescent="0.2">
      <c r="A41" s="7"/>
      <c r="B41" s="7"/>
      <c r="C41" s="84" t="s">
        <v>486</v>
      </c>
      <c r="D41" s="84"/>
      <c r="E41" s="84"/>
      <c r="F41" s="84"/>
      <c r="G41" s="84"/>
      <c r="H41" s="84"/>
      <c r="I41" s="84"/>
      <c r="J41" s="84"/>
      <c r="K41" s="84"/>
      <c r="L41" s="9" t="s">
        <v>174</v>
      </c>
      <c r="M41" s="30">
        <v>37</v>
      </c>
      <c r="N41" s="30">
        <v>21.4</v>
      </c>
      <c r="O41" s="30">
        <v>46.9</v>
      </c>
      <c r="P41" s="30">
        <v>37.299999999999997</v>
      </c>
      <c r="Q41" s="30">
        <v>29.4</v>
      </c>
      <c r="R41" s="30">
        <v>25.9</v>
      </c>
      <c r="S41" s="30">
        <v>21.8</v>
      </c>
      <c r="T41" s="30">
        <v>45.5</v>
      </c>
      <c r="U41" s="30">
        <v>38.200000000000003</v>
      </c>
    </row>
    <row r="42" spans="1:21" ht="16.5" customHeight="1" x14ac:dyDescent="0.2">
      <c r="A42" s="7"/>
      <c r="B42" s="7" t="s">
        <v>487</v>
      </c>
      <c r="C42" s="7"/>
      <c r="D42" s="7"/>
      <c r="E42" s="7"/>
      <c r="F42" s="7"/>
      <c r="G42" s="7"/>
      <c r="H42" s="7"/>
      <c r="I42" s="7"/>
      <c r="J42" s="7"/>
      <c r="K42" s="7"/>
      <c r="L42" s="9"/>
      <c r="M42" s="10"/>
      <c r="N42" s="10"/>
      <c r="O42" s="10"/>
      <c r="P42" s="10"/>
      <c r="Q42" s="10"/>
      <c r="R42" s="10"/>
      <c r="S42" s="10"/>
      <c r="T42" s="10"/>
      <c r="U42" s="10"/>
    </row>
    <row r="43" spans="1:21" ht="16.5" customHeight="1" x14ac:dyDescent="0.2">
      <c r="A43" s="7"/>
      <c r="B43" s="7"/>
      <c r="C43" s="7" t="s">
        <v>488</v>
      </c>
      <c r="D43" s="7"/>
      <c r="E43" s="7"/>
      <c r="F43" s="7"/>
      <c r="G43" s="7"/>
      <c r="H43" s="7"/>
      <c r="I43" s="7"/>
      <c r="J43" s="7"/>
      <c r="K43" s="7"/>
      <c r="L43" s="9" t="s">
        <v>240</v>
      </c>
      <c r="M43" s="45">
        <v>194060</v>
      </c>
      <c r="N43" s="45">
        <v>130906</v>
      </c>
      <c r="O43" s="45">
        <v>132181</v>
      </c>
      <c r="P43" s="19">
        <v>55509</v>
      </c>
      <c r="Q43" s="19">
        <v>44748</v>
      </c>
      <c r="R43" s="19">
        <v>15788</v>
      </c>
      <c r="S43" s="17">
        <v>6463</v>
      </c>
      <c r="T43" s="17">
        <v>1066</v>
      </c>
      <c r="U43" s="45">
        <v>580725</v>
      </c>
    </row>
    <row r="44" spans="1:21" ht="29.45" customHeight="1" x14ac:dyDescent="0.2">
      <c r="A44" s="7"/>
      <c r="B44" s="7"/>
      <c r="C44" s="84" t="s">
        <v>486</v>
      </c>
      <c r="D44" s="84"/>
      <c r="E44" s="84"/>
      <c r="F44" s="84"/>
      <c r="G44" s="84"/>
      <c r="H44" s="84"/>
      <c r="I44" s="84"/>
      <c r="J44" s="84"/>
      <c r="K44" s="84"/>
      <c r="L44" s="9" t="s">
        <v>174</v>
      </c>
      <c r="M44" s="30">
        <v>34</v>
      </c>
      <c r="N44" s="30">
        <v>29.5</v>
      </c>
      <c r="O44" s="30">
        <v>40.9</v>
      </c>
      <c r="P44" s="30">
        <v>34.9</v>
      </c>
      <c r="Q44" s="30">
        <v>31.2</v>
      </c>
      <c r="R44" s="30">
        <v>36.1</v>
      </c>
      <c r="S44" s="30">
        <v>29</v>
      </c>
      <c r="T44" s="30">
        <v>21.7</v>
      </c>
      <c r="U44" s="30">
        <v>33.9</v>
      </c>
    </row>
    <row r="45" spans="1:21" ht="16.5" customHeight="1" x14ac:dyDescent="0.2">
      <c r="A45" s="7"/>
      <c r="B45" s="7" t="s">
        <v>483</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489</v>
      </c>
      <c r="D46" s="7"/>
      <c r="E46" s="7"/>
      <c r="F46" s="7"/>
      <c r="G46" s="7"/>
      <c r="H46" s="7"/>
      <c r="I46" s="7"/>
      <c r="J46" s="7"/>
      <c r="K46" s="7"/>
      <c r="L46" s="9" t="s">
        <v>240</v>
      </c>
      <c r="M46" s="45">
        <v>207023</v>
      </c>
      <c r="N46" s="45">
        <v>132466</v>
      </c>
      <c r="O46" s="45">
        <v>144467</v>
      </c>
      <c r="P46" s="19">
        <v>59890</v>
      </c>
      <c r="Q46" s="19">
        <v>46225</v>
      </c>
      <c r="R46" s="19">
        <v>16888</v>
      </c>
      <c r="S46" s="17">
        <v>6646</v>
      </c>
      <c r="T46" s="17">
        <v>4927</v>
      </c>
      <c r="U46" s="45">
        <v>618536</v>
      </c>
    </row>
    <row r="47" spans="1:21" ht="29.45" customHeight="1" x14ac:dyDescent="0.2">
      <c r="A47" s="7"/>
      <c r="B47" s="7"/>
      <c r="C47" s="84" t="s">
        <v>486</v>
      </c>
      <c r="D47" s="84"/>
      <c r="E47" s="84"/>
      <c r="F47" s="84"/>
      <c r="G47" s="84"/>
      <c r="H47" s="84"/>
      <c r="I47" s="84"/>
      <c r="J47" s="84"/>
      <c r="K47" s="84"/>
      <c r="L47" s="9" t="s">
        <v>174</v>
      </c>
      <c r="M47" s="30">
        <v>34.1</v>
      </c>
      <c r="N47" s="30">
        <v>29.4</v>
      </c>
      <c r="O47" s="30">
        <v>41.4</v>
      </c>
      <c r="P47" s="30">
        <v>35.1</v>
      </c>
      <c r="Q47" s="30">
        <v>31.1</v>
      </c>
      <c r="R47" s="30">
        <v>35.200000000000003</v>
      </c>
      <c r="S47" s="30">
        <v>28.7</v>
      </c>
      <c r="T47" s="30">
        <v>36.799999999999997</v>
      </c>
      <c r="U47" s="30">
        <v>34.200000000000003</v>
      </c>
    </row>
    <row r="48" spans="1:21" ht="16.5" customHeight="1" x14ac:dyDescent="0.2">
      <c r="A48" s="7" t="s">
        <v>243</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480</v>
      </c>
      <c r="C49" s="7"/>
      <c r="D49" s="7"/>
      <c r="E49" s="7"/>
      <c r="F49" s="7"/>
      <c r="G49" s="7"/>
      <c r="H49" s="7"/>
      <c r="I49" s="7"/>
      <c r="J49" s="7"/>
      <c r="K49" s="7"/>
      <c r="L49" s="9"/>
      <c r="M49" s="10"/>
      <c r="N49" s="10"/>
      <c r="O49" s="10"/>
      <c r="P49" s="10"/>
      <c r="Q49" s="10"/>
      <c r="R49" s="10"/>
      <c r="S49" s="10"/>
      <c r="T49" s="10"/>
      <c r="U49" s="10"/>
    </row>
    <row r="50" spans="1:21" ht="29.45" customHeight="1" x14ac:dyDescent="0.2">
      <c r="A50" s="7"/>
      <c r="B50" s="7"/>
      <c r="C50" s="84" t="s">
        <v>481</v>
      </c>
      <c r="D50" s="84"/>
      <c r="E50" s="84"/>
      <c r="F50" s="84"/>
      <c r="G50" s="84"/>
      <c r="H50" s="84"/>
      <c r="I50" s="84"/>
      <c r="J50" s="84"/>
      <c r="K50" s="84"/>
      <c r="L50" s="9" t="s">
        <v>240</v>
      </c>
      <c r="M50" s="19">
        <v>33502</v>
      </c>
      <c r="N50" s="17">
        <v>6955</v>
      </c>
      <c r="O50" s="19">
        <v>24656</v>
      </c>
      <c r="P50" s="19">
        <v>11123</v>
      </c>
      <c r="Q50" s="17">
        <v>4777</v>
      </c>
      <c r="R50" s="17">
        <v>4054</v>
      </c>
      <c r="S50" s="15">
        <v>776</v>
      </c>
      <c r="T50" s="17">
        <v>8107</v>
      </c>
      <c r="U50" s="19">
        <v>94004</v>
      </c>
    </row>
    <row r="51" spans="1:21" ht="16.5" customHeight="1" x14ac:dyDescent="0.2">
      <c r="A51" s="7"/>
      <c r="B51" s="7"/>
      <c r="C51" s="7" t="s">
        <v>482</v>
      </c>
      <c r="D51" s="7"/>
      <c r="E51" s="7"/>
      <c r="F51" s="7"/>
      <c r="G51" s="7"/>
      <c r="H51" s="7"/>
      <c r="I51" s="7"/>
      <c r="J51" s="7"/>
      <c r="K51" s="7"/>
      <c r="L51" s="9" t="s">
        <v>240</v>
      </c>
      <c r="M51" s="45">
        <v>554716</v>
      </c>
      <c r="N51" s="45">
        <v>429448</v>
      </c>
      <c r="O51" s="45">
        <v>308616</v>
      </c>
      <c r="P51" s="45">
        <v>152741</v>
      </c>
      <c r="Q51" s="45">
        <v>139530</v>
      </c>
      <c r="R51" s="19">
        <v>41973</v>
      </c>
      <c r="S51" s="19">
        <v>21518</v>
      </c>
      <c r="T51" s="17">
        <v>4599</v>
      </c>
      <c r="U51" s="50">
        <v>1653403</v>
      </c>
    </row>
    <row r="52" spans="1:21" ht="16.5" customHeight="1" x14ac:dyDescent="0.2">
      <c r="A52" s="7"/>
      <c r="B52" s="7"/>
      <c r="C52" s="7" t="s">
        <v>483</v>
      </c>
      <c r="D52" s="7"/>
      <c r="E52" s="7"/>
      <c r="F52" s="7"/>
      <c r="G52" s="7"/>
      <c r="H52" s="7"/>
      <c r="I52" s="7"/>
      <c r="J52" s="7"/>
      <c r="K52" s="7"/>
      <c r="L52" s="9" t="s">
        <v>240</v>
      </c>
      <c r="M52" s="45">
        <v>588218</v>
      </c>
      <c r="N52" s="45">
        <v>436403</v>
      </c>
      <c r="O52" s="45">
        <v>333272</v>
      </c>
      <c r="P52" s="45">
        <v>163864</v>
      </c>
      <c r="Q52" s="45">
        <v>144307</v>
      </c>
      <c r="R52" s="19">
        <v>46027</v>
      </c>
      <c r="S52" s="19">
        <v>22294</v>
      </c>
      <c r="T52" s="19">
        <v>12706</v>
      </c>
      <c r="U52" s="50">
        <v>1747406</v>
      </c>
    </row>
    <row r="53" spans="1:21" ht="16.5" customHeight="1" x14ac:dyDescent="0.2">
      <c r="A53" s="7" t="s">
        <v>142</v>
      </c>
      <c r="B53" s="7"/>
      <c r="C53" s="7"/>
      <c r="D53" s="7"/>
      <c r="E53" s="7"/>
      <c r="F53" s="7"/>
      <c r="G53" s="7"/>
      <c r="H53" s="7"/>
      <c r="I53" s="7"/>
      <c r="J53" s="7"/>
      <c r="K53" s="7"/>
      <c r="L53" s="9"/>
      <c r="M53" s="10"/>
      <c r="N53" s="10"/>
      <c r="O53" s="10"/>
      <c r="P53" s="10"/>
      <c r="Q53" s="10"/>
      <c r="R53" s="10"/>
      <c r="S53" s="10"/>
      <c r="T53" s="10"/>
      <c r="U53" s="10"/>
    </row>
    <row r="54" spans="1:21" ht="16.5" customHeight="1" x14ac:dyDescent="0.2">
      <c r="A54" s="7"/>
      <c r="B54" s="7" t="s">
        <v>484</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490</v>
      </c>
      <c r="D55" s="7"/>
      <c r="E55" s="7"/>
      <c r="F55" s="7"/>
      <c r="G55" s="7"/>
      <c r="H55" s="7"/>
      <c r="I55" s="7"/>
      <c r="J55" s="7"/>
      <c r="K55" s="7"/>
      <c r="L55" s="9" t="s">
        <v>240</v>
      </c>
      <c r="M55" s="19">
        <v>11329</v>
      </c>
      <c r="N55" s="17">
        <v>1512</v>
      </c>
      <c r="O55" s="19">
        <v>11230</v>
      </c>
      <c r="P55" s="17">
        <v>4004</v>
      </c>
      <c r="Q55" s="17">
        <v>1334</v>
      </c>
      <c r="R55" s="15">
        <v>993</v>
      </c>
      <c r="S55" s="15">
        <v>192</v>
      </c>
      <c r="T55" s="17">
        <v>3925</v>
      </c>
      <c r="U55" s="19">
        <v>34520</v>
      </c>
    </row>
    <row r="56" spans="1:21" ht="29.45" customHeight="1" x14ac:dyDescent="0.2">
      <c r="A56" s="7"/>
      <c r="B56" s="7"/>
      <c r="C56" s="84" t="s">
        <v>486</v>
      </c>
      <c r="D56" s="84"/>
      <c r="E56" s="84"/>
      <c r="F56" s="84"/>
      <c r="G56" s="84"/>
      <c r="H56" s="84"/>
      <c r="I56" s="84"/>
      <c r="J56" s="84"/>
      <c r="K56" s="84"/>
      <c r="L56" s="9" t="s">
        <v>174</v>
      </c>
      <c r="M56" s="30">
        <v>33.799999999999997</v>
      </c>
      <c r="N56" s="30">
        <v>21.7</v>
      </c>
      <c r="O56" s="30">
        <v>45.5</v>
      </c>
      <c r="P56" s="30">
        <v>36</v>
      </c>
      <c r="Q56" s="30">
        <v>27.9</v>
      </c>
      <c r="R56" s="30">
        <v>24.5</v>
      </c>
      <c r="S56" s="30">
        <v>24.8</v>
      </c>
      <c r="T56" s="30">
        <v>48.4</v>
      </c>
      <c r="U56" s="30">
        <v>36.700000000000003</v>
      </c>
    </row>
    <row r="57" spans="1:21" ht="16.5" customHeight="1" x14ac:dyDescent="0.2">
      <c r="A57" s="7"/>
      <c r="B57" s="7" t="s">
        <v>487</v>
      </c>
      <c r="C57" s="7"/>
      <c r="D57" s="7"/>
      <c r="E57" s="7"/>
      <c r="F57" s="7"/>
      <c r="G57" s="7"/>
      <c r="H57" s="7"/>
      <c r="I57" s="7"/>
      <c r="J57" s="7"/>
      <c r="K57" s="7"/>
      <c r="L57" s="9"/>
      <c r="M57" s="10"/>
      <c r="N57" s="10"/>
      <c r="O57" s="10"/>
      <c r="P57" s="10"/>
      <c r="Q57" s="10"/>
      <c r="R57" s="10"/>
      <c r="S57" s="10"/>
      <c r="T57" s="10"/>
      <c r="U57" s="10"/>
    </row>
    <row r="58" spans="1:21" ht="16.5" customHeight="1" x14ac:dyDescent="0.2">
      <c r="A58" s="7"/>
      <c r="B58" s="7"/>
      <c r="C58" s="7" t="s">
        <v>488</v>
      </c>
      <c r="D58" s="7"/>
      <c r="E58" s="7"/>
      <c r="F58" s="7"/>
      <c r="G58" s="7"/>
      <c r="H58" s="7"/>
      <c r="I58" s="7"/>
      <c r="J58" s="7"/>
      <c r="K58" s="7"/>
      <c r="L58" s="9" t="s">
        <v>240</v>
      </c>
      <c r="M58" s="45">
        <v>185455</v>
      </c>
      <c r="N58" s="45">
        <v>125939</v>
      </c>
      <c r="O58" s="45">
        <v>123487</v>
      </c>
      <c r="P58" s="19">
        <v>53489</v>
      </c>
      <c r="Q58" s="19">
        <v>42412</v>
      </c>
      <c r="R58" s="19">
        <v>15435</v>
      </c>
      <c r="S58" s="17">
        <v>6130</v>
      </c>
      <c r="T58" s="15">
        <v>912</v>
      </c>
      <c r="U58" s="45">
        <v>553270</v>
      </c>
    </row>
    <row r="59" spans="1:21" ht="29.45" customHeight="1" x14ac:dyDescent="0.2">
      <c r="A59" s="7"/>
      <c r="B59" s="7"/>
      <c r="C59" s="84" t="s">
        <v>486</v>
      </c>
      <c r="D59" s="84"/>
      <c r="E59" s="84"/>
      <c r="F59" s="84"/>
      <c r="G59" s="84"/>
      <c r="H59" s="84"/>
      <c r="I59" s="84"/>
      <c r="J59" s="84"/>
      <c r="K59" s="84"/>
      <c r="L59" s="9" t="s">
        <v>174</v>
      </c>
      <c r="M59" s="30">
        <v>33.4</v>
      </c>
      <c r="N59" s="30">
        <v>29.3</v>
      </c>
      <c r="O59" s="30">
        <v>40</v>
      </c>
      <c r="P59" s="30">
        <v>35</v>
      </c>
      <c r="Q59" s="30">
        <v>30.4</v>
      </c>
      <c r="R59" s="30">
        <v>36.799999999999997</v>
      </c>
      <c r="S59" s="30">
        <v>28.5</v>
      </c>
      <c r="T59" s="30">
        <v>19.8</v>
      </c>
      <c r="U59" s="30">
        <v>33.5</v>
      </c>
    </row>
    <row r="60" spans="1:21" ht="16.5" customHeight="1" x14ac:dyDescent="0.2">
      <c r="A60" s="7"/>
      <c r="B60" s="7" t="s">
        <v>483</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t="s">
        <v>489</v>
      </c>
      <c r="D61" s="7"/>
      <c r="E61" s="7"/>
      <c r="F61" s="7"/>
      <c r="G61" s="7"/>
      <c r="H61" s="7"/>
      <c r="I61" s="7"/>
      <c r="J61" s="7"/>
      <c r="K61" s="7"/>
      <c r="L61" s="9" t="s">
        <v>240</v>
      </c>
      <c r="M61" s="45">
        <v>196784</v>
      </c>
      <c r="N61" s="45">
        <v>127451</v>
      </c>
      <c r="O61" s="45">
        <v>134717</v>
      </c>
      <c r="P61" s="19">
        <v>57493</v>
      </c>
      <c r="Q61" s="19">
        <v>43746</v>
      </c>
      <c r="R61" s="19">
        <v>16428</v>
      </c>
      <c r="S61" s="17">
        <v>6322</v>
      </c>
      <c r="T61" s="17">
        <v>4837</v>
      </c>
      <c r="U61" s="45">
        <v>587790</v>
      </c>
    </row>
    <row r="62" spans="1:21" ht="29.45" customHeight="1" x14ac:dyDescent="0.2">
      <c r="A62" s="7"/>
      <c r="B62" s="7"/>
      <c r="C62" s="84" t="s">
        <v>486</v>
      </c>
      <c r="D62" s="84"/>
      <c r="E62" s="84"/>
      <c r="F62" s="84"/>
      <c r="G62" s="84"/>
      <c r="H62" s="84"/>
      <c r="I62" s="84"/>
      <c r="J62" s="84"/>
      <c r="K62" s="84"/>
      <c r="L62" s="9" t="s">
        <v>174</v>
      </c>
      <c r="M62" s="30">
        <v>33.5</v>
      </c>
      <c r="N62" s="30">
        <v>29.2</v>
      </c>
      <c r="O62" s="30">
        <v>40.4</v>
      </c>
      <c r="P62" s="30">
        <v>35.1</v>
      </c>
      <c r="Q62" s="30">
        <v>30.3</v>
      </c>
      <c r="R62" s="30">
        <v>35.700000000000003</v>
      </c>
      <c r="S62" s="30">
        <v>28.4</v>
      </c>
      <c r="T62" s="30">
        <v>38.1</v>
      </c>
      <c r="U62" s="30">
        <v>33.6</v>
      </c>
    </row>
    <row r="63" spans="1:21" ht="16.5" customHeight="1" x14ac:dyDescent="0.2">
      <c r="A63" s="7" t="s">
        <v>244</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480</v>
      </c>
      <c r="C64" s="7"/>
      <c r="D64" s="7"/>
      <c r="E64" s="7"/>
      <c r="F64" s="7"/>
      <c r="G64" s="7"/>
      <c r="H64" s="7"/>
      <c r="I64" s="7"/>
      <c r="J64" s="7"/>
      <c r="K64" s="7"/>
      <c r="L64" s="9"/>
      <c r="M64" s="10"/>
      <c r="N64" s="10"/>
      <c r="O64" s="10"/>
      <c r="P64" s="10"/>
      <c r="Q64" s="10"/>
      <c r="R64" s="10"/>
      <c r="S64" s="10"/>
      <c r="T64" s="10"/>
      <c r="U64" s="10"/>
    </row>
    <row r="65" spans="1:21" ht="29.45" customHeight="1" x14ac:dyDescent="0.2">
      <c r="A65" s="7"/>
      <c r="B65" s="7"/>
      <c r="C65" s="84" t="s">
        <v>481</v>
      </c>
      <c r="D65" s="84"/>
      <c r="E65" s="84"/>
      <c r="F65" s="84"/>
      <c r="G65" s="84"/>
      <c r="H65" s="84"/>
      <c r="I65" s="84"/>
      <c r="J65" s="84"/>
      <c r="K65" s="84"/>
      <c r="L65" s="9" t="s">
        <v>240</v>
      </c>
      <c r="M65" s="19">
        <v>31878</v>
      </c>
      <c r="N65" s="17">
        <v>6638</v>
      </c>
      <c r="O65" s="19">
        <v>23200</v>
      </c>
      <c r="P65" s="19">
        <v>10523</v>
      </c>
      <c r="Q65" s="17">
        <v>4553</v>
      </c>
      <c r="R65" s="17">
        <v>3099</v>
      </c>
      <c r="S65" s="15">
        <v>602</v>
      </c>
      <c r="T65" s="17">
        <v>7738</v>
      </c>
      <c r="U65" s="19">
        <v>89177</v>
      </c>
    </row>
    <row r="66" spans="1:21" ht="16.5" customHeight="1" x14ac:dyDescent="0.2">
      <c r="A66" s="7"/>
      <c r="B66" s="7"/>
      <c r="C66" s="7" t="s">
        <v>482</v>
      </c>
      <c r="D66" s="7"/>
      <c r="E66" s="7"/>
      <c r="F66" s="7"/>
      <c r="G66" s="7"/>
      <c r="H66" s="7"/>
      <c r="I66" s="7"/>
      <c r="J66" s="7"/>
      <c r="K66" s="7"/>
      <c r="L66" s="9" t="s">
        <v>240</v>
      </c>
      <c r="M66" s="45">
        <v>540384</v>
      </c>
      <c r="N66" s="45">
        <v>417576</v>
      </c>
      <c r="O66" s="45">
        <v>296511</v>
      </c>
      <c r="P66" s="45">
        <v>146744</v>
      </c>
      <c r="Q66" s="45">
        <v>136623</v>
      </c>
      <c r="R66" s="19">
        <v>40896</v>
      </c>
      <c r="S66" s="19">
        <v>20585</v>
      </c>
      <c r="T66" s="17">
        <v>4259</v>
      </c>
      <c r="U66" s="50">
        <v>1603546</v>
      </c>
    </row>
    <row r="67" spans="1:21" ht="16.5" customHeight="1" x14ac:dyDescent="0.2">
      <c r="A67" s="7"/>
      <c r="B67" s="7"/>
      <c r="C67" s="7" t="s">
        <v>483</v>
      </c>
      <c r="D67" s="7"/>
      <c r="E67" s="7"/>
      <c r="F67" s="7"/>
      <c r="G67" s="7"/>
      <c r="H67" s="7"/>
      <c r="I67" s="7"/>
      <c r="J67" s="7"/>
      <c r="K67" s="7"/>
      <c r="L67" s="9" t="s">
        <v>240</v>
      </c>
      <c r="M67" s="45">
        <v>572261</v>
      </c>
      <c r="N67" s="45">
        <v>424214</v>
      </c>
      <c r="O67" s="45">
        <v>319711</v>
      </c>
      <c r="P67" s="45">
        <v>157267</v>
      </c>
      <c r="Q67" s="45">
        <v>141175</v>
      </c>
      <c r="R67" s="19">
        <v>43994</v>
      </c>
      <c r="S67" s="19">
        <v>21187</v>
      </c>
      <c r="T67" s="19">
        <v>11996</v>
      </c>
      <c r="U67" s="50">
        <v>1692722</v>
      </c>
    </row>
    <row r="68" spans="1:21" ht="16.5" customHeight="1" x14ac:dyDescent="0.2">
      <c r="A68" s="7" t="s">
        <v>143</v>
      </c>
      <c r="B68" s="7"/>
      <c r="C68" s="7"/>
      <c r="D68" s="7"/>
      <c r="E68" s="7"/>
      <c r="F68" s="7"/>
      <c r="G68" s="7"/>
      <c r="H68" s="7"/>
      <c r="I68" s="7"/>
      <c r="J68" s="7"/>
      <c r="K68" s="7"/>
      <c r="L68" s="9"/>
      <c r="M68" s="10"/>
      <c r="N68" s="10"/>
      <c r="O68" s="10"/>
      <c r="P68" s="10"/>
      <c r="Q68" s="10"/>
      <c r="R68" s="10"/>
      <c r="S68" s="10"/>
      <c r="T68" s="10"/>
      <c r="U68" s="10"/>
    </row>
    <row r="69" spans="1:21" ht="16.5" customHeight="1" x14ac:dyDescent="0.2">
      <c r="A69" s="7"/>
      <c r="B69" s="7" t="s">
        <v>484</v>
      </c>
      <c r="C69" s="7"/>
      <c r="D69" s="7"/>
      <c r="E69" s="7"/>
      <c r="F69" s="7"/>
      <c r="G69" s="7"/>
      <c r="H69" s="7"/>
      <c r="I69" s="7"/>
      <c r="J69" s="7"/>
      <c r="K69" s="7"/>
      <c r="L69" s="9"/>
      <c r="M69" s="10"/>
      <c r="N69" s="10"/>
      <c r="O69" s="10"/>
      <c r="P69" s="10"/>
      <c r="Q69" s="10"/>
      <c r="R69" s="10"/>
      <c r="S69" s="10"/>
      <c r="T69" s="10"/>
      <c r="U69" s="10"/>
    </row>
    <row r="70" spans="1:21" ht="16.5" customHeight="1" x14ac:dyDescent="0.2">
      <c r="A70" s="7"/>
      <c r="B70" s="7"/>
      <c r="C70" s="7" t="s">
        <v>490</v>
      </c>
      <c r="D70" s="7"/>
      <c r="E70" s="7"/>
      <c r="F70" s="7"/>
      <c r="G70" s="7"/>
      <c r="H70" s="7"/>
      <c r="I70" s="7"/>
      <c r="J70" s="7"/>
      <c r="K70" s="7"/>
      <c r="L70" s="9" t="s">
        <v>240</v>
      </c>
      <c r="M70" s="17">
        <v>9998</v>
      </c>
      <c r="N70" s="17">
        <v>1286</v>
      </c>
      <c r="O70" s="17">
        <v>9918</v>
      </c>
      <c r="P70" s="17">
        <v>3837</v>
      </c>
      <c r="Q70" s="17">
        <v>1189</v>
      </c>
      <c r="R70" s="15">
        <v>780</v>
      </c>
      <c r="S70" s="15">
        <v>187</v>
      </c>
      <c r="T70" s="17">
        <v>3464</v>
      </c>
      <c r="U70" s="19">
        <v>30660</v>
      </c>
    </row>
    <row r="71" spans="1:21" ht="29.45" customHeight="1" x14ac:dyDescent="0.2">
      <c r="A71" s="7"/>
      <c r="B71" s="7"/>
      <c r="C71" s="84" t="s">
        <v>486</v>
      </c>
      <c r="D71" s="84"/>
      <c r="E71" s="84"/>
      <c r="F71" s="84"/>
      <c r="G71" s="84"/>
      <c r="H71" s="84"/>
      <c r="I71" s="84"/>
      <c r="J71" s="84"/>
      <c r="K71" s="84"/>
      <c r="L71" s="9" t="s">
        <v>174</v>
      </c>
      <c r="M71" s="30">
        <v>31.4</v>
      </c>
      <c r="N71" s="30">
        <v>19.399999999999999</v>
      </c>
      <c r="O71" s="30">
        <v>42.8</v>
      </c>
      <c r="P71" s="30">
        <v>36.5</v>
      </c>
      <c r="Q71" s="30">
        <v>26.1</v>
      </c>
      <c r="R71" s="30">
        <v>25.2</v>
      </c>
      <c r="S71" s="30">
        <v>31.1</v>
      </c>
      <c r="T71" s="30">
        <v>44.8</v>
      </c>
      <c r="U71" s="30">
        <v>34.4</v>
      </c>
    </row>
    <row r="72" spans="1:21" ht="16.5" customHeight="1" x14ac:dyDescent="0.2">
      <c r="A72" s="7"/>
      <c r="B72" s="7" t="s">
        <v>487</v>
      </c>
      <c r="C72" s="7"/>
      <c r="D72" s="7"/>
      <c r="E72" s="7"/>
      <c r="F72" s="7"/>
      <c r="G72" s="7"/>
      <c r="H72" s="7"/>
      <c r="I72" s="7"/>
      <c r="J72" s="7"/>
      <c r="K72" s="7"/>
      <c r="L72" s="9"/>
      <c r="M72" s="10"/>
      <c r="N72" s="10"/>
      <c r="O72" s="10"/>
      <c r="P72" s="10"/>
      <c r="Q72" s="10"/>
      <c r="R72" s="10"/>
      <c r="S72" s="10"/>
      <c r="T72" s="10"/>
      <c r="U72" s="10"/>
    </row>
    <row r="73" spans="1:21" ht="16.5" customHeight="1" x14ac:dyDescent="0.2">
      <c r="A73" s="7"/>
      <c r="B73" s="7"/>
      <c r="C73" s="7" t="s">
        <v>488</v>
      </c>
      <c r="D73" s="7"/>
      <c r="E73" s="7"/>
      <c r="F73" s="7"/>
      <c r="G73" s="7"/>
      <c r="H73" s="7"/>
      <c r="I73" s="7"/>
      <c r="J73" s="7"/>
      <c r="K73" s="7"/>
      <c r="L73" s="9" t="s">
        <v>240</v>
      </c>
      <c r="M73" s="45">
        <v>179737</v>
      </c>
      <c r="N73" s="45">
        <v>122720</v>
      </c>
      <c r="O73" s="45">
        <v>116040</v>
      </c>
      <c r="P73" s="19">
        <v>49065</v>
      </c>
      <c r="Q73" s="19">
        <v>42039</v>
      </c>
      <c r="R73" s="19">
        <v>14289</v>
      </c>
      <c r="S73" s="17">
        <v>5838</v>
      </c>
      <c r="T73" s="15">
        <v>941</v>
      </c>
      <c r="U73" s="45">
        <v>530681</v>
      </c>
    </row>
    <row r="74" spans="1:21" ht="29.45" customHeight="1" x14ac:dyDescent="0.2">
      <c r="A74" s="7"/>
      <c r="B74" s="7"/>
      <c r="C74" s="84" t="s">
        <v>486</v>
      </c>
      <c r="D74" s="84"/>
      <c r="E74" s="84"/>
      <c r="F74" s="84"/>
      <c r="G74" s="84"/>
      <c r="H74" s="84"/>
      <c r="I74" s="84"/>
      <c r="J74" s="84"/>
      <c r="K74" s="84"/>
      <c r="L74" s="9" t="s">
        <v>174</v>
      </c>
      <c r="M74" s="30">
        <v>33.299999999999997</v>
      </c>
      <c r="N74" s="30">
        <v>29.4</v>
      </c>
      <c r="O74" s="30">
        <v>39.1</v>
      </c>
      <c r="P74" s="30">
        <v>33.4</v>
      </c>
      <c r="Q74" s="30">
        <v>30.8</v>
      </c>
      <c r="R74" s="30">
        <v>34.9</v>
      </c>
      <c r="S74" s="30">
        <v>28.4</v>
      </c>
      <c r="T74" s="30">
        <v>22.1</v>
      </c>
      <c r="U74" s="30">
        <v>33.1</v>
      </c>
    </row>
    <row r="75" spans="1:21" ht="16.5" customHeight="1" x14ac:dyDescent="0.2">
      <c r="A75" s="7"/>
      <c r="B75" s="7" t="s">
        <v>483</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489</v>
      </c>
      <c r="D76" s="7"/>
      <c r="E76" s="7"/>
      <c r="F76" s="7"/>
      <c r="G76" s="7"/>
      <c r="H76" s="7"/>
      <c r="I76" s="7"/>
      <c r="J76" s="7"/>
      <c r="K76" s="7"/>
      <c r="L76" s="9" t="s">
        <v>240</v>
      </c>
      <c r="M76" s="45">
        <v>189735</v>
      </c>
      <c r="N76" s="45">
        <v>124006</v>
      </c>
      <c r="O76" s="45">
        <v>125958</v>
      </c>
      <c r="P76" s="19">
        <v>52902</v>
      </c>
      <c r="Q76" s="19">
        <v>43228</v>
      </c>
      <c r="R76" s="19">
        <v>15069</v>
      </c>
      <c r="S76" s="17">
        <v>6025</v>
      </c>
      <c r="T76" s="17">
        <v>4405</v>
      </c>
      <c r="U76" s="45">
        <v>561341</v>
      </c>
    </row>
    <row r="77" spans="1:21" ht="29.45" customHeight="1" x14ac:dyDescent="0.2">
      <c r="A77" s="7"/>
      <c r="B77" s="7"/>
      <c r="C77" s="84" t="s">
        <v>486</v>
      </c>
      <c r="D77" s="84"/>
      <c r="E77" s="84"/>
      <c r="F77" s="84"/>
      <c r="G77" s="84"/>
      <c r="H77" s="84"/>
      <c r="I77" s="84"/>
      <c r="J77" s="84"/>
      <c r="K77" s="84"/>
      <c r="L77" s="9" t="s">
        <v>174</v>
      </c>
      <c r="M77" s="30">
        <v>33.200000000000003</v>
      </c>
      <c r="N77" s="30">
        <v>29.2</v>
      </c>
      <c r="O77" s="30">
        <v>39.4</v>
      </c>
      <c r="P77" s="30">
        <v>33.6</v>
      </c>
      <c r="Q77" s="30">
        <v>30.6</v>
      </c>
      <c r="R77" s="30">
        <v>34.299999999999997</v>
      </c>
      <c r="S77" s="30">
        <v>28.4</v>
      </c>
      <c r="T77" s="30">
        <v>36.700000000000003</v>
      </c>
      <c r="U77" s="30">
        <v>33.200000000000003</v>
      </c>
    </row>
    <row r="78" spans="1:21" ht="16.5" customHeight="1" x14ac:dyDescent="0.2">
      <c r="A78" s="7" t="s">
        <v>245</v>
      </c>
      <c r="B78" s="7"/>
      <c r="C78" s="7"/>
      <c r="D78" s="7"/>
      <c r="E78" s="7"/>
      <c r="F78" s="7"/>
      <c r="G78" s="7"/>
      <c r="H78" s="7"/>
      <c r="I78" s="7"/>
      <c r="J78" s="7"/>
      <c r="K78" s="7"/>
      <c r="L78" s="9"/>
      <c r="M78" s="10"/>
      <c r="N78" s="10"/>
      <c r="O78" s="10"/>
      <c r="P78" s="10"/>
      <c r="Q78" s="10"/>
      <c r="R78" s="10"/>
      <c r="S78" s="10"/>
      <c r="T78" s="10"/>
      <c r="U78" s="10"/>
    </row>
    <row r="79" spans="1:21" ht="16.5" customHeight="1" x14ac:dyDescent="0.2">
      <c r="A79" s="7"/>
      <c r="B79" s="7" t="s">
        <v>480</v>
      </c>
      <c r="C79" s="7"/>
      <c r="D79" s="7"/>
      <c r="E79" s="7"/>
      <c r="F79" s="7"/>
      <c r="G79" s="7"/>
      <c r="H79" s="7"/>
      <c r="I79" s="7"/>
      <c r="J79" s="7"/>
      <c r="K79" s="7"/>
      <c r="L79" s="9"/>
      <c r="M79" s="10"/>
      <c r="N79" s="10"/>
      <c r="O79" s="10"/>
      <c r="P79" s="10"/>
      <c r="Q79" s="10"/>
      <c r="R79" s="10"/>
      <c r="S79" s="10"/>
      <c r="T79" s="10"/>
      <c r="U79" s="10"/>
    </row>
    <row r="80" spans="1:21" ht="29.45" customHeight="1" x14ac:dyDescent="0.2">
      <c r="A80" s="7"/>
      <c r="B80" s="7"/>
      <c r="C80" s="84" t="s">
        <v>481</v>
      </c>
      <c r="D80" s="84"/>
      <c r="E80" s="84"/>
      <c r="F80" s="84"/>
      <c r="G80" s="84"/>
      <c r="H80" s="84"/>
      <c r="I80" s="84"/>
      <c r="J80" s="84"/>
      <c r="K80" s="84"/>
      <c r="L80" s="9" t="s">
        <v>240</v>
      </c>
      <c r="M80" s="19">
        <v>30165</v>
      </c>
      <c r="N80" s="17">
        <v>6345</v>
      </c>
      <c r="O80" s="19">
        <v>21860</v>
      </c>
      <c r="P80" s="17">
        <v>9937</v>
      </c>
      <c r="Q80" s="17">
        <v>4323</v>
      </c>
      <c r="R80" s="17">
        <v>2185</v>
      </c>
      <c r="S80" s="15">
        <v>454</v>
      </c>
      <c r="T80" s="17">
        <v>7321</v>
      </c>
      <c r="U80" s="19">
        <v>84359</v>
      </c>
    </row>
    <row r="81" spans="1:21" ht="16.5" customHeight="1" x14ac:dyDescent="0.2">
      <c r="A81" s="7"/>
      <c r="B81" s="7"/>
      <c r="C81" s="7" t="s">
        <v>482</v>
      </c>
      <c r="D81" s="7"/>
      <c r="E81" s="7"/>
      <c r="F81" s="7"/>
      <c r="G81" s="7"/>
      <c r="H81" s="7"/>
      <c r="I81" s="7"/>
      <c r="J81" s="7"/>
      <c r="K81" s="7"/>
      <c r="L81" s="9" t="s">
        <v>240</v>
      </c>
      <c r="M81" s="45">
        <v>527316</v>
      </c>
      <c r="N81" s="45">
        <v>405599</v>
      </c>
      <c r="O81" s="45">
        <v>284575</v>
      </c>
      <c r="P81" s="45">
        <v>142181</v>
      </c>
      <c r="Q81" s="45">
        <v>133787</v>
      </c>
      <c r="R81" s="19">
        <v>40053</v>
      </c>
      <c r="S81" s="19">
        <v>19813</v>
      </c>
      <c r="T81" s="17">
        <v>3875</v>
      </c>
      <c r="U81" s="50">
        <v>1556739</v>
      </c>
    </row>
    <row r="82" spans="1:21" ht="16.5" customHeight="1" x14ac:dyDescent="0.2">
      <c r="A82" s="7"/>
      <c r="B82" s="7"/>
      <c r="C82" s="7" t="s">
        <v>483</v>
      </c>
      <c r="D82" s="7"/>
      <c r="E82" s="7"/>
      <c r="F82" s="7"/>
      <c r="G82" s="7"/>
      <c r="H82" s="7"/>
      <c r="I82" s="7"/>
      <c r="J82" s="7"/>
      <c r="K82" s="7"/>
      <c r="L82" s="9" t="s">
        <v>240</v>
      </c>
      <c r="M82" s="45">
        <v>557481</v>
      </c>
      <c r="N82" s="45">
        <v>411943</v>
      </c>
      <c r="O82" s="45">
        <v>306435</v>
      </c>
      <c r="P82" s="45">
        <v>152117</v>
      </c>
      <c r="Q82" s="45">
        <v>138110</v>
      </c>
      <c r="R82" s="19">
        <v>42238</v>
      </c>
      <c r="S82" s="19">
        <v>20267</v>
      </c>
      <c r="T82" s="19">
        <v>11196</v>
      </c>
      <c r="U82" s="50">
        <v>1641098</v>
      </c>
    </row>
    <row r="83" spans="1:21" ht="16.5" customHeight="1" x14ac:dyDescent="0.2">
      <c r="A83" s="7" t="s">
        <v>144</v>
      </c>
      <c r="B83" s="7"/>
      <c r="C83" s="7"/>
      <c r="D83" s="7"/>
      <c r="E83" s="7"/>
      <c r="F83" s="7"/>
      <c r="G83" s="7"/>
      <c r="H83" s="7"/>
      <c r="I83" s="7"/>
      <c r="J83" s="7"/>
      <c r="K83" s="7"/>
      <c r="L83" s="9"/>
      <c r="M83" s="10"/>
      <c r="N83" s="10"/>
      <c r="O83" s="10"/>
      <c r="P83" s="10"/>
      <c r="Q83" s="10"/>
      <c r="R83" s="10"/>
      <c r="S83" s="10"/>
      <c r="T83" s="10"/>
      <c r="U83" s="10"/>
    </row>
    <row r="84" spans="1:21" ht="16.5" customHeight="1" x14ac:dyDescent="0.2">
      <c r="A84" s="7"/>
      <c r="B84" s="7" t="s">
        <v>484</v>
      </c>
      <c r="C84" s="7"/>
      <c r="D84" s="7"/>
      <c r="E84" s="7"/>
      <c r="F84" s="7"/>
      <c r="G84" s="7"/>
      <c r="H84" s="7"/>
      <c r="I84" s="7"/>
      <c r="J84" s="7"/>
      <c r="K84" s="7"/>
      <c r="L84" s="9"/>
      <c r="M84" s="10"/>
      <c r="N84" s="10"/>
      <c r="O84" s="10"/>
      <c r="P84" s="10"/>
      <c r="Q84" s="10"/>
      <c r="R84" s="10"/>
      <c r="S84" s="10"/>
      <c r="T84" s="10"/>
      <c r="U84" s="10"/>
    </row>
    <row r="85" spans="1:21" ht="16.5" customHeight="1" x14ac:dyDescent="0.2">
      <c r="A85" s="7"/>
      <c r="B85" s="7"/>
      <c r="C85" s="7" t="s">
        <v>490</v>
      </c>
      <c r="D85" s="7"/>
      <c r="E85" s="7"/>
      <c r="F85" s="7"/>
      <c r="G85" s="7"/>
      <c r="H85" s="7"/>
      <c r="I85" s="7"/>
      <c r="J85" s="7"/>
      <c r="K85" s="7"/>
      <c r="L85" s="9" t="s">
        <v>240</v>
      </c>
      <c r="M85" s="17">
        <v>8714</v>
      </c>
      <c r="N85" s="17">
        <v>1183</v>
      </c>
      <c r="O85" s="17">
        <v>8680</v>
      </c>
      <c r="P85" s="17">
        <v>3539</v>
      </c>
      <c r="Q85" s="17">
        <v>1040</v>
      </c>
      <c r="R85" s="15">
        <v>684</v>
      </c>
      <c r="S85" s="15">
        <v>170</v>
      </c>
      <c r="T85" s="17">
        <v>3326</v>
      </c>
      <c r="U85" s="19">
        <v>27337</v>
      </c>
    </row>
    <row r="86" spans="1:21" ht="29.45" customHeight="1" x14ac:dyDescent="0.2">
      <c r="A86" s="7"/>
      <c r="B86" s="7"/>
      <c r="C86" s="84" t="s">
        <v>486</v>
      </c>
      <c r="D86" s="84"/>
      <c r="E86" s="84"/>
      <c r="F86" s="84"/>
      <c r="G86" s="84"/>
      <c r="H86" s="84"/>
      <c r="I86" s="84"/>
      <c r="J86" s="84"/>
      <c r="K86" s="84"/>
      <c r="L86" s="9" t="s">
        <v>174</v>
      </c>
      <c r="M86" s="30">
        <v>28.9</v>
      </c>
      <c r="N86" s="30">
        <v>18.600000000000001</v>
      </c>
      <c r="O86" s="30">
        <v>39.700000000000003</v>
      </c>
      <c r="P86" s="30">
        <v>35.6</v>
      </c>
      <c r="Q86" s="30">
        <v>24.1</v>
      </c>
      <c r="R86" s="30">
        <v>31.3</v>
      </c>
      <c r="S86" s="30">
        <v>37.5</v>
      </c>
      <c r="T86" s="30">
        <v>45.4</v>
      </c>
      <c r="U86" s="30">
        <v>32.4</v>
      </c>
    </row>
    <row r="87" spans="1:21" ht="16.5" customHeight="1" x14ac:dyDescent="0.2">
      <c r="A87" s="7"/>
      <c r="B87" s="7" t="s">
        <v>487</v>
      </c>
      <c r="C87" s="7"/>
      <c r="D87" s="7"/>
      <c r="E87" s="7"/>
      <c r="F87" s="7"/>
      <c r="G87" s="7"/>
      <c r="H87" s="7"/>
      <c r="I87" s="7"/>
      <c r="J87" s="7"/>
      <c r="K87" s="7"/>
      <c r="L87" s="9"/>
      <c r="M87" s="10"/>
      <c r="N87" s="10"/>
      <c r="O87" s="10"/>
      <c r="P87" s="10"/>
      <c r="Q87" s="10"/>
      <c r="R87" s="10"/>
      <c r="S87" s="10"/>
      <c r="T87" s="10"/>
      <c r="U87" s="10"/>
    </row>
    <row r="88" spans="1:21" ht="16.5" customHeight="1" x14ac:dyDescent="0.2">
      <c r="A88" s="7"/>
      <c r="B88" s="7"/>
      <c r="C88" s="7" t="s">
        <v>488</v>
      </c>
      <c r="D88" s="7"/>
      <c r="E88" s="7"/>
      <c r="F88" s="7"/>
      <c r="G88" s="7"/>
      <c r="H88" s="7"/>
      <c r="I88" s="7"/>
      <c r="J88" s="7"/>
      <c r="K88" s="7"/>
      <c r="L88" s="9" t="s">
        <v>240</v>
      </c>
      <c r="M88" s="45">
        <v>168230</v>
      </c>
      <c r="N88" s="45">
        <v>118531</v>
      </c>
      <c r="O88" s="45">
        <v>107891</v>
      </c>
      <c r="P88" s="19">
        <v>46368</v>
      </c>
      <c r="Q88" s="19">
        <v>41225</v>
      </c>
      <c r="R88" s="19">
        <v>13658</v>
      </c>
      <c r="S88" s="17">
        <v>4696</v>
      </c>
      <c r="T88" s="15">
        <v>733</v>
      </c>
      <c r="U88" s="45">
        <v>501344</v>
      </c>
    </row>
    <row r="89" spans="1:21" ht="29.45" customHeight="1" x14ac:dyDescent="0.2">
      <c r="A89" s="7"/>
      <c r="B89" s="7"/>
      <c r="C89" s="84" t="s">
        <v>486</v>
      </c>
      <c r="D89" s="84"/>
      <c r="E89" s="84"/>
      <c r="F89" s="84"/>
      <c r="G89" s="84"/>
      <c r="H89" s="84"/>
      <c r="I89" s="84"/>
      <c r="J89" s="84"/>
      <c r="K89" s="84"/>
      <c r="L89" s="9" t="s">
        <v>174</v>
      </c>
      <c r="M89" s="30">
        <v>31.9</v>
      </c>
      <c r="N89" s="30">
        <v>29.2</v>
      </c>
      <c r="O89" s="30">
        <v>37.9</v>
      </c>
      <c r="P89" s="30">
        <v>32.6</v>
      </c>
      <c r="Q89" s="30">
        <v>30.8</v>
      </c>
      <c r="R89" s="30">
        <v>34.1</v>
      </c>
      <c r="S89" s="30">
        <v>23.7</v>
      </c>
      <c r="T89" s="30">
        <v>18.899999999999999</v>
      </c>
      <c r="U89" s="30">
        <v>32.200000000000003</v>
      </c>
    </row>
    <row r="90" spans="1:21" ht="16.5" customHeight="1" x14ac:dyDescent="0.2">
      <c r="A90" s="7"/>
      <c r="B90" s="7" t="s">
        <v>483</v>
      </c>
      <c r="C90" s="7"/>
      <c r="D90" s="7"/>
      <c r="E90" s="7"/>
      <c r="F90" s="7"/>
      <c r="G90" s="7"/>
      <c r="H90" s="7"/>
      <c r="I90" s="7"/>
      <c r="J90" s="7"/>
      <c r="K90" s="7"/>
      <c r="L90" s="9"/>
      <c r="M90" s="10"/>
      <c r="N90" s="10"/>
      <c r="O90" s="10"/>
      <c r="P90" s="10"/>
      <c r="Q90" s="10"/>
      <c r="R90" s="10"/>
      <c r="S90" s="10"/>
      <c r="T90" s="10"/>
      <c r="U90" s="10"/>
    </row>
    <row r="91" spans="1:21" ht="16.5" customHeight="1" x14ac:dyDescent="0.2">
      <c r="A91" s="7"/>
      <c r="B91" s="7"/>
      <c r="C91" s="7" t="s">
        <v>489</v>
      </c>
      <c r="D91" s="7"/>
      <c r="E91" s="7"/>
      <c r="F91" s="7"/>
      <c r="G91" s="7"/>
      <c r="H91" s="7"/>
      <c r="I91" s="7"/>
      <c r="J91" s="7"/>
      <c r="K91" s="7"/>
      <c r="L91" s="9" t="s">
        <v>240</v>
      </c>
      <c r="M91" s="45">
        <v>176944</v>
      </c>
      <c r="N91" s="45">
        <v>119714</v>
      </c>
      <c r="O91" s="45">
        <v>116571</v>
      </c>
      <c r="P91" s="19">
        <v>49907</v>
      </c>
      <c r="Q91" s="19">
        <v>42265</v>
      </c>
      <c r="R91" s="19">
        <v>14342</v>
      </c>
      <c r="S91" s="17">
        <v>4866</v>
      </c>
      <c r="T91" s="17">
        <v>4059</v>
      </c>
      <c r="U91" s="45">
        <v>528681</v>
      </c>
    </row>
    <row r="92" spans="1:21" ht="29.45" customHeight="1" x14ac:dyDescent="0.2">
      <c r="A92" s="7"/>
      <c r="B92" s="7"/>
      <c r="C92" s="84" t="s">
        <v>486</v>
      </c>
      <c r="D92" s="84"/>
      <c r="E92" s="84"/>
      <c r="F92" s="84"/>
      <c r="G92" s="84"/>
      <c r="H92" s="84"/>
      <c r="I92" s="84"/>
      <c r="J92" s="84"/>
      <c r="K92" s="84"/>
      <c r="L92" s="9" t="s">
        <v>174</v>
      </c>
      <c r="M92" s="30">
        <v>31.7</v>
      </c>
      <c r="N92" s="30">
        <v>29.1</v>
      </c>
      <c r="O92" s="30">
        <v>38</v>
      </c>
      <c r="P92" s="30">
        <v>32.799999999999997</v>
      </c>
      <c r="Q92" s="30">
        <v>30.6</v>
      </c>
      <c r="R92" s="30">
        <v>34</v>
      </c>
      <c r="S92" s="30">
        <v>24</v>
      </c>
      <c r="T92" s="30">
        <v>36.299999999999997</v>
      </c>
      <c r="U92" s="30">
        <v>32.200000000000003</v>
      </c>
    </row>
    <row r="93" spans="1:21" ht="16.5" customHeight="1" x14ac:dyDescent="0.2">
      <c r="A93" s="7" t="s">
        <v>246</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480</v>
      </c>
      <c r="C94" s="7"/>
      <c r="D94" s="7"/>
      <c r="E94" s="7"/>
      <c r="F94" s="7"/>
      <c r="G94" s="7"/>
      <c r="H94" s="7"/>
      <c r="I94" s="7"/>
      <c r="J94" s="7"/>
      <c r="K94" s="7"/>
      <c r="L94" s="9"/>
      <c r="M94" s="10"/>
      <c r="N94" s="10"/>
      <c r="O94" s="10"/>
      <c r="P94" s="10"/>
      <c r="Q94" s="10"/>
      <c r="R94" s="10"/>
      <c r="S94" s="10"/>
      <c r="T94" s="10"/>
      <c r="U94" s="10"/>
    </row>
    <row r="95" spans="1:21" ht="29.45" customHeight="1" x14ac:dyDescent="0.2">
      <c r="A95" s="7"/>
      <c r="B95" s="7"/>
      <c r="C95" s="84" t="s">
        <v>481</v>
      </c>
      <c r="D95" s="84"/>
      <c r="E95" s="84"/>
      <c r="F95" s="84"/>
      <c r="G95" s="84"/>
      <c r="H95" s="84"/>
      <c r="I95" s="84"/>
      <c r="J95" s="84"/>
      <c r="K95" s="84"/>
      <c r="L95" s="9" t="s">
        <v>240</v>
      </c>
      <c r="M95" s="19">
        <v>28460</v>
      </c>
      <c r="N95" s="17">
        <v>6052</v>
      </c>
      <c r="O95" s="19">
        <v>20635</v>
      </c>
      <c r="P95" s="17">
        <v>9353</v>
      </c>
      <c r="Q95" s="17">
        <v>4078</v>
      </c>
      <c r="R95" s="17">
        <v>2103</v>
      </c>
      <c r="S95" s="15">
        <v>431</v>
      </c>
      <c r="T95" s="17">
        <v>6912</v>
      </c>
      <c r="U95" s="19">
        <v>79658</v>
      </c>
    </row>
    <row r="96" spans="1:21" ht="16.5" customHeight="1" x14ac:dyDescent="0.2">
      <c r="A96" s="7"/>
      <c r="B96" s="7"/>
      <c r="C96" s="7" t="s">
        <v>482</v>
      </c>
      <c r="D96" s="7"/>
      <c r="E96" s="7"/>
      <c r="F96" s="7"/>
      <c r="G96" s="7"/>
      <c r="H96" s="7"/>
      <c r="I96" s="7"/>
      <c r="J96" s="7"/>
      <c r="K96" s="7"/>
      <c r="L96" s="9" t="s">
        <v>240</v>
      </c>
      <c r="M96" s="45">
        <v>517191</v>
      </c>
      <c r="N96" s="45">
        <v>395101</v>
      </c>
      <c r="O96" s="45">
        <v>274986</v>
      </c>
      <c r="P96" s="45">
        <v>138200</v>
      </c>
      <c r="Q96" s="45">
        <v>131852</v>
      </c>
      <c r="R96" s="19">
        <v>39140</v>
      </c>
      <c r="S96" s="19">
        <v>19033</v>
      </c>
      <c r="T96" s="17">
        <v>3621</v>
      </c>
      <c r="U96" s="50">
        <v>1518675</v>
      </c>
    </row>
    <row r="97" spans="1:21" ht="16.5" customHeight="1" x14ac:dyDescent="0.2">
      <c r="A97" s="7"/>
      <c r="B97" s="7"/>
      <c r="C97" s="7" t="s">
        <v>483</v>
      </c>
      <c r="D97" s="7"/>
      <c r="E97" s="7"/>
      <c r="F97" s="7"/>
      <c r="G97" s="7"/>
      <c r="H97" s="7"/>
      <c r="I97" s="7"/>
      <c r="J97" s="7"/>
      <c r="K97" s="7"/>
      <c r="L97" s="9" t="s">
        <v>240</v>
      </c>
      <c r="M97" s="45">
        <v>545651</v>
      </c>
      <c r="N97" s="45">
        <v>401153</v>
      </c>
      <c r="O97" s="45">
        <v>295621</v>
      </c>
      <c r="P97" s="45">
        <v>147553</v>
      </c>
      <c r="Q97" s="45">
        <v>135930</v>
      </c>
      <c r="R97" s="19">
        <v>41243</v>
      </c>
      <c r="S97" s="19">
        <v>19464</v>
      </c>
      <c r="T97" s="19">
        <v>10533</v>
      </c>
      <c r="U97" s="50">
        <v>1598333</v>
      </c>
    </row>
    <row r="98" spans="1:21" ht="16.5" customHeight="1" x14ac:dyDescent="0.2">
      <c r="A98" s="7" t="s">
        <v>145</v>
      </c>
      <c r="B98" s="7"/>
      <c r="C98" s="7"/>
      <c r="D98" s="7"/>
      <c r="E98" s="7"/>
      <c r="F98" s="7"/>
      <c r="G98" s="7"/>
      <c r="H98" s="7"/>
      <c r="I98" s="7"/>
      <c r="J98" s="7"/>
      <c r="K98" s="7"/>
      <c r="L98" s="9"/>
      <c r="M98" s="10"/>
      <c r="N98" s="10"/>
      <c r="O98" s="10"/>
      <c r="P98" s="10"/>
      <c r="Q98" s="10"/>
      <c r="R98" s="10"/>
      <c r="S98" s="10"/>
      <c r="T98" s="10"/>
      <c r="U98" s="10"/>
    </row>
    <row r="99" spans="1:21" ht="16.5" customHeight="1" x14ac:dyDescent="0.2">
      <c r="A99" s="7"/>
      <c r="B99" s="7" t="s">
        <v>484</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490</v>
      </c>
      <c r="D100" s="7"/>
      <c r="E100" s="7"/>
      <c r="F100" s="7"/>
      <c r="G100" s="7"/>
      <c r="H100" s="7"/>
      <c r="I100" s="7"/>
      <c r="J100" s="7"/>
      <c r="K100" s="7"/>
      <c r="L100" s="9" t="s">
        <v>240</v>
      </c>
      <c r="M100" s="17">
        <v>7575</v>
      </c>
      <c r="N100" s="17">
        <v>1012</v>
      </c>
      <c r="O100" s="17">
        <v>7633</v>
      </c>
      <c r="P100" s="17">
        <v>3163</v>
      </c>
      <c r="Q100" s="15">
        <v>964</v>
      </c>
      <c r="R100" s="15">
        <v>545</v>
      </c>
      <c r="S100" s="15">
        <v>128</v>
      </c>
      <c r="T100" s="17">
        <v>2800</v>
      </c>
      <c r="U100" s="19">
        <v>23821</v>
      </c>
    </row>
    <row r="101" spans="1:21" ht="29.45" customHeight="1" x14ac:dyDescent="0.2">
      <c r="A101" s="7"/>
      <c r="B101" s="7"/>
      <c r="C101" s="84" t="s">
        <v>486</v>
      </c>
      <c r="D101" s="84"/>
      <c r="E101" s="84"/>
      <c r="F101" s="84"/>
      <c r="G101" s="84"/>
      <c r="H101" s="84"/>
      <c r="I101" s="84"/>
      <c r="J101" s="84"/>
      <c r="K101" s="84"/>
      <c r="L101" s="9" t="s">
        <v>174</v>
      </c>
      <c r="M101" s="30">
        <v>26.6</v>
      </c>
      <c r="N101" s="30">
        <v>16.7</v>
      </c>
      <c r="O101" s="30">
        <v>37</v>
      </c>
      <c r="P101" s="30">
        <v>33.799999999999997</v>
      </c>
      <c r="Q101" s="30">
        <v>23.6</v>
      </c>
      <c r="R101" s="30">
        <v>25.9</v>
      </c>
      <c r="S101" s="30">
        <v>29.7</v>
      </c>
      <c r="T101" s="30">
        <v>40.5</v>
      </c>
      <c r="U101" s="30">
        <v>29.9</v>
      </c>
    </row>
    <row r="102" spans="1:21" ht="16.5" customHeight="1" x14ac:dyDescent="0.2">
      <c r="A102" s="7"/>
      <c r="B102" s="7" t="s">
        <v>487</v>
      </c>
      <c r="C102" s="7"/>
      <c r="D102" s="7"/>
      <c r="E102" s="7"/>
      <c r="F102" s="7"/>
      <c r="G102" s="7"/>
      <c r="H102" s="7"/>
      <c r="I102" s="7"/>
      <c r="J102" s="7"/>
      <c r="K102" s="7"/>
      <c r="L102" s="9"/>
      <c r="M102" s="10"/>
      <c r="N102" s="10"/>
      <c r="O102" s="10"/>
      <c r="P102" s="10"/>
      <c r="Q102" s="10"/>
      <c r="R102" s="10"/>
      <c r="S102" s="10"/>
      <c r="T102" s="10"/>
      <c r="U102" s="10"/>
    </row>
    <row r="103" spans="1:21" ht="16.5" customHeight="1" x14ac:dyDescent="0.2">
      <c r="A103" s="7"/>
      <c r="B103" s="7"/>
      <c r="C103" s="7" t="s">
        <v>488</v>
      </c>
      <c r="D103" s="7"/>
      <c r="E103" s="7"/>
      <c r="F103" s="7"/>
      <c r="G103" s="7"/>
      <c r="H103" s="7"/>
      <c r="I103" s="7"/>
      <c r="J103" s="7"/>
      <c r="K103" s="7"/>
      <c r="L103" s="9" t="s">
        <v>240</v>
      </c>
      <c r="M103" s="45">
        <v>163845</v>
      </c>
      <c r="N103" s="45">
        <v>115045</v>
      </c>
      <c r="O103" s="45">
        <v>101357</v>
      </c>
      <c r="P103" s="19">
        <v>43485</v>
      </c>
      <c r="Q103" s="19">
        <v>39625</v>
      </c>
      <c r="R103" s="19">
        <v>13279</v>
      </c>
      <c r="S103" s="17">
        <v>4266</v>
      </c>
      <c r="T103" s="15">
        <v>723</v>
      </c>
      <c r="U103" s="45">
        <v>481632</v>
      </c>
    </row>
    <row r="104" spans="1:21" ht="29.45" customHeight="1" x14ac:dyDescent="0.2">
      <c r="A104" s="7"/>
      <c r="B104" s="7"/>
      <c r="C104" s="84" t="s">
        <v>486</v>
      </c>
      <c r="D104" s="84"/>
      <c r="E104" s="84"/>
      <c r="F104" s="84"/>
      <c r="G104" s="84"/>
      <c r="H104" s="84"/>
      <c r="I104" s="84"/>
      <c r="J104" s="84"/>
      <c r="K104" s="84"/>
      <c r="L104" s="9" t="s">
        <v>174</v>
      </c>
      <c r="M104" s="30">
        <v>31.7</v>
      </c>
      <c r="N104" s="30">
        <v>29.1</v>
      </c>
      <c r="O104" s="30">
        <v>36.9</v>
      </c>
      <c r="P104" s="30">
        <v>31.5</v>
      </c>
      <c r="Q104" s="30">
        <v>30.1</v>
      </c>
      <c r="R104" s="30">
        <v>33.9</v>
      </c>
      <c r="S104" s="30">
        <v>22.4</v>
      </c>
      <c r="T104" s="30">
        <v>20</v>
      </c>
      <c r="U104" s="30">
        <v>31.7</v>
      </c>
    </row>
    <row r="105" spans="1:21" ht="16.5" customHeight="1" x14ac:dyDescent="0.2">
      <c r="A105" s="7"/>
      <c r="B105" s="7" t="s">
        <v>483</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489</v>
      </c>
      <c r="D106" s="7"/>
      <c r="E106" s="7"/>
      <c r="F106" s="7"/>
      <c r="G106" s="7"/>
      <c r="H106" s="7"/>
      <c r="I106" s="7"/>
      <c r="J106" s="7"/>
      <c r="K106" s="7"/>
      <c r="L106" s="9" t="s">
        <v>240</v>
      </c>
      <c r="M106" s="45">
        <v>171420</v>
      </c>
      <c r="N106" s="45">
        <v>116057</v>
      </c>
      <c r="O106" s="45">
        <v>108990</v>
      </c>
      <c r="P106" s="19">
        <v>46648</v>
      </c>
      <c r="Q106" s="19">
        <v>40589</v>
      </c>
      <c r="R106" s="19">
        <v>13824</v>
      </c>
      <c r="S106" s="17">
        <v>4394</v>
      </c>
      <c r="T106" s="17">
        <v>3523</v>
      </c>
      <c r="U106" s="45">
        <v>505453</v>
      </c>
    </row>
    <row r="107" spans="1:21" ht="29.45" customHeight="1" x14ac:dyDescent="0.2">
      <c r="A107" s="7"/>
      <c r="B107" s="7"/>
      <c r="C107" s="84" t="s">
        <v>486</v>
      </c>
      <c r="D107" s="84"/>
      <c r="E107" s="84"/>
      <c r="F107" s="84"/>
      <c r="G107" s="84"/>
      <c r="H107" s="84"/>
      <c r="I107" s="84"/>
      <c r="J107" s="84"/>
      <c r="K107" s="84"/>
      <c r="L107" s="9" t="s">
        <v>174</v>
      </c>
      <c r="M107" s="30">
        <v>31.4</v>
      </c>
      <c r="N107" s="30">
        <v>28.9</v>
      </c>
      <c r="O107" s="30">
        <v>36.9</v>
      </c>
      <c r="P107" s="30">
        <v>31.6</v>
      </c>
      <c r="Q107" s="30">
        <v>29.9</v>
      </c>
      <c r="R107" s="30">
        <v>33.5</v>
      </c>
      <c r="S107" s="30">
        <v>22.6</v>
      </c>
      <c r="T107" s="30">
        <v>33.4</v>
      </c>
      <c r="U107" s="30">
        <v>31.6</v>
      </c>
    </row>
    <row r="108" spans="1:21" ht="16.5" customHeight="1" x14ac:dyDescent="0.2">
      <c r="A108" s="7" t="s">
        <v>420</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t="s">
        <v>480</v>
      </c>
      <c r="C109" s="7"/>
      <c r="D109" s="7"/>
      <c r="E109" s="7"/>
      <c r="F109" s="7"/>
      <c r="G109" s="7"/>
      <c r="H109" s="7"/>
      <c r="I109" s="7"/>
      <c r="J109" s="7"/>
      <c r="K109" s="7"/>
      <c r="L109" s="9"/>
      <c r="M109" s="10"/>
      <c r="N109" s="10"/>
      <c r="O109" s="10"/>
      <c r="P109" s="10"/>
      <c r="Q109" s="10"/>
      <c r="R109" s="10"/>
      <c r="S109" s="10"/>
      <c r="T109" s="10"/>
      <c r="U109" s="10"/>
    </row>
    <row r="110" spans="1:21" ht="29.45" customHeight="1" x14ac:dyDescent="0.2">
      <c r="A110" s="7"/>
      <c r="B110" s="7"/>
      <c r="C110" s="84" t="s">
        <v>481</v>
      </c>
      <c r="D110" s="84"/>
      <c r="E110" s="84"/>
      <c r="F110" s="84"/>
      <c r="G110" s="84"/>
      <c r="H110" s="84"/>
      <c r="I110" s="84"/>
      <c r="J110" s="84"/>
      <c r="K110" s="84"/>
      <c r="L110" s="9" t="s">
        <v>240</v>
      </c>
      <c r="M110" s="19">
        <v>26849</v>
      </c>
      <c r="N110" s="17">
        <v>5757</v>
      </c>
      <c r="O110" s="19">
        <v>19451</v>
      </c>
      <c r="P110" s="17">
        <v>8822</v>
      </c>
      <c r="Q110" s="17">
        <v>3845</v>
      </c>
      <c r="R110" s="17">
        <v>2005</v>
      </c>
      <c r="S110" s="15">
        <v>389</v>
      </c>
      <c r="T110" s="17">
        <v>6559</v>
      </c>
      <c r="U110" s="19">
        <v>75198</v>
      </c>
    </row>
    <row r="111" spans="1:21" ht="16.5" customHeight="1" x14ac:dyDescent="0.2">
      <c r="A111" s="7"/>
      <c r="B111" s="7"/>
      <c r="C111" s="7" t="s">
        <v>482</v>
      </c>
      <c r="D111" s="7"/>
      <c r="E111" s="7"/>
      <c r="F111" s="7"/>
      <c r="G111" s="7"/>
      <c r="H111" s="7"/>
      <c r="I111" s="7"/>
      <c r="J111" s="7"/>
      <c r="K111" s="7"/>
      <c r="L111" s="9" t="s">
        <v>240</v>
      </c>
      <c r="M111" s="45">
        <v>507168</v>
      </c>
      <c r="N111" s="45">
        <v>385072</v>
      </c>
      <c r="O111" s="45">
        <v>265992</v>
      </c>
      <c r="P111" s="45">
        <v>133971</v>
      </c>
      <c r="Q111" s="45">
        <v>129819</v>
      </c>
      <c r="R111" s="19">
        <v>38242</v>
      </c>
      <c r="S111" s="19">
        <v>18300</v>
      </c>
      <c r="T111" s="17">
        <v>3373</v>
      </c>
      <c r="U111" s="50">
        <v>1481500</v>
      </c>
    </row>
    <row r="112" spans="1:21" ht="16.5" customHeight="1" x14ac:dyDescent="0.2">
      <c r="A112" s="7"/>
      <c r="B112" s="7"/>
      <c r="C112" s="7" t="s">
        <v>483</v>
      </c>
      <c r="D112" s="7"/>
      <c r="E112" s="7"/>
      <c r="F112" s="7"/>
      <c r="G112" s="7"/>
      <c r="H112" s="7"/>
      <c r="I112" s="7"/>
      <c r="J112" s="7"/>
      <c r="K112" s="7"/>
      <c r="L112" s="9" t="s">
        <v>240</v>
      </c>
      <c r="M112" s="45">
        <v>534017</v>
      </c>
      <c r="N112" s="45">
        <v>390829</v>
      </c>
      <c r="O112" s="45">
        <v>285443</v>
      </c>
      <c r="P112" s="45">
        <v>142793</v>
      </c>
      <c r="Q112" s="45">
        <v>133664</v>
      </c>
      <c r="R112" s="19">
        <v>40247</v>
      </c>
      <c r="S112" s="19">
        <v>18689</v>
      </c>
      <c r="T112" s="17">
        <v>9932</v>
      </c>
      <c r="U112" s="50">
        <v>1556698</v>
      </c>
    </row>
    <row r="113" spans="1:21" ht="16.5" customHeight="1" x14ac:dyDescent="0.2">
      <c r="A113" s="7" t="s">
        <v>146</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t="s">
        <v>484</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490</v>
      </c>
      <c r="D115" s="7"/>
      <c r="E115" s="7"/>
      <c r="F115" s="7"/>
      <c r="G115" s="7"/>
      <c r="H115" s="7"/>
      <c r="I115" s="7"/>
      <c r="J115" s="7"/>
      <c r="K115" s="7"/>
      <c r="L115" s="9" t="s">
        <v>240</v>
      </c>
      <c r="M115" s="17">
        <v>6538</v>
      </c>
      <c r="N115" s="15">
        <v>847</v>
      </c>
      <c r="O115" s="17">
        <v>6772</v>
      </c>
      <c r="P115" s="17">
        <v>2796</v>
      </c>
      <c r="Q115" s="15">
        <v>806</v>
      </c>
      <c r="R115" s="15">
        <v>365</v>
      </c>
      <c r="S115" s="15">
        <v>101</v>
      </c>
      <c r="T115" s="17">
        <v>2741</v>
      </c>
      <c r="U115" s="19">
        <v>20967</v>
      </c>
    </row>
    <row r="116" spans="1:21" ht="29.45" customHeight="1" x14ac:dyDescent="0.2">
      <c r="A116" s="7"/>
      <c r="B116" s="7"/>
      <c r="C116" s="84" t="s">
        <v>486</v>
      </c>
      <c r="D116" s="84"/>
      <c r="E116" s="84"/>
      <c r="F116" s="84"/>
      <c r="G116" s="84"/>
      <c r="H116" s="84"/>
      <c r="I116" s="84"/>
      <c r="J116" s="84"/>
      <c r="K116" s="84"/>
      <c r="L116" s="9" t="s">
        <v>174</v>
      </c>
      <c r="M116" s="30">
        <v>24.4</v>
      </c>
      <c r="N116" s="30">
        <v>14.7</v>
      </c>
      <c r="O116" s="30">
        <v>34.799999999999997</v>
      </c>
      <c r="P116" s="30">
        <v>31.7</v>
      </c>
      <c r="Q116" s="30">
        <v>21</v>
      </c>
      <c r="R116" s="30">
        <v>18.2</v>
      </c>
      <c r="S116" s="30">
        <v>26</v>
      </c>
      <c r="T116" s="30">
        <v>41.8</v>
      </c>
      <c r="U116" s="30">
        <v>27.9</v>
      </c>
    </row>
    <row r="117" spans="1:21" ht="16.5" customHeight="1" x14ac:dyDescent="0.2">
      <c r="A117" s="7"/>
      <c r="B117" s="7" t="s">
        <v>487</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
      <c r="A118" s="7"/>
      <c r="B118" s="7"/>
      <c r="C118" s="7" t="s">
        <v>488</v>
      </c>
      <c r="D118" s="7"/>
      <c r="E118" s="7"/>
      <c r="F118" s="7"/>
      <c r="G118" s="7"/>
      <c r="H118" s="7"/>
      <c r="I118" s="7"/>
      <c r="J118" s="7"/>
      <c r="K118" s="7"/>
      <c r="L118" s="9" t="s">
        <v>240</v>
      </c>
      <c r="M118" s="45">
        <v>157170</v>
      </c>
      <c r="N118" s="45">
        <v>112033</v>
      </c>
      <c r="O118" s="19">
        <v>95193</v>
      </c>
      <c r="P118" s="19">
        <v>41660</v>
      </c>
      <c r="Q118" s="19">
        <v>39765</v>
      </c>
      <c r="R118" s="19">
        <v>13765</v>
      </c>
      <c r="S118" s="17">
        <v>4293</v>
      </c>
      <c r="T118" s="15">
        <v>547</v>
      </c>
      <c r="U118" s="45">
        <v>464443</v>
      </c>
    </row>
    <row r="119" spans="1:21" ht="29.45" customHeight="1" x14ac:dyDescent="0.2">
      <c r="A119" s="7"/>
      <c r="B119" s="7"/>
      <c r="C119" s="84" t="s">
        <v>486</v>
      </c>
      <c r="D119" s="84"/>
      <c r="E119" s="84"/>
      <c r="F119" s="84"/>
      <c r="G119" s="84"/>
      <c r="H119" s="84"/>
      <c r="I119" s="84"/>
      <c r="J119" s="84"/>
      <c r="K119" s="84"/>
      <c r="L119" s="9" t="s">
        <v>174</v>
      </c>
      <c r="M119" s="30">
        <v>31</v>
      </c>
      <c r="N119" s="30">
        <v>29.1</v>
      </c>
      <c r="O119" s="30">
        <v>35.799999999999997</v>
      </c>
      <c r="P119" s="30">
        <v>31.1</v>
      </c>
      <c r="Q119" s="30">
        <v>30.6</v>
      </c>
      <c r="R119" s="30">
        <v>36</v>
      </c>
      <c r="S119" s="30">
        <v>23.5</v>
      </c>
      <c r="T119" s="30">
        <v>16.2</v>
      </c>
      <c r="U119" s="30">
        <v>31.3</v>
      </c>
    </row>
    <row r="120" spans="1:21" ht="16.5" customHeight="1" x14ac:dyDescent="0.2">
      <c r="A120" s="7"/>
      <c r="B120" s="7" t="s">
        <v>483</v>
      </c>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t="s">
        <v>489</v>
      </c>
      <c r="D121" s="7"/>
      <c r="E121" s="7"/>
      <c r="F121" s="7"/>
      <c r="G121" s="7"/>
      <c r="H121" s="7"/>
      <c r="I121" s="7"/>
      <c r="J121" s="7"/>
      <c r="K121" s="7"/>
      <c r="L121" s="9" t="s">
        <v>240</v>
      </c>
      <c r="M121" s="45">
        <v>163708</v>
      </c>
      <c r="N121" s="45">
        <v>112880</v>
      </c>
      <c r="O121" s="45">
        <v>101965</v>
      </c>
      <c r="P121" s="19">
        <v>44456</v>
      </c>
      <c r="Q121" s="19">
        <v>40571</v>
      </c>
      <c r="R121" s="19">
        <v>14130</v>
      </c>
      <c r="S121" s="17">
        <v>4394</v>
      </c>
      <c r="T121" s="17">
        <v>3288</v>
      </c>
      <c r="U121" s="45">
        <v>485410</v>
      </c>
    </row>
    <row r="122" spans="1:21" ht="29.45" customHeight="1" x14ac:dyDescent="0.2">
      <c r="A122" s="7"/>
      <c r="B122" s="7"/>
      <c r="C122" s="84" t="s">
        <v>486</v>
      </c>
      <c r="D122" s="84"/>
      <c r="E122" s="84"/>
      <c r="F122" s="84"/>
      <c r="G122" s="84"/>
      <c r="H122" s="84"/>
      <c r="I122" s="84"/>
      <c r="J122" s="84"/>
      <c r="K122" s="84"/>
      <c r="L122" s="9" t="s">
        <v>174</v>
      </c>
      <c r="M122" s="30">
        <v>30.7</v>
      </c>
      <c r="N122" s="30">
        <v>28.9</v>
      </c>
      <c r="O122" s="30">
        <v>35.700000000000003</v>
      </c>
      <c r="P122" s="30">
        <v>31.1</v>
      </c>
      <c r="Q122" s="30">
        <v>30.4</v>
      </c>
      <c r="R122" s="30">
        <v>35.1</v>
      </c>
      <c r="S122" s="30">
        <v>23.5</v>
      </c>
      <c r="T122" s="30">
        <v>33.1</v>
      </c>
      <c r="U122" s="30">
        <v>31.2</v>
      </c>
    </row>
    <row r="123" spans="1:21" ht="16.5" customHeight="1" x14ac:dyDescent="0.2">
      <c r="A123" s="7" t="s">
        <v>421</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t="s">
        <v>480</v>
      </c>
      <c r="C124" s="7"/>
      <c r="D124" s="7"/>
      <c r="E124" s="7"/>
      <c r="F124" s="7"/>
      <c r="G124" s="7"/>
      <c r="H124" s="7"/>
      <c r="I124" s="7"/>
      <c r="J124" s="7"/>
      <c r="K124" s="7"/>
      <c r="L124" s="9"/>
      <c r="M124" s="10"/>
      <c r="N124" s="10"/>
      <c r="O124" s="10"/>
      <c r="P124" s="10"/>
      <c r="Q124" s="10"/>
      <c r="R124" s="10"/>
      <c r="S124" s="10"/>
      <c r="T124" s="10"/>
      <c r="U124" s="10"/>
    </row>
    <row r="125" spans="1:21" ht="29.45" customHeight="1" x14ac:dyDescent="0.2">
      <c r="A125" s="7"/>
      <c r="B125" s="7"/>
      <c r="C125" s="84" t="s">
        <v>481</v>
      </c>
      <c r="D125" s="84"/>
      <c r="E125" s="84"/>
      <c r="F125" s="84"/>
      <c r="G125" s="84"/>
      <c r="H125" s="84"/>
      <c r="I125" s="84"/>
      <c r="J125" s="84"/>
      <c r="K125" s="84"/>
      <c r="L125" s="9" t="s">
        <v>240</v>
      </c>
      <c r="M125" s="19">
        <v>25327</v>
      </c>
      <c r="N125" s="17">
        <v>5482</v>
      </c>
      <c r="O125" s="19">
        <v>18275</v>
      </c>
      <c r="P125" s="17">
        <v>8343</v>
      </c>
      <c r="Q125" s="17">
        <v>3627</v>
      </c>
      <c r="R125" s="17">
        <v>1905</v>
      </c>
      <c r="S125" s="15">
        <v>340</v>
      </c>
      <c r="T125" s="17">
        <v>6194</v>
      </c>
      <c r="U125" s="19">
        <v>70917</v>
      </c>
    </row>
    <row r="126" spans="1:21" ht="16.5" customHeight="1" x14ac:dyDescent="0.2">
      <c r="A126" s="7"/>
      <c r="B126" s="7"/>
      <c r="C126" s="7" t="s">
        <v>482</v>
      </c>
      <c r="D126" s="7"/>
      <c r="E126" s="7"/>
      <c r="F126" s="7"/>
      <c r="G126" s="7"/>
      <c r="H126" s="7"/>
      <c r="I126" s="7"/>
      <c r="J126" s="7"/>
      <c r="K126" s="7"/>
      <c r="L126" s="9" t="s">
        <v>240</v>
      </c>
      <c r="M126" s="45">
        <v>496440</v>
      </c>
      <c r="N126" s="45">
        <v>374953</v>
      </c>
      <c r="O126" s="45">
        <v>257502</v>
      </c>
      <c r="P126" s="45">
        <v>129931</v>
      </c>
      <c r="Q126" s="45">
        <v>127478</v>
      </c>
      <c r="R126" s="19">
        <v>37380</v>
      </c>
      <c r="S126" s="19">
        <v>17534</v>
      </c>
      <c r="T126" s="17">
        <v>3167</v>
      </c>
      <c r="U126" s="50">
        <v>1443964</v>
      </c>
    </row>
    <row r="127" spans="1:21" ht="16.5" customHeight="1" x14ac:dyDescent="0.2">
      <c r="A127" s="7"/>
      <c r="B127" s="7"/>
      <c r="C127" s="7" t="s">
        <v>483</v>
      </c>
      <c r="D127" s="7"/>
      <c r="E127" s="7"/>
      <c r="F127" s="7"/>
      <c r="G127" s="7"/>
      <c r="H127" s="7"/>
      <c r="I127" s="7"/>
      <c r="J127" s="7"/>
      <c r="K127" s="7"/>
      <c r="L127" s="9" t="s">
        <v>240</v>
      </c>
      <c r="M127" s="45">
        <v>521767</v>
      </c>
      <c r="N127" s="45">
        <v>380435</v>
      </c>
      <c r="O127" s="45">
        <v>275776</v>
      </c>
      <c r="P127" s="45">
        <v>138273</v>
      </c>
      <c r="Q127" s="45">
        <v>131104</v>
      </c>
      <c r="R127" s="19">
        <v>39285</v>
      </c>
      <c r="S127" s="19">
        <v>17874</v>
      </c>
      <c r="T127" s="17">
        <v>9361</v>
      </c>
      <c r="U127" s="50">
        <v>1514881</v>
      </c>
    </row>
    <row r="128" spans="1:21" ht="16.5" customHeight="1" x14ac:dyDescent="0.2">
      <c r="A128" s="7" t="s">
        <v>147</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t="s">
        <v>484</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t="s">
        <v>490</v>
      </c>
      <c r="D130" s="7"/>
      <c r="E130" s="7"/>
      <c r="F130" s="7"/>
      <c r="G130" s="7"/>
      <c r="H130" s="7"/>
      <c r="I130" s="7"/>
      <c r="J130" s="7"/>
      <c r="K130" s="7"/>
      <c r="L130" s="9" t="s">
        <v>240</v>
      </c>
      <c r="M130" s="17">
        <v>5163</v>
      </c>
      <c r="N130" s="15">
        <v>717</v>
      </c>
      <c r="O130" s="17">
        <v>5449</v>
      </c>
      <c r="P130" s="17">
        <v>2191</v>
      </c>
      <c r="Q130" s="15">
        <v>607</v>
      </c>
      <c r="R130" s="15">
        <v>262</v>
      </c>
      <c r="S130" s="16">
        <v>73</v>
      </c>
      <c r="T130" s="17">
        <v>2265</v>
      </c>
      <c r="U130" s="19">
        <v>16727</v>
      </c>
    </row>
    <row r="131" spans="1:21" ht="29.45" customHeight="1" x14ac:dyDescent="0.2">
      <c r="A131" s="7"/>
      <c r="B131" s="7"/>
      <c r="C131" s="84" t="s">
        <v>486</v>
      </c>
      <c r="D131" s="84"/>
      <c r="E131" s="84"/>
      <c r="F131" s="84"/>
      <c r="G131" s="84"/>
      <c r="H131" s="84"/>
      <c r="I131" s="84"/>
      <c r="J131" s="84"/>
      <c r="K131" s="84"/>
      <c r="L131" s="9" t="s">
        <v>174</v>
      </c>
      <c r="M131" s="30">
        <v>20.399999999999999</v>
      </c>
      <c r="N131" s="30">
        <v>13.1</v>
      </c>
      <c r="O131" s="30">
        <v>29.8</v>
      </c>
      <c r="P131" s="30">
        <v>26.3</v>
      </c>
      <c r="Q131" s="30">
        <v>16.7</v>
      </c>
      <c r="R131" s="30">
        <v>13.8</v>
      </c>
      <c r="S131" s="30">
        <v>21.5</v>
      </c>
      <c r="T131" s="30">
        <v>36.6</v>
      </c>
      <c r="U131" s="30">
        <v>23.6</v>
      </c>
    </row>
    <row r="132" spans="1:21" ht="16.5" customHeight="1" x14ac:dyDescent="0.2">
      <c r="A132" s="7"/>
      <c r="B132" s="7" t="s">
        <v>487</v>
      </c>
      <c r="C132" s="7"/>
      <c r="D132" s="7"/>
      <c r="E132" s="7"/>
      <c r="F132" s="7"/>
      <c r="G132" s="7"/>
      <c r="H132" s="7"/>
      <c r="I132" s="7"/>
      <c r="J132" s="7"/>
      <c r="K132" s="7"/>
      <c r="L132" s="9"/>
      <c r="M132" s="10"/>
      <c r="N132" s="10"/>
      <c r="O132" s="10"/>
      <c r="P132" s="10"/>
      <c r="Q132" s="10"/>
      <c r="R132" s="10"/>
      <c r="S132" s="10"/>
      <c r="T132" s="10"/>
      <c r="U132" s="10"/>
    </row>
    <row r="133" spans="1:21" ht="16.5" customHeight="1" x14ac:dyDescent="0.2">
      <c r="A133" s="7"/>
      <c r="B133" s="7"/>
      <c r="C133" s="7" t="s">
        <v>488</v>
      </c>
      <c r="D133" s="7"/>
      <c r="E133" s="7"/>
      <c r="F133" s="7"/>
      <c r="G133" s="7"/>
      <c r="H133" s="7"/>
      <c r="I133" s="7"/>
      <c r="J133" s="7"/>
      <c r="K133" s="7"/>
      <c r="L133" s="9" t="s">
        <v>240</v>
      </c>
      <c r="M133" s="45">
        <v>146289</v>
      </c>
      <c r="N133" s="45">
        <v>101872</v>
      </c>
      <c r="O133" s="19">
        <v>87274</v>
      </c>
      <c r="P133" s="19">
        <v>35754</v>
      </c>
      <c r="Q133" s="19">
        <v>35328</v>
      </c>
      <c r="R133" s="19">
        <v>12886</v>
      </c>
      <c r="S133" s="17">
        <v>3824</v>
      </c>
      <c r="T133" s="15">
        <v>373</v>
      </c>
      <c r="U133" s="45">
        <v>423613</v>
      </c>
    </row>
    <row r="134" spans="1:21" ht="29.45" customHeight="1" x14ac:dyDescent="0.2">
      <c r="A134" s="7"/>
      <c r="B134" s="7"/>
      <c r="C134" s="84" t="s">
        <v>486</v>
      </c>
      <c r="D134" s="84"/>
      <c r="E134" s="84"/>
      <c r="F134" s="84"/>
      <c r="G134" s="84"/>
      <c r="H134" s="84"/>
      <c r="I134" s="84"/>
      <c r="J134" s="84"/>
      <c r="K134" s="84"/>
      <c r="L134" s="9" t="s">
        <v>174</v>
      </c>
      <c r="M134" s="30">
        <v>29.5</v>
      </c>
      <c r="N134" s="30">
        <v>27.2</v>
      </c>
      <c r="O134" s="30">
        <v>33.9</v>
      </c>
      <c r="P134" s="30">
        <v>27.5</v>
      </c>
      <c r="Q134" s="30">
        <v>27.7</v>
      </c>
      <c r="R134" s="30">
        <v>34.5</v>
      </c>
      <c r="S134" s="30">
        <v>21.8</v>
      </c>
      <c r="T134" s="30">
        <v>11.8</v>
      </c>
      <c r="U134" s="30">
        <v>29.3</v>
      </c>
    </row>
    <row r="135" spans="1:21" ht="16.5" customHeight="1" x14ac:dyDescent="0.2">
      <c r="A135" s="7"/>
      <c r="B135" s="7" t="s">
        <v>483</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c r="C136" s="7" t="s">
        <v>489</v>
      </c>
      <c r="D136" s="7"/>
      <c r="E136" s="7"/>
      <c r="F136" s="7"/>
      <c r="G136" s="7"/>
      <c r="H136" s="7"/>
      <c r="I136" s="7"/>
      <c r="J136" s="7"/>
      <c r="K136" s="7"/>
      <c r="L136" s="9" t="s">
        <v>240</v>
      </c>
      <c r="M136" s="45">
        <v>151452</v>
      </c>
      <c r="N136" s="45">
        <v>102589</v>
      </c>
      <c r="O136" s="19">
        <v>92723</v>
      </c>
      <c r="P136" s="19">
        <v>37945</v>
      </c>
      <c r="Q136" s="19">
        <v>35935</v>
      </c>
      <c r="R136" s="19">
        <v>13148</v>
      </c>
      <c r="S136" s="17">
        <v>3897</v>
      </c>
      <c r="T136" s="17">
        <v>2638</v>
      </c>
      <c r="U136" s="45">
        <v>440340</v>
      </c>
    </row>
    <row r="137" spans="1:21" ht="29.45" customHeight="1" x14ac:dyDescent="0.2">
      <c r="A137" s="7"/>
      <c r="B137" s="7"/>
      <c r="C137" s="84" t="s">
        <v>486</v>
      </c>
      <c r="D137" s="84"/>
      <c r="E137" s="84"/>
      <c r="F137" s="84"/>
      <c r="G137" s="84"/>
      <c r="H137" s="84"/>
      <c r="I137" s="84"/>
      <c r="J137" s="84"/>
      <c r="K137" s="84"/>
      <c r="L137" s="9" t="s">
        <v>174</v>
      </c>
      <c r="M137" s="30">
        <v>29</v>
      </c>
      <c r="N137" s="30">
        <v>27</v>
      </c>
      <c r="O137" s="30">
        <v>33.6</v>
      </c>
      <c r="P137" s="30">
        <v>27.4</v>
      </c>
      <c r="Q137" s="30">
        <v>27.4</v>
      </c>
      <c r="R137" s="30">
        <v>33.5</v>
      </c>
      <c r="S137" s="30">
        <v>21.8</v>
      </c>
      <c r="T137" s="30">
        <v>28.2</v>
      </c>
      <c r="U137" s="30">
        <v>29.1</v>
      </c>
    </row>
    <row r="138" spans="1:21" ht="16.5" customHeight="1" x14ac:dyDescent="0.2">
      <c r="A138" s="7" t="s">
        <v>491</v>
      </c>
      <c r="B138" s="7"/>
      <c r="C138" s="7"/>
      <c r="D138" s="7"/>
      <c r="E138" s="7"/>
      <c r="F138" s="7"/>
      <c r="G138" s="7"/>
      <c r="H138" s="7"/>
      <c r="I138" s="7"/>
      <c r="J138" s="7"/>
      <c r="K138" s="7"/>
      <c r="L138" s="9"/>
      <c r="M138" s="10"/>
      <c r="N138" s="10"/>
      <c r="O138" s="10"/>
      <c r="P138" s="10"/>
      <c r="Q138" s="10"/>
      <c r="R138" s="10"/>
      <c r="S138" s="10"/>
      <c r="T138" s="10"/>
      <c r="U138" s="10"/>
    </row>
    <row r="139" spans="1:21" ht="16.5" customHeight="1" x14ac:dyDescent="0.2">
      <c r="A139" s="7"/>
      <c r="B139" s="7" t="s">
        <v>480</v>
      </c>
      <c r="C139" s="7"/>
      <c r="D139" s="7"/>
      <c r="E139" s="7"/>
      <c r="F139" s="7"/>
      <c r="G139" s="7"/>
      <c r="H139" s="7"/>
      <c r="I139" s="7"/>
      <c r="J139" s="7"/>
      <c r="K139" s="7"/>
      <c r="L139" s="9"/>
      <c r="M139" s="10"/>
      <c r="N139" s="10"/>
      <c r="O139" s="10"/>
      <c r="P139" s="10"/>
      <c r="Q139" s="10"/>
      <c r="R139" s="10"/>
      <c r="S139" s="10"/>
      <c r="T139" s="10"/>
      <c r="U139" s="10"/>
    </row>
    <row r="140" spans="1:21" ht="29.45" customHeight="1" x14ac:dyDescent="0.2">
      <c r="A140" s="7"/>
      <c r="B140" s="7"/>
      <c r="C140" s="84" t="s">
        <v>481</v>
      </c>
      <c r="D140" s="84"/>
      <c r="E140" s="84"/>
      <c r="F140" s="84"/>
      <c r="G140" s="84"/>
      <c r="H140" s="84"/>
      <c r="I140" s="84"/>
      <c r="J140" s="84"/>
      <c r="K140" s="84"/>
      <c r="L140" s="9" t="s">
        <v>240</v>
      </c>
      <c r="M140" s="19">
        <v>23907</v>
      </c>
      <c r="N140" s="17">
        <v>5203</v>
      </c>
      <c r="O140" s="19">
        <v>17180</v>
      </c>
      <c r="P140" s="17">
        <v>7849</v>
      </c>
      <c r="Q140" s="17">
        <v>3419</v>
      </c>
      <c r="R140" s="17">
        <v>1846</v>
      </c>
      <c r="S140" s="15">
        <v>306</v>
      </c>
      <c r="T140" s="17">
        <v>5849</v>
      </c>
      <c r="U140" s="19">
        <v>66885</v>
      </c>
    </row>
    <row r="141" spans="1:21" ht="16.5" customHeight="1" x14ac:dyDescent="0.2">
      <c r="A141" s="7"/>
      <c r="B141" s="7"/>
      <c r="C141" s="7" t="s">
        <v>482</v>
      </c>
      <c r="D141" s="7"/>
      <c r="E141" s="7"/>
      <c r="F141" s="7"/>
      <c r="G141" s="7"/>
      <c r="H141" s="7"/>
      <c r="I141" s="7"/>
      <c r="J141" s="7"/>
      <c r="K141" s="7"/>
      <c r="L141" s="9" t="s">
        <v>240</v>
      </c>
      <c r="M141" s="45">
        <v>487477</v>
      </c>
      <c r="N141" s="45">
        <v>366267</v>
      </c>
      <c r="O141" s="45">
        <v>250758</v>
      </c>
      <c r="P141" s="45">
        <v>126434</v>
      </c>
      <c r="Q141" s="45">
        <v>125783</v>
      </c>
      <c r="R141" s="19">
        <v>36797</v>
      </c>
      <c r="S141" s="19">
        <v>16907</v>
      </c>
      <c r="T141" s="17">
        <v>2940</v>
      </c>
      <c r="U141" s="50">
        <v>1412971</v>
      </c>
    </row>
    <row r="142" spans="1:21" ht="16.5" customHeight="1" x14ac:dyDescent="0.2">
      <c r="A142" s="7"/>
      <c r="B142" s="7"/>
      <c r="C142" s="7" t="s">
        <v>483</v>
      </c>
      <c r="D142" s="7"/>
      <c r="E142" s="7"/>
      <c r="F142" s="7"/>
      <c r="G142" s="7"/>
      <c r="H142" s="7"/>
      <c r="I142" s="7"/>
      <c r="J142" s="7"/>
      <c r="K142" s="7"/>
      <c r="L142" s="9" t="s">
        <v>240</v>
      </c>
      <c r="M142" s="45">
        <v>511384</v>
      </c>
      <c r="N142" s="45">
        <v>371470</v>
      </c>
      <c r="O142" s="45">
        <v>267938</v>
      </c>
      <c r="P142" s="45">
        <v>134283</v>
      </c>
      <c r="Q142" s="45">
        <v>129202</v>
      </c>
      <c r="R142" s="19">
        <v>38643</v>
      </c>
      <c r="S142" s="19">
        <v>17213</v>
      </c>
      <c r="T142" s="17">
        <v>8789</v>
      </c>
      <c r="U142" s="50">
        <v>1479855</v>
      </c>
    </row>
    <row r="143" spans="1:21" ht="16.5" customHeight="1" x14ac:dyDescent="0.2">
      <c r="A143" s="7" t="s">
        <v>148</v>
      </c>
      <c r="B143" s="7"/>
      <c r="C143" s="7"/>
      <c r="D143" s="7"/>
      <c r="E143" s="7"/>
      <c r="F143" s="7"/>
      <c r="G143" s="7"/>
      <c r="H143" s="7"/>
      <c r="I143" s="7"/>
      <c r="J143" s="7"/>
      <c r="K143" s="7"/>
      <c r="L143" s="9"/>
      <c r="M143" s="10"/>
      <c r="N143" s="10"/>
      <c r="O143" s="10"/>
      <c r="P143" s="10"/>
      <c r="Q143" s="10"/>
      <c r="R143" s="10"/>
      <c r="S143" s="10"/>
      <c r="T143" s="10"/>
      <c r="U143" s="10"/>
    </row>
    <row r="144" spans="1:21" ht="16.5" customHeight="1" x14ac:dyDescent="0.2">
      <c r="A144" s="7"/>
      <c r="B144" s="7" t="s">
        <v>484</v>
      </c>
      <c r="C144" s="7"/>
      <c r="D144" s="7"/>
      <c r="E144" s="7"/>
      <c r="F144" s="7"/>
      <c r="G144" s="7"/>
      <c r="H144" s="7"/>
      <c r="I144" s="7"/>
      <c r="J144" s="7"/>
      <c r="K144" s="7"/>
      <c r="L144" s="9"/>
      <c r="M144" s="10"/>
      <c r="N144" s="10"/>
      <c r="O144" s="10"/>
      <c r="P144" s="10"/>
      <c r="Q144" s="10"/>
      <c r="R144" s="10"/>
      <c r="S144" s="10"/>
      <c r="T144" s="10"/>
      <c r="U144" s="10"/>
    </row>
    <row r="145" spans="1:21" ht="16.5" customHeight="1" x14ac:dyDescent="0.2">
      <c r="A145" s="7"/>
      <c r="B145" s="7"/>
      <c r="C145" s="7" t="s">
        <v>490</v>
      </c>
      <c r="D145" s="7"/>
      <c r="E145" s="7"/>
      <c r="F145" s="7"/>
      <c r="G145" s="7"/>
      <c r="H145" s="7"/>
      <c r="I145" s="7"/>
      <c r="J145" s="7"/>
      <c r="K145" s="7"/>
      <c r="L145" s="9" t="s">
        <v>240</v>
      </c>
      <c r="M145" s="17">
        <v>4154</v>
      </c>
      <c r="N145" s="15">
        <v>556</v>
      </c>
      <c r="O145" s="17">
        <v>4588</v>
      </c>
      <c r="P145" s="17">
        <v>1632</v>
      </c>
      <c r="Q145" s="15">
        <v>511</v>
      </c>
      <c r="R145" s="15">
        <v>186</v>
      </c>
      <c r="S145" s="16">
        <v>50</v>
      </c>
      <c r="T145" s="17">
        <v>1764</v>
      </c>
      <c r="U145" s="19">
        <v>13443</v>
      </c>
    </row>
    <row r="146" spans="1:21" ht="29.45" customHeight="1" x14ac:dyDescent="0.2">
      <c r="A146" s="7"/>
      <c r="B146" s="7"/>
      <c r="C146" s="84" t="s">
        <v>486</v>
      </c>
      <c r="D146" s="84"/>
      <c r="E146" s="84"/>
      <c r="F146" s="84"/>
      <c r="G146" s="84"/>
      <c r="H146" s="84"/>
      <c r="I146" s="84"/>
      <c r="J146" s="84"/>
      <c r="K146" s="84"/>
      <c r="L146" s="9" t="s">
        <v>174</v>
      </c>
      <c r="M146" s="30">
        <v>17.399999999999999</v>
      </c>
      <c r="N146" s="30">
        <v>10.7</v>
      </c>
      <c r="O146" s="30">
        <v>26.7</v>
      </c>
      <c r="P146" s="30">
        <v>20.8</v>
      </c>
      <c r="Q146" s="30">
        <v>14.9</v>
      </c>
      <c r="R146" s="30">
        <v>10.1</v>
      </c>
      <c r="S146" s="30">
        <v>16.3</v>
      </c>
      <c r="T146" s="30">
        <v>30.2</v>
      </c>
      <c r="U146" s="30">
        <v>20.100000000000001</v>
      </c>
    </row>
    <row r="147" spans="1:21" ht="16.5" customHeight="1" x14ac:dyDescent="0.2">
      <c r="A147" s="7"/>
      <c r="B147" s="7" t="s">
        <v>487</v>
      </c>
      <c r="C147" s="7"/>
      <c r="D147" s="7"/>
      <c r="E147" s="7"/>
      <c r="F147" s="7"/>
      <c r="G147" s="7"/>
      <c r="H147" s="7"/>
      <c r="I147" s="7"/>
      <c r="J147" s="7"/>
      <c r="K147" s="7"/>
      <c r="L147" s="9"/>
      <c r="M147" s="10"/>
      <c r="N147" s="10"/>
      <c r="O147" s="10"/>
      <c r="P147" s="10"/>
      <c r="Q147" s="10"/>
      <c r="R147" s="10"/>
      <c r="S147" s="10"/>
      <c r="T147" s="10"/>
      <c r="U147" s="10"/>
    </row>
    <row r="148" spans="1:21" ht="16.5" customHeight="1" x14ac:dyDescent="0.2">
      <c r="A148" s="7"/>
      <c r="B148" s="7"/>
      <c r="C148" s="7" t="s">
        <v>488</v>
      </c>
      <c r="D148" s="7"/>
      <c r="E148" s="7"/>
      <c r="F148" s="7"/>
      <c r="G148" s="7"/>
      <c r="H148" s="7"/>
      <c r="I148" s="7"/>
      <c r="J148" s="7"/>
      <c r="K148" s="7"/>
      <c r="L148" s="9" t="s">
        <v>240</v>
      </c>
      <c r="M148" s="45">
        <v>137547</v>
      </c>
      <c r="N148" s="19">
        <v>96137</v>
      </c>
      <c r="O148" s="19">
        <v>79936</v>
      </c>
      <c r="P148" s="19">
        <v>31882</v>
      </c>
      <c r="Q148" s="19">
        <v>32880</v>
      </c>
      <c r="R148" s="19">
        <v>11498</v>
      </c>
      <c r="S148" s="17">
        <v>3280</v>
      </c>
      <c r="T148" s="15">
        <v>315</v>
      </c>
      <c r="U148" s="45">
        <v>393490</v>
      </c>
    </row>
    <row r="149" spans="1:21" ht="29.45" customHeight="1" x14ac:dyDescent="0.2">
      <c r="A149" s="7"/>
      <c r="B149" s="7"/>
      <c r="C149" s="84" t="s">
        <v>486</v>
      </c>
      <c r="D149" s="84"/>
      <c r="E149" s="84"/>
      <c r="F149" s="84"/>
      <c r="G149" s="84"/>
      <c r="H149" s="84"/>
      <c r="I149" s="84"/>
      <c r="J149" s="84"/>
      <c r="K149" s="84"/>
      <c r="L149" s="9" t="s">
        <v>174</v>
      </c>
      <c r="M149" s="30">
        <v>28.2</v>
      </c>
      <c r="N149" s="30">
        <v>26.2</v>
      </c>
      <c r="O149" s="30">
        <v>31.9</v>
      </c>
      <c r="P149" s="30">
        <v>25.2</v>
      </c>
      <c r="Q149" s="30">
        <v>26.1</v>
      </c>
      <c r="R149" s="30">
        <v>31.2</v>
      </c>
      <c r="S149" s="30">
        <v>19.399999999999999</v>
      </c>
      <c r="T149" s="30">
        <v>10.7</v>
      </c>
      <c r="U149" s="30">
        <v>27.8</v>
      </c>
    </row>
    <row r="150" spans="1:21" ht="16.5" customHeight="1" x14ac:dyDescent="0.2">
      <c r="A150" s="7"/>
      <c r="B150" s="7" t="s">
        <v>483</v>
      </c>
      <c r="C150" s="7"/>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t="s">
        <v>489</v>
      </c>
      <c r="D151" s="7"/>
      <c r="E151" s="7"/>
      <c r="F151" s="7"/>
      <c r="G151" s="7"/>
      <c r="H151" s="7"/>
      <c r="I151" s="7"/>
      <c r="J151" s="7"/>
      <c r="K151" s="7"/>
      <c r="L151" s="9" t="s">
        <v>240</v>
      </c>
      <c r="M151" s="45">
        <v>141701</v>
      </c>
      <c r="N151" s="19">
        <v>96693</v>
      </c>
      <c r="O151" s="19">
        <v>84524</v>
      </c>
      <c r="P151" s="19">
        <v>33514</v>
      </c>
      <c r="Q151" s="19">
        <v>33391</v>
      </c>
      <c r="R151" s="19">
        <v>11684</v>
      </c>
      <c r="S151" s="17">
        <v>3330</v>
      </c>
      <c r="T151" s="17">
        <v>2079</v>
      </c>
      <c r="U151" s="45">
        <v>406933</v>
      </c>
    </row>
    <row r="152" spans="1:21" ht="29.45" customHeight="1" x14ac:dyDescent="0.2">
      <c r="A152" s="11"/>
      <c r="B152" s="11"/>
      <c r="C152" s="87" t="s">
        <v>486</v>
      </c>
      <c r="D152" s="87"/>
      <c r="E152" s="87"/>
      <c r="F152" s="87"/>
      <c r="G152" s="87"/>
      <c r="H152" s="87"/>
      <c r="I152" s="87"/>
      <c r="J152" s="87"/>
      <c r="K152" s="87"/>
      <c r="L152" s="12" t="s">
        <v>174</v>
      </c>
      <c r="M152" s="37">
        <v>27.7</v>
      </c>
      <c r="N152" s="37">
        <v>26</v>
      </c>
      <c r="O152" s="37">
        <v>31.5</v>
      </c>
      <c r="P152" s="37">
        <v>25</v>
      </c>
      <c r="Q152" s="37">
        <v>25.8</v>
      </c>
      <c r="R152" s="37">
        <v>30.2</v>
      </c>
      <c r="S152" s="37">
        <v>19.3</v>
      </c>
      <c r="T152" s="37">
        <v>23.7</v>
      </c>
      <c r="U152" s="37">
        <v>27.5</v>
      </c>
    </row>
    <row r="153" spans="1:21" ht="4.5" customHeight="1" x14ac:dyDescent="0.2">
      <c r="A153" s="25"/>
      <c r="B153" s="25"/>
      <c r="C153" s="2"/>
      <c r="D153" s="2"/>
      <c r="E153" s="2"/>
      <c r="F153" s="2"/>
      <c r="G153" s="2"/>
      <c r="H153" s="2"/>
      <c r="I153" s="2"/>
      <c r="J153" s="2"/>
      <c r="K153" s="2"/>
      <c r="L153" s="2"/>
      <c r="M153" s="2"/>
      <c r="N153" s="2"/>
      <c r="O153" s="2"/>
      <c r="P153" s="2"/>
      <c r="Q153" s="2"/>
      <c r="R153" s="2"/>
      <c r="S153" s="2"/>
      <c r="T153" s="2"/>
      <c r="U153" s="2"/>
    </row>
    <row r="154" spans="1:21" ht="16.5" customHeight="1" x14ac:dyDescent="0.2">
      <c r="A154" s="35"/>
      <c r="B154" s="35"/>
      <c r="C154" s="79" t="s">
        <v>154</v>
      </c>
      <c r="D154" s="79"/>
      <c r="E154" s="79"/>
      <c r="F154" s="79"/>
      <c r="G154" s="79"/>
      <c r="H154" s="79"/>
      <c r="I154" s="79"/>
      <c r="J154" s="79"/>
      <c r="K154" s="79"/>
      <c r="L154" s="79"/>
      <c r="M154" s="79"/>
      <c r="N154" s="79"/>
      <c r="O154" s="79"/>
      <c r="P154" s="79"/>
      <c r="Q154" s="79"/>
      <c r="R154" s="79"/>
      <c r="S154" s="79"/>
      <c r="T154" s="79"/>
      <c r="U154" s="79"/>
    </row>
    <row r="155" spans="1:21" ht="16.5" customHeight="1" x14ac:dyDescent="0.2">
      <c r="A155" s="35"/>
      <c r="B155" s="35"/>
      <c r="C155" s="79" t="s">
        <v>155</v>
      </c>
      <c r="D155" s="79"/>
      <c r="E155" s="79"/>
      <c r="F155" s="79"/>
      <c r="G155" s="79"/>
      <c r="H155" s="79"/>
      <c r="I155" s="79"/>
      <c r="J155" s="79"/>
      <c r="K155" s="79"/>
      <c r="L155" s="79"/>
      <c r="M155" s="79"/>
      <c r="N155" s="79"/>
      <c r="O155" s="79"/>
      <c r="P155" s="79"/>
      <c r="Q155" s="79"/>
      <c r="R155" s="79"/>
      <c r="S155" s="79"/>
      <c r="T155" s="79"/>
      <c r="U155" s="79"/>
    </row>
    <row r="156" spans="1:21" ht="4.5" customHeight="1" x14ac:dyDescent="0.2">
      <c r="A156" s="25"/>
      <c r="B156" s="25"/>
      <c r="C156" s="2"/>
      <c r="D156" s="2"/>
      <c r="E156" s="2"/>
      <c r="F156" s="2"/>
      <c r="G156" s="2"/>
      <c r="H156" s="2"/>
      <c r="I156" s="2"/>
      <c r="J156" s="2"/>
      <c r="K156" s="2"/>
      <c r="L156" s="2"/>
      <c r="M156" s="2"/>
      <c r="N156" s="2"/>
      <c r="O156" s="2"/>
      <c r="P156" s="2"/>
      <c r="Q156" s="2"/>
      <c r="R156" s="2"/>
      <c r="S156" s="2"/>
      <c r="T156" s="2"/>
      <c r="U156" s="2"/>
    </row>
    <row r="157" spans="1:21" ht="29.45" customHeight="1" x14ac:dyDescent="0.2">
      <c r="A157" s="25" t="s">
        <v>115</v>
      </c>
      <c r="B157" s="25"/>
      <c r="C157" s="79" t="s">
        <v>492</v>
      </c>
      <c r="D157" s="79"/>
      <c r="E157" s="79"/>
      <c r="F157" s="79"/>
      <c r="G157" s="79"/>
      <c r="H157" s="79"/>
      <c r="I157" s="79"/>
      <c r="J157" s="79"/>
      <c r="K157" s="79"/>
      <c r="L157" s="79"/>
      <c r="M157" s="79"/>
      <c r="N157" s="79"/>
      <c r="O157" s="79"/>
      <c r="P157" s="79"/>
      <c r="Q157" s="79"/>
      <c r="R157" s="79"/>
      <c r="S157" s="79"/>
      <c r="T157" s="79"/>
      <c r="U157" s="79"/>
    </row>
    <row r="158" spans="1:21" ht="29.45" customHeight="1" x14ac:dyDescent="0.2">
      <c r="A158" s="25" t="s">
        <v>117</v>
      </c>
      <c r="B158" s="25"/>
      <c r="C158" s="79" t="s">
        <v>493</v>
      </c>
      <c r="D158" s="79"/>
      <c r="E158" s="79"/>
      <c r="F158" s="79"/>
      <c r="G158" s="79"/>
      <c r="H158" s="79"/>
      <c r="I158" s="79"/>
      <c r="J158" s="79"/>
      <c r="K158" s="79"/>
      <c r="L158" s="79"/>
      <c r="M158" s="79"/>
      <c r="N158" s="79"/>
      <c r="O158" s="79"/>
      <c r="P158" s="79"/>
      <c r="Q158" s="79"/>
      <c r="R158" s="79"/>
      <c r="S158" s="79"/>
      <c r="T158" s="79"/>
      <c r="U158" s="79"/>
    </row>
    <row r="159" spans="1:21" ht="42.4" customHeight="1" x14ac:dyDescent="0.2">
      <c r="A159" s="25" t="s">
        <v>119</v>
      </c>
      <c r="B159" s="25"/>
      <c r="C159" s="79" t="s">
        <v>494</v>
      </c>
      <c r="D159" s="79"/>
      <c r="E159" s="79"/>
      <c r="F159" s="79"/>
      <c r="G159" s="79"/>
      <c r="H159" s="79"/>
      <c r="I159" s="79"/>
      <c r="J159" s="79"/>
      <c r="K159" s="79"/>
      <c r="L159" s="79"/>
      <c r="M159" s="79"/>
      <c r="N159" s="79"/>
      <c r="O159" s="79"/>
      <c r="P159" s="79"/>
      <c r="Q159" s="79"/>
      <c r="R159" s="79"/>
      <c r="S159" s="79"/>
      <c r="T159" s="79"/>
      <c r="U159" s="79"/>
    </row>
    <row r="160" spans="1:21" ht="42.4" customHeight="1" x14ac:dyDescent="0.2">
      <c r="A160" s="25" t="s">
        <v>121</v>
      </c>
      <c r="B160" s="25"/>
      <c r="C160" s="79" t="s">
        <v>495</v>
      </c>
      <c r="D160" s="79"/>
      <c r="E160" s="79"/>
      <c r="F160" s="79"/>
      <c r="G160" s="79"/>
      <c r="H160" s="79"/>
      <c r="I160" s="79"/>
      <c r="J160" s="79"/>
      <c r="K160" s="79"/>
      <c r="L160" s="79"/>
      <c r="M160" s="79"/>
      <c r="N160" s="79"/>
      <c r="O160" s="79"/>
      <c r="P160" s="79"/>
      <c r="Q160" s="79"/>
      <c r="R160" s="79"/>
      <c r="S160" s="79"/>
      <c r="T160" s="79"/>
      <c r="U160" s="79"/>
    </row>
    <row r="161" spans="1:21" ht="29.45" customHeight="1" x14ac:dyDescent="0.2">
      <c r="A161" s="25" t="s">
        <v>123</v>
      </c>
      <c r="B161" s="25"/>
      <c r="C161" s="79" t="s">
        <v>496</v>
      </c>
      <c r="D161" s="79"/>
      <c r="E161" s="79"/>
      <c r="F161" s="79"/>
      <c r="G161" s="79"/>
      <c r="H161" s="79"/>
      <c r="I161" s="79"/>
      <c r="J161" s="79"/>
      <c r="K161" s="79"/>
      <c r="L161" s="79"/>
      <c r="M161" s="79"/>
      <c r="N161" s="79"/>
      <c r="O161" s="79"/>
      <c r="P161" s="79"/>
      <c r="Q161" s="79"/>
      <c r="R161" s="79"/>
      <c r="S161" s="79"/>
      <c r="T161" s="79"/>
      <c r="U161" s="79"/>
    </row>
    <row r="162" spans="1:21" ht="16.5" customHeight="1" x14ac:dyDescent="0.2">
      <c r="A162" s="25" t="s">
        <v>161</v>
      </c>
      <c r="B162" s="25"/>
      <c r="C162" s="79" t="s">
        <v>400</v>
      </c>
      <c r="D162" s="79"/>
      <c r="E162" s="79"/>
      <c r="F162" s="79"/>
      <c r="G162" s="79"/>
      <c r="H162" s="79"/>
      <c r="I162" s="79"/>
      <c r="J162" s="79"/>
      <c r="K162" s="79"/>
      <c r="L162" s="79"/>
      <c r="M162" s="79"/>
      <c r="N162" s="79"/>
      <c r="O162" s="79"/>
      <c r="P162" s="79"/>
      <c r="Q162" s="79"/>
      <c r="R162" s="79"/>
      <c r="S162" s="79"/>
      <c r="T162" s="79"/>
      <c r="U162" s="79"/>
    </row>
    <row r="163" spans="1:21" ht="29.45" customHeight="1" x14ac:dyDescent="0.2">
      <c r="A163" s="25" t="s">
        <v>180</v>
      </c>
      <c r="B163" s="25"/>
      <c r="C163" s="79" t="s">
        <v>497</v>
      </c>
      <c r="D163" s="79"/>
      <c r="E163" s="79"/>
      <c r="F163" s="79"/>
      <c r="G163" s="79"/>
      <c r="H163" s="79"/>
      <c r="I163" s="79"/>
      <c r="J163" s="79"/>
      <c r="K163" s="79"/>
      <c r="L163" s="79"/>
      <c r="M163" s="79"/>
      <c r="N163" s="79"/>
      <c r="O163" s="79"/>
      <c r="P163" s="79"/>
      <c r="Q163" s="79"/>
      <c r="R163" s="79"/>
      <c r="S163" s="79"/>
      <c r="T163" s="79"/>
      <c r="U163" s="79"/>
    </row>
    <row r="164" spans="1:21" ht="29.45" customHeight="1" x14ac:dyDescent="0.2">
      <c r="A164" s="25" t="s">
        <v>182</v>
      </c>
      <c r="B164" s="25"/>
      <c r="C164" s="79" t="s">
        <v>498</v>
      </c>
      <c r="D164" s="79"/>
      <c r="E164" s="79"/>
      <c r="F164" s="79"/>
      <c r="G164" s="79"/>
      <c r="H164" s="79"/>
      <c r="I164" s="79"/>
      <c r="J164" s="79"/>
      <c r="K164" s="79"/>
      <c r="L164" s="79"/>
      <c r="M164" s="79"/>
      <c r="N164" s="79"/>
      <c r="O164" s="79"/>
      <c r="P164" s="79"/>
      <c r="Q164" s="79"/>
      <c r="R164" s="79"/>
      <c r="S164" s="79"/>
      <c r="T164" s="79"/>
      <c r="U164" s="79"/>
    </row>
    <row r="165" spans="1:21" ht="42.4" customHeight="1" x14ac:dyDescent="0.2">
      <c r="A165" s="25" t="s">
        <v>184</v>
      </c>
      <c r="B165" s="25"/>
      <c r="C165" s="79" t="s">
        <v>499</v>
      </c>
      <c r="D165" s="79"/>
      <c r="E165" s="79"/>
      <c r="F165" s="79"/>
      <c r="G165" s="79"/>
      <c r="H165" s="79"/>
      <c r="I165" s="79"/>
      <c r="J165" s="79"/>
      <c r="K165" s="79"/>
      <c r="L165" s="79"/>
      <c r="M165" s="79"/>
      <c r="N165" s="79"/>
      <c r="O165" s="79"/>
      <c r="P165" s="79"/>
      <c r="Q165" s="79"/>
      <c r="R165" s="79"/>
      <c r="S165" s="79"/>
      <c r="T165" s="79"/>
      <c r="U165" s="79"/>
    </row>
    <row r="166" spans="1:21" ht="93.95" customHeight="1" x14ac:dyDescent="0.2">
      <c r="A166" s="25" t="s">
        <v>408</v>
      </c>
      <c r="B166" s="25"/>
      <c r="C166" s="79" t="s">
        <v>500</v>
      </c>
      <c r="D166" s="79"/>
      <c r="E166" s="79"/>
      <c r="F166" s="79"/>
      <c r="G166" s="79"/>
      <c r="H166" s="79"/>
      <c r="I166" s="79"/>
      <c r="J166" s="79"/>
      <c r="K166" s="79"/>
      <c r="L166" s="79"/>
      <c r="M166" s="79"/>
      <c r="N166" s="79"/>
      <c r="O166" s="79"/>
      <c r="P166" s="79"/>
      <c r="Q166" s="79"/>
      <c r="R166" s="79"/>
      <c r="S166" s="79"/>
      <c r="T166" s="79"/>
      <c r="U166" s="79"/>
    </row>
    <row r="167" spans="1:21" ht="42.4" customHeight="1" x14ac:dyDescent="0.2">
      <c r="A167" s="25" t="s">
        <v>410</v>
      </c>
      <c r="B167" s="25"/>
      <c r="C167" s="79" t="s">
        <v>501</v>
      </c>
      <c r="D167" s="79"/>
      <c r="E167" s="79"/>
      <c r="F167" s="79"/>
      <c r="G167" s="79"/>
      <c r="H167" s="79"/>
      <c r="I167" s="79"/>
      <c r="J167" s="79"/>
      <c r="K167" s="79"/>
      <c r="L167" s="79"/>
      <c r="M167" s="79"/>
      <c r="N167" s="79"/>
      <c r="O167" s="79"/>
      <c r="P167" s="79"/>
      <c r="Q167" s="79"/>
      <c r="R167" s="79"/>
      <c r="S167" s="79"/>
      <c r="T167" s="79"/>
      <c r="U167" s="79"/>
    </row>
    <row r="168" spans="1:21" ht="29.45" customHeight="1" x14ac:dyDescent="0.2">
      <c r="A168" s="25" t="s">
        <v>429</v>
      </c>
      <c r="B168" s="25"/>
      <c r="C168" s="79" t="s">
        <v>502</v>
      </c>
      <c r="D168" s="79"/>
      <c r="E168" s="79"/>
      <c r="F168" s="79"/>
      <c r="G168" s="79"/>
      <c r="H168" s="79"/>
      <c r="I168" s="79"/>
      <c r="J168" s="79"/>
      <c r="K168" s="79"/>
      <c r="L168" s="79"/>
      <c r="M168" s="79"/>
      <c r="N168" s="79"/>
      <c r="O168" s="79"/>
      <c r="P168" s="79"/>
      <c r="Q168" s="79"/>
      <c r="R168" s="79"/>
      <c r="S168" s="79"/>
      <c r="T168" s="79"/>
      <c r="U168" s="79"/>
    </row>
    <row r="169" spans="1:21" ht="16.5" customHeight="1" x14ac:dyDescent="0.2">
      <c r="A169" s="25" t="s">
        <v>503</v>
      </c>
      <c r="B169" s="25"/>
      <c r="C169" s="79" t="s">
        <v>504</v>
      </c>
      <c r="D169" s="79"/>
      <c r="E169" s="79"/>
      <c r="F169" s="79"/>
      <c r="G169" s="79"/>
      <c r="H169" s="79"/>
      <c r="I169" s="79"/>
      <c r="J169" s="79"/>
      <c r="K169" s="79"/>
      <c r="L169" s="79"/>
      <c r="M169" s="79"/>
      <c r="N169" s="79"/>
      <c r="O169" s="79"/>
      <c r="P169" s="79"/>
      <c r="Q169" s="79"/>
      <c r="R169" s="79"/>
      <c r="S169" s="79"/>
      <c r="T169" s="79"/>
      <c r="U169" s="79"/>
    </row>
    <row r="170" spans="1:21" ht="16.5" customHeight="1" x14ac:dyDescent="0.2">
      <c r="A170" s="25" t="s">
        <v>505</v>
      </c>
      <c r="B170" s="25"/>
      <c r="C170" s="79" t="s">
        <v>506</v>
      </c>
      <c r="D170" s="79"/>
      <c r="E170" s="79"/>
      <c r="F170" s="79"/>
      <c r="G170" s="79"/>
      <c r="H170" s="79"/>
      <c r="I170" s="79"/>
      <c r="J170" s="79"/>
      <c r="K170" s="79"/>
      <c r="L170" s="79"/>
      <c r="M170" s="79"/>
      <c r="N170" s="79"/>
      <c r="O170" s="79"/>
      <c r="P170" s="79"/>
      <c r="Q170" s="79"/>
      <c r="R170" s="79"/>
      <c r="S170" s="79"/>
      <c r="T170" s="79"/>
      <c r="U170" s="79"/>
    </row>
    <row r="171" spans="1:21" ht="4.5" customHeight="1" x14ac:dyDescent="0.2"/>
    <row r="172" spans="1:21" ht="171.4" customHeight="1" x14ac:dyDescent="0.2">
      <c r="A172" s="26" t="s">
        <v>125</v>
      </c>
      <c r="B172" s="25"/>
      <c r="C172" s="25"/>
      <c r="D172" s="25"/>
      <c r="E172" s="79" t="s">
        <v>507</v>
      </c>
      <c r="F172" s="79"/>
      <c r="G172" s="79"/>
      <c r="H172" s="79"/>
      <c r="I172" s="79"/>
      <c r="J172" s="79"/>
      <c r="K172" s="79"/>
      <c r="L172" s="79"/>
      <c r="M172" s="79"/>
      <c r="N172" s="79"/>
      <c r="O172" s="79"/>
      <c r="P172" s="79"/>
      <c r="Q172" s="79"/>
      <c r="R172" s="79"/>
      <c r="S172" s="79"/>
      <c r="T172" s="79"/>
      <c r="U172" s="79"/>
    </row>
  </sheetData>
  <mergeCells count="58">
    <mergeCell ref="C5:K5"/>
    <mergeCell ref="C11:K11"/>
    <mergeCell ref="C14:K14"/>
    <mergeCell ref="C17:K17"/>
    <mergeCell ref="C20:K20"/>
    <mergeCell ref="C26:K26"/>
    <mergeCell ref="C29:K29"/>
    <mergeCell ref="C32:K32"/>
    <mergeCell ref="C35:K35"/>
    <mergeCell ref="C41:K41"/>
    <mergeCell ref="C44:K44"/>
    <mergeCell ref="C47:K47"/>
    <mergeCell ref="C50:K50"/>
    <mergeCell ref="C56:K56"/>
    <mergeCell ref="C59:K59"/>
    <mergeCell ref="C62:K62"/>
    <mergeCell ref="C65:K65"/>
    <mergeCell ref="C71:K71"/>
    <mergeCell ref="C74:K74"/>
    <mergeCell ref="C77:K77"/>
    <mergeCell ref="C104:K104"/>
    <mergeCell ref="C107:K107"/>
    <mergeCell ref="C110:K110"/>
    <mergeCell ref="C116:K116"/>
    <mergeCell ref="C80:K80"/>
    <mergeCell ref="C86:K86"/>
    <mergeCell ref="C89:K89"/>
    <mergeCell ref="C92:K92"/>
    <mergeCell ref="C95:K95"/>
    <mergeCell ref="K1:U1"/>
    <mergeCell ref="C154:U154"/>
    <mergeCell ref="C155:U155"/>
    <mergeCell ref="C157:U157"/>
    <mergeCell ref="C158:U158"/>
    <mergeCell ref="C137:K137"/>
    <mergeCell ref="C140:K140"/>
    <mergeCell ref="C146:K146"/>
    <mergeCell ref="C149:K149"/>
    <mergeCell ref="C152:K152"/>
    <mergeCell ref="C119:K119"/>
    <mergeCell ref="C122:K122"/>
    <mergeCell ref="C125:K125"/>
    <mergeCell ref="C131:K131"/>
    <mergeCell ref="C134:K134"/>
    <mergeCell ref="C101:K101"/>
    <mergeCell ref="C159:U159"/>
    <mergeCell ref="C160:U160"/>
    <mergeCell ref="C161:U161"/>
    <mergeCell ref="C162:U162"/>
    <mergeCell ref="C163:U163"/>
    <mergeCell ref="C169:U169"/>
    <mergeCell ref="C170:U170"/>
    <mergeCell ref="E172:U172"/>
    <mergeCell ref="C164:U164"/>
    <mergeCell ref="C165:U165"/>
    <mergeCell ref="C166:U166"/>
    <mergeCell ref="C167:U167"/>
    <mergeCell ref="C168:U168"/>
  </mergeCells>
  <pageMargins left="0.7" right="0.7" top="0.75" bottom="0.75" header="0.3" footer="0.3"/>
  <pageSetup paperSize="9" fitToHeight="0" orientation="landscape" horizontalDpi="300" verticalDpi="300"/>
  <headerFooter scaleWithDoc="0" alignWithMargins="0">
    <oddHeader>&amp;C&amp;"Arial"&amp;8TABLE 10A.23</oddHeader>
    <oddFooter>&amp;L&amp;"Arial"&amp;8REPORT ON
GOVERNMENT
SERVICES 2022&amp;R&amp;"Arial"&amp;8PRIMARY AND
COMMUNITY HEALTH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170"/>
  <sheetViews>
    <sheetView showGridLines="0" workbookViewId="0"/>
  </sheetViews>
  <sheetFormatPr defaultColWidth="10.85546875" defaultRowHeight="12.75" x14ac:dyDescent="0.2"/>
  <cols>
    <col min="1" max="10" width="1.7109375" customWidth="1"/>
    <col min="11" max="11" width="8.28515625" customWidth="1"/>
    <col min="12" max="12" width="5.42578125" customWidth="1"/>
    <col min="13" max="21" width="8.5703125" customWidth="1"/>
  </cols>
  <sheetData>
    <row r="1" spans="1:21" ht="33.950000000000003" customHeight="1" x14ac:dyDescent="0.2">
      <c r="A1" s="8" t="s">
        <v>508</v>
      </c>
      <c r="B1" s="8"/>
      <c r="C1" s="8"/>
      <c r="D1" s="8"/>
      <c r="E1" s="8"/>
      <c r="F1" s="8"/>
      <c r="G1" s="8"/>
      <c r="H1" s="8"/>
      <c r="I1" s="8"/>
      <c r="J1" s="8"/>
      <c r="K1" s="85" t="s">
        <v>509</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239</v>
      </c>
      <c r="B3" s="7"/>
      <c r="C3" s="7"/>
      <c r="D3" s="7"/>
      <c r="E3" s="7"/>
      <c r="F3" s="7"/>
      <c r="G3" s="7"/>
      <c r="H3" s="7"/>
      <c r="I3" s="7"/>
      <c r="J3" s="7"/>
      <c r="K3" s="7"/>
      <c r="L3" s="9"/>
      <c r="M3" s="10"/>
      <c r="N3" s="10"/>
      <c r="O3" s="10"/>
      <c r="P3" s="10"/>
      <c r="Q3" s="10"/>
      <c r="R3" s="10"/>
      <c r="S3" s="10"/>
      <c r="T3" s="10"/>
      <c r="U3" s="10"/>
    </row>
    <row r="4" spans="1:21" ht="16.5" customHeight="1" x14ac:dyDescent="0.2">
      <c r="A4" s="7"/>
      <c r="B4" s="7" t="s">
        <v>480</v>
      </c>
      <c r="C4" s="7"/>
      <c r="D4" s="7"/>
      <c r="E4" s="7"/>
      <c r="F4" s="7"/>
      <c r="G4" s="7"/>
      <c r="H4" s="7"/>
      <c r="I4" s="7"/>
      <c r="J4" s="7"/>
      <c r="K4" s="7"/>
      <c r="L4" s="9"/>
      <c r="M4" s="10"/>
      <c r="N4" s="10"/>
      <c r="O4" s="10"/>
      <c r="P4" s="10"/>
      <c r="Q4" s="10"/>
      <c r="R4" s="10"/>
      <c r="S4" s="10"/>
      <c r="T4" s="10"/>
      <c r="U4" s="10"/>
    </row>
    <row r="5" spans="1:21" ht="16.5" customHeight="1" x14ac:dyDescent="0.2">
      <c r="A5" s="7"/>
      <c r="B5" s="7"/>
      <c r="C5" s="7" t="s">
        <v>510</v>
      </c>
      <c r="D5" s="7"/>
      <c r="E5" s="7"/>
      <c r="F5" s="7"/>
      <c r="G5" s="7"/>
      <c r="H5" s="7"/>
      <c r="I5" s="7"/>
      <c r="J5" s="7"/>
      <c r="K5" s="7"/>
      <c r="L5" s="9" t="s">
        <v>240</v>
      </c>
      <c r="M5" s="19">
        <v>96743</v>
      </c>
      <c r="N5" s="19">
        <v>21124</v>
      </c>
      <c r="O5" s="19">
        <v>82976</v>
      </c>
      <c r="P5" s="19">
        <v>34670</v>
      </c>
      <c r="Q5" s="19">
        <v>15204</v>
      </c>
      <c r="R5" s="17">
        <v>9798</v>
      </c>
      <c r="S5" s="17">
        <v>2550</v>
      </c>
      <c r="T5" s="19">
        <v>21625</v>
      </c>
      <c r="U5" s="45">
        <v>284754</v>
      </c>
    </row>
    <row r="6" spans="1:21" ht="16.5" customHeight="1" x14ac:dyDescent="0.2">
      <c r="A6" s="7"/>
      <c r="B6" s="7"/>
      <c r="C6" s="7" t="s">
        <v>511</v>
      </c>
      <c r="D6" s="7"/>
      <c r="E6" s="7"/>
      <c r="F6" s="7"/>
      <c r="G6" s="7"/>
      <c r="H6" s="7"/>
      <c r="I6" s="7"/>
      <c r="J6" s="7"/>
      <c r="K6" s="7"/>
      <c r="L6" s="9" t="s">
        <v>240</v>
      </c>
      <c r="M6" s="45">
        <v>154041</v>
      </c>
      <c r="N6" s="19">
        <v>35323</v>
      </c>
      <c r="O6" s="45">
        <v>132240</v>
      </c>
      <c r="P6" s="19">
        <v>61591</v>
      </c>
      <c r="Q6" s="19">
        <v>25374</v>
      </c>
      <c r="R6" s="19">
        <v>16207</v>
      </c>
      <c r="S6" s="17">
        <v>5003</v>
      </c>
      <c r="T6" s="19">
        <v>46949</v>
      </c>
      <c r="U6" s="45">
        <v>476886</v>
      </c>
    </row>
    <row r="7" spans="1:21" ht="29.45" customHeight="1" x14ac:dyDescent="0.2">
      <c r="A7" s="7"/>
      <c r="B7" s="7"/>
      <c r="C7" s="84" t="s">
        <v>512</v>
      </c>
      <c r="D7" s="84"/>
      <c r="E7" s="84"/>
      <c r="F7" s="84"/>
      <c r="G7" s="84"/>
      <c r="H7" s="84"/>
      <c r="I7" s="84"/>
      <c r="J7" s="84"/>
      <c r="K7" s="84"/>
      <c r="L7" s="9" t="s">
        <v>240</v>
      </c>
      <c r="M7" s="19">
        <v>38194</v>
      </c>
      <c r="N7" s="17">
        <v>8055</v>
      </c>
      <c r="O7" s="19">
        <v>29248</v>
      </c>
      <c r="P7" s="19">
        <v>12963</v>
      </c>
      <c r="Q7" s="17">
        <v>5507</v>
      </c>
      <c r="R7" s="17">
        <v>4590</v>
      </c>
      <c r="S7" s="15">
        <v>960</v>
      </c>
      <c r="T7" s="17">
        <v>9343</v>
      </c>
      <c r="U7" s="45">
        <v>108912</v>
      </c>
    </row>
    <row r="8" spans="1:21" ht="16.5" customHeight="1" x14ac:dyDescent="0.2">
      <c r="A8" s="7" t="s">
        <v>140</v>
      </c>
      <c r="B8" s="7"/>
      <c r="C8" s="7"/>
      <c r="D8" s="7"/>
      <c r="E8" s="7"/>
      <c r="F8" s="7"/>
      <c r="G8" s="7"/>
      <c r="H8" s="7"/>
      <c r="I8" s="7"/>
      <c r="J8" s="7"/>
      <c r="K8" s="7"/>
      <c r="L8" s="9"/>
      <c r="M8" s="10"/>
      <c r="N8" s="10"/>
      <c r="O8" s="10"/>
      <c r="P8" s="10"/>
      <c r="Q8" s="10"/>
      <c r="R8" s="10"/>
      <c r="S8" s="10"/>
      <c r="T8" s="10"/>
      <c r="U8" s="10"/>
    </row>
    <row r="9" spans="1:21" ht="16.5" customHeight="1" x14ac:dyDescent="0.2">
      <c r="A9" s="7"/>
      <c r="B9" s="7" t="s">
        <v>510</v>
      </c>
      <c r="C9" s="7"/>
      <c r="D9" s="7"/>
      <c r="E9" s="7"/>
      <c r="F9" s="7"/>
      <c r="G9" s="7"/>
      <c r="H9" s="7"/>
      <c r="I9" s="7"/>
      <c r="J9" s="7"/>
      <c r="K9" s="7"/>
      <c r="L9" s="9"/>
      <c r="M9" s="10"/>
      <c r="N9" s="10"/>
      <c r="O9" s="10"/>
      <c r="P9" s="10"/>
      <c r="Q9" s="10"/>
      <c r="R9" s="10"/>
      <c r="S9" s="10"/>
      <c r="T9" s="10"/>
      <c r="U9" s="10"/>
    </row>
    <row r="10" spans="1:21" ht="16.5" customHeight="1" x14ac:dyDescent="0.2">
      <c r="A10" s="7"/>
      <c r="B10" s="7"/>
      <c r="C10" s="7" t="s">
        <v>513</v>
      </c>
      <c r="D10" s="7"/>
      <c r="E10" s="7"/>
      <c r="F10" s="7"/>
      <c r="G10" s="7"/>
      <c r="H10" s="7"/>
      <c r="I10" s="7"/>
      <c r="J10" s="7"/>
      <c r="K10" s="7"/>
      <c r="L10" s="9" t="s">
        <v>240</v>
      </c>
      <c r="M10" s="19">
        <v>23594</v>
      </c>
      <c r="N10" s="17">
        <v>3000</v>
      </c>
      <c r="O10" s="19">
        <v>27322</v>
      </c>
      <c r="P10" s="17">
        <v>7403</v>
      </c>
      <c r="Q10" s="17">
        <v>2985</v>
      </c>
      <c r="R10" s="15">
        <v>999</v>
      </c>
      <c r="S10" s="15">
        <v>359</v>
      </c>
      <c r="T10" s="17">
        <v>7249</v>
      </c>
      <c r="U10" s="19">
        <v>72921</v>
      </c>
    </row>
    <row r="11" spans="1:21" ht="29.45" customHeight="1" x14ac:dyDescent="0.2">
      <c r="A11" s="7"/>
      <c r="B11" s="7"/>
      <c r="C11" s="84" t="s">
        <v>486</v>
      </c>
      <c r="D11" s="84"/>
      <c r="E11" s="84"/>
      <c r="F11" s="84"/>
      <c r="G11" s="84"/>
      <c r="H11" s="84"/>
      <c r="I11" s="84"/>
      <c r="J11" s="84"/>
      <c r="K11" s="84"/>
      <c r="L11" s="9" t="s">
        <v>174</v>
      </c>
      <c r="M11" s="30">
        <v>24.4</v>
      </c>
      <c r="N11" s="30">
        <v>14.2</v>
      </c>
      <c r="O11" s="30">
        <v>32.9</v>
      </c>
      <c r="P11" s="30">
        <v>21.4</v>
      </c>
      <c r="Q11" s="30">
        <v>19.600000000000001</v>
      </c>
      <c r="R11" s="30">
        <v>10.199999999999999</v>
      </c>
      <c r="S11" s="30">
        <v>14.1</v>
      </c>
      <c r="T11" s="30">
        <v>33.5</v>
      </c>
      <c r="U11" s="30">
        <v>25.6</v>
      </c>
    </row>
    <row r="12" spans="1:21" ht="16.5" customHeight="1" x14ac:dyDescent="0.2">
      <c r="A12" s="7"/>
      <c r="B12" s="7" t="s">
        <v>514</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513</v>
      </c>
      <c r="D13" s="7"/>
      <c r="E13" s="7"/>
      <c r="F13" s="7"/>
      <c r="G13" s="7"/>
      <c r="H13" s="7"/>
      <c r="I13" s="7"/>
      <c r="J13" s="7"/>
      <c r="K13" s="7"/>
      <c r="L13" s="9" t="s">
        <v>240</v>
      </c>
      <c r="M13" s="19">
        <v>38458</v>
      </c>
      <c r="N13" s="17">
        <v>4692</v>
      </c>
      <c r="O13" s="19">
        <v>41496</v>
      </c>
      <c r="P13" s="19">
        <v>14732</v>
      </c>
      <c r="Q13" s="17">
        <v>5293</v>
      </c>
      <c r="R13" s="17">
        <v>2465</v>
      </c>
      <c r="S13" s="15">
        <v>917</v>
      </c>
      <c r="T13" s="19">
        <v>13914</v>
      </c>
      <c r="U13" s="45">
        <v>121975</v>
      </c>
    </row>
    <row r="14" spans="1:21" ht="29.45" customHeight="1" x14ac:dyDescent="0.2">
      <c r="A14" s="7"/>
      <c r="B14" s="7"/>
      <c r="C14" s="84" t="s">
        <v>486</v>
      </c>
      <c r="D14" s="84"/>
      <c r="E14" s="84"/>
      <c r="F14" s="84"/>
      <c r="G14" s="84"/>
      <c r="H14" s="84"/>
      <c r="I14" s="84"/>
      <c r="J14" s="84"/>
      <c r="K14" s="84"/>
      <c r="L14" s="9" t="s">
        <v>174</v>
      </c>
      <c r="M14" s="30">
        <v>25</v>
      </c>
      <c r="N14" s="30">
        <v>13.3</v>
      </c>
      <c r="O14" s="30">
        <v>31.4</v>
      </c>
      <c r="P14" s="30">
        <v>23.9</v>
      </c>
      <c r="Q14" s="30">
        <v>20.9</v>
      </c>
      <c r="R14" s="30">
        <v>15.2</v>
      </c>
      <c r="S14" s="30">
        <v>18.3</v>
      </c>
      <c r="T14" s="30">
        <v>29.6</v>
      </c>
      <c r="U14" s="30">
        <v>25.6</v>
      </c>
    </row>
    <row r="15" spans="1:21" ht="16.5" customHeight="1" x14ac:dyDescent="0.2">
      <c r="A15" s="7"/>
      <c r="B15" s="7" t="s">
        <v>515</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516</v>
      </c>
      <c r="D16" s="7"/>
      <c r="E16" s="7"/>
      <c r="F16" s="7"/>
      <c r="G16" s="7"/>
      <c r="H16" s="7"/>
      <c r="I16" s="7"/>
      <c r="J16" s="7"/>
      <c r="K16" s="7"/>
      <c r="L16" s="9" t="s">
        <v>240</v>
      </c>
      <c r="M16" s="19">
        <v>14272</v>
      </c>
      <c r="N16" s="17">
        <v>1700</v>
      </c>
      <c r="O16" s="19">
        <v>13617</v>
      </c>
      <c r="P16" s="17">
        <v>4612</v>
      </c>
      <c r="Q16" s="17">
        <v>1690</v>
      </c>
      <c r="R16" s="17">
        <v>1482</v>
      </c>
      <c r="S16" s="15">
        <v>207</v>
      </c>
      <c r="T16" s="17">
        <v>3926</v>
      </c>
      <c r="U16" s="19">
        <v>41506</v>
      </c>
    </row>
    <row r="17" spans="1:21" ht="29.45" customHeight="1" x14ac:dyDescent="0.2">
      <c r="A17" s="7"/>
      <c r="B17" s="7"/>
      <c r="C17" s="84" t="s">
        <v>486</v>
      </c>
      <c r="D17" s="84"/>
      <c r="E17" s="84"/>
      <c r="F17" s="84"/>
      <c r="G17" s="84"/>
      <c r="H17" s="84"/>
      <c r="I17" s="84"/>
      <c r="J17" s="84"/>
      <c r="K17" s="84"/>
      <c r="L17" s="9" t="s">
        <v>174</v>
      </c>
      <c r="M17" s="30">
        <v>37.4</v>
      </c>
      <c r="N17" s="30">
        <v>21.1</v>
      </c>
      <c r="O17" s="30">
        <v>46.6</v>
      </c>
      <c r="P17" s="30">
        <v>35.6</v>
      </c>
      <c r="Q17" s="30">
        <v>30.7</v>
      </c>
      <c r="R17" s="30">
        <v>32.299999999999997</v>
      </c>
      <c r="S17" s="30">
        <v>21.6</v>
      </c>
      <c r="T17" s="30">
        <v>42</v>
      </c>
      <c r="U17" s="30">
        <v>38.1</v>
      </c>
    </row>
    <row r="18" spans="1:21" ht="16.5" customHeight="1" x14ac:dyDescent="0.2">
      <c r="A18" s="7" t="s">
        <v>241</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480</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510</v>
      </c>
      <c r="D20" s="7"/>
      <c r="E20" s="7"/>
      <c r="F20" s="7"/>
      <c r="G20" s="7"/>
      <c r="H20" s="7"/>
      <c r="I20" s="7"/>
      <c r="J20" s="7"/>
      <c r="K20" s="7"/>
      <c r="L20" s="9" t="s">
        <v>240</v>
      </c>
      <c r="M20" s="19">
        <v>95718</v>
      </c>
      <c r="N20" s="19">
        <v>20773</v>
      </c>
      <c r="O20" s="19">
        <v>82116</v>
      </c>
      <c r="P20" s="19">
        <v>34473</v>
      </c>
      <c r="Q20" s="19">
        <v>15060</v>
      </c>
      <c r="R20" s="17">
        <v>9792</v>
      </c>
      <c r="S20" s="17">
        <v>2505</v>
      </c>
      <c r="T20" s="19">
        <v>21694</v>
      </c>
      <c r="U20" s="45">
        <v>282194</v>
      </c>
    </row>
    <row r="21" spans="1:21" ht="16.5" customHeight="1" x14ac:dyDescent="0.2">
      <c r="A21" s="7"/>
      <c r="B21" s="7"/>
      <c r="C21" s="7" t="s">
        <v>511</v>
      </c>
      <c r="D21" s="7"/>
      <c r="E21" s="7"/>
      <c r="F21" s="7"/>
      <c r="G21" s="7"/>
      <c r="H21" s="7"/>
      <c r="I21" s="7"/>
      <c r="J21" s="7"/>
      <c r="K21" s="7"/>
      <c r="L21" s="9" t="s">
        <v>240</v>
      </c>
      <c r="M21" s="45">
        <v>151209</v>
      </c>
      <c r="N21" s="19">
        <v>34477</v>
      </c>
      <c r="O21" s="45">
        <v>129284</v>
      </c>
      <c r="P21" s="19">
        <v>60436</v>
      </c>
      <c r="Q21" s="19">
        <v>24881</v>
      </c>
      <c r="R21" s="19">
        <v>15895</v>
      </c>
      <c r="S21" s="17">
        <v>4875</v>
      </c>
      <c r="T21" s="19">
        <v>46617</v>
      </c>
      <c r="U21" s="45">
        <v>467831</v>
      </c>
    </row>
    <row r="22" spans="1:21" ht="29.45" customHeight="1" x14ac:dyDescent="0.2">
      <c r="A22" s="7"/>
      <c r="B22" s="7"/>
      <c r="C22" s="84" t="s">
        <v>512</v>
      </c>
      <c r="D22" s="84"/>
      <c r="E22" s="84"/>
      <c r="F22" s="84"/>
      <c r="G22" s="84"/>
      <c r="H22" s="84"/>
      <c r="I22" s="84"/>
      <c r="J22" s="84"/>
      <c r="K22" s="84"/>
      <c r="L22" s="9" t="s">
        <v>240</v>
      </c>
      <c r="M22" s="19">
        <v>36613</v>
      </c>
      <c r="N22" s="17">
        <v>7663</v>
      </c>
      <c r="O22" s="19">
        <v>27701</v>
      </c>
      <c r="P22" s="19">
        <v>12332</v>
      </c>
      <c r="Q22" s="17">
        <v>5266</v>
      </c>
      <c r="R22" s="17">
        <v>4429</v>
      </c>
      <c r="S22" s="15">
        <v>899</v>
      </c>
      <c r="T22" s="17">
        <v>8873</v>
      </c>
      <c r="U22" s="45">
        <v>103827</v>
      </c>
    </row>
    <row r="23" spans="1:21" ht="16.5" customHeight="1" x14ac:dyDescent="0.2">
      <c r="A23" s="7" t="s">
        <v>96</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510</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489</v>
      </c>
      <c r="D25" s="7"/>
      <c r="E25" s="7"/>
      <c r="F25" s="7"/>
      <c r="G25" s="7"/>
      <c r="H25" s="7"/>
      <c r="I25" s="7"/>
      <c r="J25" s="7"/>
      <c r="K25" s="7"/>
      <c r="L25" s="9" t="s">
        <v>240</v>
      </c>
      <c r="M25" s="19">
        <v>23701</v>
      </c>
      <c r="N25" s="17">
        <v>2865</v>
      </c>
      <c r="O25" s="19">
        <v>28432</v>
      </c>
      <c r="P25" s="17">
        <v>7662</v>
      </c>
      <c r="Q25" s="17">
        <v>2645</v>
      </c>
      <c r="R25" s="15">
        <v>990</v>
      </c>
      <c r="S25" s="15">
        <v>451</v>
      </c>
      <c r="T25" s="17">
        <v>8038</v>
      </c>
      <c r="U25" s="19">
        <v>74787</v>
      </c>
    </row>
    <row r="26" spans="1:21" ht="29.45" customHeight="1" x14ac:dyDescent="0.2">
      <c r="A26" s="7"/>
      <c r="B26" s="7"/>
      <c r="C26" s="84" t="s">
        <v>486</v>
      </c>
      <c r="D26" s="84"/>
      <c r="E26" s="84"/>
      <c r="F26" s="84"/>
      <c r="G26" s="84"/>
      <c r="H26" s="84"/>
      <c r="I26" s="84"/>
      <c r="J26" s="84"/>
      <c r="K26" s="84"/>
      <c r="L26" s="9" t="s">
        <v>174</v>
      </c>
      <c r="M26" s="30">
        <v>24.8</v>
      </c>
      <c r="N26" s="30">
        <v>13.8</v>
      </c>
      <c r="O26" s="30">
        <v>34.6</v>
      </c>
      <c r="P26" s="30">
        <v>22.2</v>
      </c>
      <c r="Q26" s="30">
        <v>17.600000000000001</v>
      </c>
      <c r="R26" s="30">
        <v>10.1</v>
      </c>
      <c r="S26" s="30">
        <v>18</v>
      </c>
      <c r="T26" s="30">
        <v>37.1</v>
      </c>
      <c r="U26" s="30">
        <v>26.5</v>
      </c>
    </row>
    <row r="27" spans="1:21" ht="16.5" customHeight="1" x14ac:dyDescent="0.2">
      <c r="A27" s="7"/>
      <c r="B27" s="7" t="s">
        <v>514</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489</v>
      </c>
      <c r="D28" s="7"/>
      <c r="E28" s="7"/>
      <c r="F28" s="7"/>
      <c r="G28" s="7"/>
      <c r="H28" s="7"/>
      <c r="I28" s="7"/>
      <c r="J28" s="7"/>
      <c r="K28" s="7"/>
      <c r="L28" s="9" t="s">
        <v>240</v>
      </c>
      <c r="M28" s="19">
        <v>38917</v>
      </c>
      <c r="N28" s="17">
        <v>4795</v>
      </c>
      <c r="O28" s="19">
        <v>42931</v>
      </c>
      <c r="P28" s="19">
        <v>14790</v>
      </c>
      <c r="Q28" s="17">
        <v>4963</v>
      </c>
      <c r="R28" s="17">
        <v>2418</v>
      </c>
      <c r="S28" s="17">
        <v>1027</v>
      </c>
      <c r="T28" s="19">
        <v>14588</v>
      </c>
      <c r="U28" s="45">
        <v>124437</v>
      </c>
    </row>
    <row r="29" spans="1:21" ht="29.45" customHeight="1" x14ac:dyDescent="0.2">
      <c r="A29" s="7"/>
      <c r="B29" s="7"/>
      <c r="C29" s="84" t="s">
        <v>486</v>
      </c>
      <c r="D29" s="84"/>
      <c r="E29" s="84"/>
      <c r="F29" s="84"/>
      <c r="G29" s="84"/>
      <c r="H29" s="84"/>
      <c r="I29" s="84"/>
      <c r="J29" s="84"/>
      <c r="K29" s="84"/>
      <c r="L29" s="9" t="s">
        <v>174</v>
      </c>
      <c r="M29" s="30">
        <v>25.7</v>
      </c>
      <c r="N29" s="30">
        <v>13.9</v>
      </c>
      <c r="O29" s="30">
        <v>33.200000000000003</v>
      </c>
      <c r="P29" s="30">
        <v>24.5</v>
      </c>
      <c r="Q29" s="30">
        <v>19.899999999999999</v>
      </c>
      <c r="R29" s="30">
        <v>15.2</v>
      </c>
      <c r="S29" s="30">
        <v>21.1</v>
      </c>
      <c r="T29" s="30">
        <v>31.3</v>
      </c>
      <c r="U29" s="30">
        <v>26.6</v>
      </c>
    </row>
    <row r="30" spans="1:21" ht="16.5" customHeight="1" x14ac:dyDescent="0.2">
      <c r="A30" s="7"/>
      <c r="B30" s="7" t="s">
        <v>515</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517</v>
      </c>
      <c r="D31" s="7"/>
      <c r="E31" s="7"/>
      <c r="F31" s="7"/>
      <c r="G31" s="7"/>
      <c r="H31" s="7"/>
      <c r="I31" s="7"/>
      <c r="J31" s="7"/>
      <c r="K31" s="7"/>
      <c r="L31" s="9" t="s">
        <v>240</v>
      </c>
      <c r="M31" s="19">
        <v>13814</v>
      </c>
      <c r="N31" s="17">
        <v>1648</v>
      </c>
      <c r="O31" s="19">
        <v>12850</v>
      </c>
      <c r="P31" s="17">
        <v>4356</v>
      </c>
      <c r="Q31" s="17">
        <v>1564</v>
      </c>
      <c r="R31" s="17">
        <v>1270</v>
      </c>
      <c r="S31" s="15">
        <v>216</v>
      </c>
      <c r="T31" s="17">
        <v>3964</v>
      </c>
      <c r="U31" s="19">
        <v>39683</v>
      </c>
    </row>
    <row r="32" spans="1:21" ht="29.45" customHeight="1" x14ac:dyDescent="0.2">
      <c r="A32" s="7"/>
      <c r="B32" s="7"/>
      <c r="C32" s="84" t="s">
        <v>486</v>
      </c>
      <c r="D32" s="84"/>
      <c r="E32" s="84"/>
      <c r="F32" s="84"/>
      <c r="G32" s="84"/>
      <c r="H32" s="84"/>
      <c r="I32" s="84"/>
      <c r="J32" s="84"/>
      <c r="K32" s="84"/>
      <c r="L32" s="9" t="s">
        <v>174</v>
      </c>
      <c r="M32" s="30">
        <v>37.700000000000003</v>
      </c>
      <c r="N32" s="30">
        <v>21.5</v>
      </c>
      <c r="O32" s="30">
        <v>46.4</v>
      </c>
      <c r="P32" s="30">
        <v>35.299999999999997</v>
      </c>
      <c r="Q32" s="30">
        <v>29.7</v>
      </c>
      <c r="R32" s="30">
        <v>28.7</v>
      </c>
      <c r="S32" s="30">
        <v>24</v>
      </c>
      <c r="T32" s="30">
        <v>44.7</v>
      </c>
      <c r="U32" s="30">
        <v>38.200000000000003</v>
      </c>
    </row>
    <row r="33" spans="1:21" ht="16.5" customHeight="1" x14ac:dyDescent="0.2">
      <c r="A33" s="7" t="s">
        <v>242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480</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510</v>
      </c>
      <c r="D35" s="7"/>
      <c r="E35" s="7"/>
      <c r="F35" s="7"/>
      <c r="G35" s="7"/>
      <c r="H35" s="7"/>
      <c r="I35" s="7"/>
      <c r="J35" s="7"/>
      <c r="K35" s="7"/>
      <c r="L35" s="9" t="s">
        <v>240</v>
      </c>
      <c r="M35" s="19">
        <v>94654</v>
      </c>
      <c r="N35" s="19">
        <v>20453</v>
      </c>
      <c r="O35" s="19">
        <v>81258</v>
      </c>
      <c r="P35" s="19">
        <v>34154</v>
      </c>
      <c r="Q35" s="19">
        <v>14897</v>
      </c>
      <c r="R35" s="17">
        <v>9768</v>
      </c>
      <c r="S35" s="17">
        <v>2462</v>
      </c>
      <c r="T35" s="19">
        <v>21756</v>
      </c>
      <c r="U35" s="45">
        <v>279463</v>
      </c>
    </row>
    <row r="36" spans="1:21" ht="16.5" customHeight="1" x14ac:dyDescent="0.2">
      <c r="A36" s="7"/>
      <c r="B36" s="7"/>
      <c r="C36" s="7" t="s">
        <v>511</v>
      </c>
      <c r="D36" s="7"/>
      <c r="E36" s="7"/>
      <c r="F36" s="7"/>
      <c r="G36" s="7"/>
      <c r="H36" s="7"/>
      <c r="I36" s="7"/>
      <c r="J36" s="7"/>
      <c r="K36" s="7"/>
      <c r="L36" s="9" t="s">
        <v>240</v>
      </c>
      <c r="M36" s="45">
        <v>148527</v>
      </c>
      <c r="N36" s="19">
        <v>33625</v>
      </c>
      <c r="O36" s="45">
        <v>126429</v>
      </c>
      <c r="P36" s="19">
        <v>59401</v>
      </c>
      <c r="Q36" s="19">
        <v>24427</v>
      </c>
      <c r="R36" s="19">
        <v>15639</v>
      </c>
      <c r="S36" s="17">
        <v>4751</v>
      </c>
      <c r="T36" s="19">
        <v>46192</v>
      </c>
      <c r="U36" s="45">
        <v>459146</v>
      </c>
    </row>
    <row r="37" spans="1:21" ht="29.45" customHeight="1" x14ac:dyDescent="0.2">
      <c r="A37" s="7"/>
      <c r="B37" s="7"/>
      <c r="C37" s="84" t="s">
        <v>512</v>
      </c>
      <c r="D37" s="84"/>
      <c r="E37" s="84"/>
      <c r="F37" s="84"/>
      <c r="G37" s="84"/>
      <c r="H37" s="84"/>
      <c r="I37" s="84"/>
      <c r="J37" s="84"/>
      <c r="K37" s="84"/>
      <c r="L37" s="9" t="s">
        <v>240</v>
      </c>
      <c r="M37" s="19">
        <v>35071</v>
      </c>
      <c r="N37" s="17">
        <v>7299</v>
      </c>
      <c r="O37" s="19">
        <v>26174</v>
      </c>
      <c r="P37" s="19">
        <v>11733</v>
      </c>
      <c r="Q37" s="17">
        <v>5022</v>
      </c>
      <c r="R37" s="17">
        <v>4243</v>
      </c>
      <c r="S37" s="15">
        <v>840</v>
      </c>
      <c r="T37" s="17">
        <v>8492</v>
      </c>
      <c r="U37" s="19">
        <v>98925</v>
      </c>
    </row>
    <row r="38" spans="1:21" ht="16.5" customHeight="1" x14ac:dyDescent="0.2">
      <c r="A38" s="7" t="s">
        <v>141</v>
      </c>
      <c r="B38" s="7"/>
      <c r="C38" s="7"/>
      <c r="D38" s="7"/>
      <c r="E38" s="7"/>
      <c r="F38" s="7"/>
      <c r="G38" s="7"/>
      <c r="H38" s="7"/>
      <c r="I38" s="7"/>
      <c r="J38" s="7"/>
      <c r="K38" s="7"/>
      <c r="L38" s="9"/>
      <c r="M38" s="10"/>
      <c r="N38" s="10"/>
      <c r="O38" s="10"/>
      <c r="P38" s="10"/>
      <c r="Q38" s="10"/>
      <c r="R38" s="10"/>
      <c r="S38" s="10"/>
      <c r="T38" s="10"/>
      <c r="U38" s="10"/>
    </row>
    <row r="39" spans="1:21" ht="16.5" customHeight="1" x14ac:dyDescent="0.2">
      <c r="A39" s="7"/>
      <c r="B39" s="7" t="s">
        <v>510</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489</v>
      </c>
      <c r="D40" s="7"/>
      <c r="E40" s="7"/>
      <c r="F40" s="7"/>
      <c r="G40" s="7"/>
      <c r="H40" s="7"/>
      <c r="I40" s="7"/>
      <c r="J40" s="7"/>
      <c r="K40" s="7"/>
      <c r="L40" s="9" t="s">
        <v>240</v>
      </c>
      <c r="M40" s="19">
        <v>23508</v>
      </c>
      <c r="N40" s="17">
        <v>3339</v>
      </c>
      <c r="O40" s="19">
        <v>31528</v>
      </c>
      <c r="P40" s="17">
        <v>8114</v>
      </c>
      <c r="Q40" s="17">
        <v>2796</v>
      </c>
      <c r="R40" s="15">
        <v>812</v>
      </c>
      <c r="S40" s="15">
        <v>490</v>
      </c>
      <c r="T40" s="17">
        <v>8714</v>
      </c>
      <c r="U40" s="19">
        <v>79304</v>
      </c>
    </row>
    <row r="41" spans="1:21" ht="29.45" customHeight="1" x14ac:dyDescent="0.2">
      <c r="A41" s="7"/>
      <c r="B41" s="7"/>
      <c r="C41" s="84" t="s">
        <v>486</v>
      </c>
      <c r="D41" s="84"/>
      <c r="E41" s="84"/>
      <c r="F41" s="84"/>
      <c r="G41" s="84"/>
      <c r="H41" s="84"/>
      <c r="I41" s="84"/>
      <c r="J41" s="84"/>
      <c r="K41" s="84"/>
      <c r="L41" s="9" t="s">
        <v>174</v>
      </c>
      <c r="M41" s="30">
        <v>24.8</v>
      </c>
      <c r="N41" s="30">
        <v>16.3</v>
      </c>
      <c r="O41" s="30">
        <v>38.799999999999997</v>
      </c>
      <c r="P41" s="30">
        <v>23.8</v>
      </c>
      <c r="Q41" s="30">
        <v>18.8</v>
      </c>
      <c r="R41" s="36">
        <v>8.3000000000000007</v>
      </c>
      <c r="S41" s="30">
        <v>19.899999999999999</v>
      </c>
      <c r="T41" s="30">
        <v>40.1</v>
      </c>
      <c r="U41" s="30">
        <v>28.4</v>
      </c>
    </row>
    <row r="42" spans="1:21" ht="16.5" customHeight="1" x14ac:dyDescent="0.2">
      <c r="A42" s="7"/>
      <c r="B42" s="7" t="s">
        <v>514</v>
      </c>
      <c r="C42" s="7"/>
      <c r="D42" s="7"/>
      <c r="E42" s="7"/>
      <c r="F42" s="7"/>
      <c r="G42" s="7"/>
      <c r="H42" s="7"/>
      <c r="I42" s="7"/>
      <c r="J42" s="7"/>
      <c r="K42" s="7"/>
      <c r="L42" s="9"/>
      <c r="M42" s="10"/>
      <c r="N42" s="10"/>
      <c r="O42" s="10"/>
      <c r="P42" s="10"/>
      <c r="Q42" s="10"/>
      <c r="R42" s="10"/>
      <c r="S42" s="10"/>
      <c r="T42" s="10"/>
      <c r="U42" s="10"/>
    </row>
    <row r="43" spans="1:21" ht="16.5" customHeight="1" x14ac:dyDescent="0.2">
      <c r="A43" s="7"/>
      <c r="B43" s="7"/>
      <c r="C43" s="7" t="s">
        <v>489</v>
      </c>
      <c r="D43" s="7"/>
      <c r="E43" s="7"/>
      <c r="F43" s="7"/>
      <c r="G43" s="7"/>
      <c r="H43" s="7"/>
      <c r="I43" s="7"/>
      <c r="J43" s="7"/>
      <c r="K43" s="7"/>
      <c r="L43" s="9" t="s">
        <v>240</v>
      </c>
      <c r="M43" s="19">
        <v>36837</v>
      </c>
      <c r="N43" s="17">
        <v>5086</v>
      </c>
      <c r="O43" s="19">
        <v>43628</v>
      </c>
      <c r="P43" s="19">
        <v>15614</v>
      </c>
      <c r="Q43" s="17">
        <v>4950</v>
      </c>
      <c r="R43" s="17">
        <v>2013</v>
      </c>
      <c r="S43" s="17">
        <v>1043</v>
      </c>
      <c r="T43" s="19">
        <v>14882</v>
      </c>
      <c r="U43" s="45">
        <v>124061</v>
      </c>
    </row>
    <row r="44" spans="1:21" ht="29.45" customHeight="1" x14ac:dyDescent="0.2">
      <c r="A44" s="7"/>
      <c r="B44" s="7"/>
      <c r="C44" s="84" t="s">
        <v>486</v>
      </c>
      <c r="D44" s="84"/>
      <c r="E44" s="84"/>
      <c r="F44" s="84"/>
      <c r="G44" s="84"/>
      <c r="H44" s="84"/>
      <c r="I44" s="84"/>
      <c r="J44" s="84"/>
      <c r="K44" s="84"/>
      <c r="L44" s="9" t="s">
        <v>174</v>
      </c>
      <c r="M44" s="30">
        <v>24.8</v>
      </c>
      <c r="N44" s="30">
        <v>15.1</v>
      </c>
      <c r="O44" s="30">
        <v>34.5</v>
      </c>
      <c r="P44" s="30">
        <v>26.3</v>
      </c>
      <c r="Q44" s="30">
        <v>20.3</v>
      </c>
      <c r="R44" s="30">
        <v>12.9</v>
      </c>
      <c r="S44" s="30">
        <v>22</v>
      </c>
      <c r="T44" s="30">
        <v>32.200000000000003</v>
      </c>
      <c r="U44" s="30">
        <v>27</v>
      </c>
    </row>
    <row r="45" spans="1:21" ht="16.5" customHeight="1" x14ac:dyDescent="0.2">
      <c r="A45" s="7"/>
      <c r="B45" s="7" t="s">
        <v>515</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517</v>
      </c>
      <c r="D46" s="7"/>
      <c r="E46" s="7"/>
      <c r="F46" s="7"/>
      <c r="G46" s="7"/>
      <c r="H46" s="7"/>
      <c r="I46" s="7"/>
      <c r="J46" s="7"/>
      <c r="K46" s="7"/>
      <c r="L46" s="9" t="s">
        <v>240</v>
      </c>
      <c r="M46" s="19">
        <v>12963</v>
      </c>
      <c r="N46" s="17">
        <v>1560</v>
      </c>
      <c r="O46" s="19">
        <v>12286</v>
      </c>
      <c r="P46" s="17">
        <v>4381</v>
      </c>
      <c r="Q46" s="17">
        <v>1477</v>
      </c>
      <c r="R46" s="17">
        <v>1100</v>
      </c>
      <c r="S46" s="15">
        <v>183</v>
      </c>
      <c r="T46" s="17">
        <v>3861</v>
      </c>
      <c r="U46" s="19">
        <v>37811</v>
      </c>
    </row>
    <row r="47" spans="1:21" ht="29.45" customHeight="1" x14ac:dyDescent="0.2">
      <c r="A47" s="7"/>
      <c r="B47" s="7"/>
      <c r="C47" s="84" t="s">
        <v>486</v>
      </c>
      <c r="D47" s="84"/>
      <c r="E47" s="84"/>
      <c r="F47" s="84"/>
      <c r="G47" s="84"/>
      <c r="H47" s="84"/>
      <c r="I47" s="84"/>
      <c r="J47" s="84"/>
      <c r="K47" s="84"/>
      <c r="L47" s="9" t="s">
        <v>174</v>
      </c>
      <c r="M47" s="30">
        <v>37</v>
      </c>
      <c r="N47" s="30">
        <v>21.4</v>
      </c>
      <c r="O47" s="30">
        <v>46.9</v>
      </c>
      <c r="P47" s="30">
        <v>37.299999999999997</v>
      </c>
      <c r="Q47" s="30">
        <v>29.4</v>
      </c>
      <c r="R47" s="30">
        <v>25.9</v>
      </c>
      <c r="S47" s="30">
        <v>21.8</v>
      </c>
      <c r="T47" s="30">
        <v>45.5</v>
      </c>
      <c r="U47" s="30">
        <v>38.200000000000003</v>
      </c>
    </row>
    <row r="48" spans="1:21" ht="16.5" customHeight="1" x14ac:dyDescent="0.2">
      <c r="A48" s="7" t="s">
        <v>243</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480</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510</v>
      </c>
      <c r="D50" s="7"/>
      <c r="E50" s="7"/>
      <c r="F50" s="7"/>
      <c r="G50" s="7"/>
      <c r="H50" s="7"/>
      <c r="I50" s="7"/>
      <c r="J50" s="7"/>
      <c r="K50" s="7"/>
      <c r="L50" s="9" t="s">
        <v>240</v>
      </c>
      <c r="M50" s="19">
        <v>93709</v>
      </c>
      <c r="N50" s="19">
        <v>20198</v>
      </c>
      <c r="O50" s="19">
        <v>80467</v>
      </c>
      <c r="P50" s="19">
        <v>33862</v>
      </c>
      <c r="Q50" s="19">
        <v>14734</v>
      </c>
      <c r="R50" s="17">
        <v>9734</v>
      </c>
      <c r="S50" s="17">
        <v>2428</v>
      </c>
      <c r="T50" s="19">
        <v>21865</v>
      </c>
      <c r="U50" s="45">
        <v>277057</v>
      </c>
    </row>
    <row r="51" spans="1:21" ht="16.5" customHeight="1" x14ac:dyDescent="0.2">
      <c r="A51" s="7"/>
      <c r="B51" s="7"/>
      <c r="C51" s="7" t="s">
        <v>511</v>
      </c>
      <c r="D51" s="7"/>
      <c r="E51" s="7"/>
      <c r="F51" s="7"/>
      <c r="G51" s="7"/>
      <c r="H51" s="7"/>
      <c r="I51" s="7"/>
      <c r="J51" s="7"/>
      <c r="K51" s="7"/>
      <c r="L51" s="9" t="s">
        <v>240</v>
      </c>
      <c r="M51" s="45">
        <v>145905</v>
      </c>
      <c r="N51" s="19">
        <v>32740</v>
      </c>
      <c r="O51" s="45">
        <v>123616</v>
      </c>
      <c r="P51" s="19">
        <v>58375</v>
      </c>
      <c r="Q51" s="19">
        <v>23992</v>
      </c>
      <c r="R51" s="19">
        <v>15409</v>
      </c>
      <c r="S51" s="17">
        <v>4628</v>
      </c>
      <c r="T51" s="19">
        <v>45714</v>
      </c>
      <c r="U51" s="45">
        <v>450531</v>
      </c>
    </row>
    <row r="52" spans="1:21" ht="29.45" customHeight="1" x14ac:dyDescent="0.2">
      <c r="A52" s="7"/>
      <c r="B52" s="7"/>
      <c r="C52" s="84" t="s">
        <v>512</v>
      </c>
      <c r="D52" s="84"/>
      <c r="E52" s="84"/>
      <c r="F52" s="84"/>
      <c r="G52" s="84"/>
      <c r="H52" s="84"/>
      <c r="I52" s="84"/>
      <c r="J52" s="84"/>
      <c r="K52" s="84"/>
      <c r="L52" s="9" t="s">
        <v>240</v>
      </c>
      <c r="M52" s="19">
        <v>33502</v>
      </c>
      <c r="N52" s="17">
        <v>6955</v>
      </c>
      <c r="O52" s="19">
        <v>24656</v>
      </c>
      <c r="P52" s="19">
        <v>11123</v>
      </c>
      <c r="Q52" s="17">
        <v>4777</v>
      </c>
      <c r="R52" s="17">
        <v>4054</v>
      </c>
      <c r="S52" s="15">
        <v>776</v>
      </c>
      <c r="T52" s="17">
        <v>8107</v>
      </c>
      <c r="U52" s="19">
        <v>94004</v>
      </c>
    </row>
    <row r="53" spans="1:21" ht="16.5" customHeight="1" x14ac:dyDescent="0.2">
      <c r="A53" s="7" t="s">
        <v>142</v>
      </c>
      <c r="B53" s="7"/>
      <c r="C53" s="7"/>
      <c r="D53" s="7"/>
      <c r="E53" s="7"/>
      <c r="F53" s="7"/>
      <c r="G53" s="7"/>
      <c r="H53" s="7"/>
      <c r="I53" s="7"/>
      <c r="J53" s="7"/>
      <c r="K53" s="7"/>
      <c r="L53" s="9"/>
      <c r="M53" s="10"/>
      <c r="N53" s="10"/>
      <c r="O53" s="10"/>
      <c r="P53" s="10"/>
      <c r="Q53" s="10"/>
      <c r="R53" s="10"/>
      <c r="S53" s="10"/>
      <c r="T53" s="10"/>
      <c r="U53" s="10"/>
    </row>
    <row r="54" spans="1:21" ht="16.5" customHeight="1" x14ac:dyDescent="0.2">
      <c r="A54" s="7"/>
      <c r="B54" s="7" t="s">
        <v>510</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489</v>
      </c>
      <c r="D55" s="7"/>
      <c r="E55" s="7"/>
      <c r="F55" s="7"/>
      <c r="G55" s="7"/>
      <c r="H55" s="7"/>
      <c r="I55" s="7"/>
      <c r="J55" s="7"/>
      <c r="K55" s="7"/>
      <c r="L55" s="9" t="s">
        <v>240</v>
      </c>
      <c r="M55" s="19">
        <v>21371</v>
      </c>
      <c r="N55" s="17">
        <v>3237</v>
      </c>
      <c r="O55" s="19">
        <v>30480</v>
      </c>
      <c r="P55" s="17">
        <v>8062</v>
      </c>
      <c r="Q55" s="17">
        <v>2811</v>
      </c>
      <c r="R55" s="15">
        <v>739</v>
      </c>
      <c r="S55" s="15">
        <v>541</v>
      </c>
      <c r="T55" s="17">
        <v>9256</v>
      </c>
      <c r="U55" s="19">
        <v>76502</v>
      </c>
    </row>
    <row r="56" spans="1:21" ht="29.45" customHeight="1" x14ac:dyDescent="0.2">
      <c r="A56" s="7"/>
      <c r="B56" s="7"/>
      <c r="C56" s="84" t="s">
        <v>486</v>
      </c>
      <c r="D56" s="84"/>
      <c r="E56" s="84"/>
      <c r="F56" s="84"/>
      <c r="G56" s="84"/>
      <c r="H56" s="84"/>
      <c r="I56" s="84"/>
      <c r="J56" s="84"/>
      <c r="K56" s="84"/>
      <c r="L56" s="9" t="s">
        <v>174</v>
      </c>
      <c r="M56" s="30">
        <v>22.8</v>
      </c>
      <c r="N56" s="30">
        <v>16</v>
      </c>
      <c r="O56" s="30">
        <v>37.9</v>
      </c>
      <c r="P56" s="30">
        <v>23.8</v>
      </c>
      <c r="Q56" s="30">
        <v>19.100000000000001</v>
      </c>
      <c r="R56" s="36">
        <v>7.6</v>
      </c>
      <c r="S56" s="30">
        <v>22.3</v>
      </c>
      <c r="T56" s="30">
        <v>42.3</v>
      </c>
      <c r="U56" s="30">
        <v>27.6</v>
      </c>
    </row>
    <row r="57" spans="1:21" ht="16.5" customHeight="1" x14ac:dyDescent="0.2">
      <c r="A57" s="7"/>
      <c r="B57" s="7" t="s">
        <v>514</v>
      </c>
      <c r="C57" s="7"/>
      <c r="D57" s="7"/>
      <c r="E57" s="7"/>
      <c r="F57" s="7"/>
      <c r="G57" s="7"/>
      <c r="H57" s="7"/>
      <c r="I57" s="7"/>
      <c r="J57" s="7"/>
      <c r="K57" s="7"/>
      <c r="L57" s="9"/>
      <c r="M57" s="10"/>
      <c r="N57" s="10"/>
      <c r="O57" s="10"/>
      <c r="P57" s="10"/>
      <c r="Q57" s="10"/>
      <c r="R57" s="10"/>
      <c r="S57" s="10"/>
      <c r="T57" s="10"/>
      <c r="U57" s="10"/>
    </row>
    <row r="58" spans="1:21" ht="16.5" customHeight="1" x14ac:dyDescent="0.2">
      <c r="A58" s="7"/>
      <c r="B58" s="7"/>
      <c r="C58" s="7" t="s">
        <v>489</v>
      </c>
      <c r="D58" s="7"/>
      <c r="E58" s="7"/>
      <c r="F58" s="7"/>
      <c r="G58" s="7"/>
      <c r="H58" s="7"/>
      <c r="I58" s="7"/>
      <c r="J58" s="7"/>
      <c r="K58" s="7"/>
      <c r="L58" s="9" t="s">
        <v>240</v>
      </c>
      <c r="M58" s="19">
        <v>34056</v>
      </c>
      <c r="N58" s="17">
        <v>5033</v>
      </c>
      <c r="O58" s="19">
        <v>41522</v>
      </c>
      <c r="P58" s="19">
        <v>15231</v>
      </c>
      <c r="Q58" s="17">
        <v>4862</v>
      </c>
      <c r="R58" s="17">
        <v>1947</v>
      </c>
      <c r="S58" s="17">
        <v>1030</v>
      </c>
      <c r="T58" s="19">
        <v>15297</v>
      </c>
      <c r="U58" s="45">
        <v>118983</v>
      </c>
    </row>
    <row r="59" spans="1:21" ht="29.45" customHeight="1" x14ac:dyDescent="0.2">
      <c r="A59" s="7"/>
      <c r="B59" s="7"/>
      <c r="C59" s="84" t="s">
        <v>486</v>
      </c>
      <c r="D59" s="84"/>
      <c r="E59" s="84"/>
      <c r="F59" s="84"/>
      <c r="G59" s="84"/>
      <c r="H59" s="84"/>
      <c r="I59" s="84"/>
      <c r="J59" s="84"/>
      <c r="K59" s="84"/>
      <c r="L59" s="9" t="s">
        <v>174</v>
      </c>
      <c r="M59" s="30">
        <v>23.3</v>
      </c>
      <c r="N59" s="30">
        <v>15.4</v>
      </c>
      <c r="O59" s="30">
        <v>33.6</v>
      </c>
      <c r="P59" s="30">
        <v>26.1</v>
      </c>
      <c r="Q59" s="30">
        <v>20.3</v>
      </c>
      <c r="R59" s="30">
        <v>12.6</v>
      </c>
      <c r="S59" s="30">
        <v>22.3</v>
      </c>
      <c r="T59" s="30">
        <v>33.5</v>
      </c>
      <c r="U59" s="30">
        <v>26.4</v>
      </c>
    </row>
    <row r="60" spans="1:21" ht="16.5" customHeight="1" x14ac:dyDescent="0.2">
      <c r="A60" s="7"/>
      <c r="B60" s="7" t="s">
        <v>515</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t="s">
        <v>517</v>
      </c>
      <c r="D61" s="7"/>
      <c r="E61" s="7"/>
      <c r="F61" s="7"/>
      <c r="G61" s="7"/>
      <c r="H61" s="7"/>
      <c r="I61" s="7"/>
      <c r="J61" s="7"/>
      <c r="K61" s="7"/>
      <c r="L61" s="9" t="s">
        <v>240</v>
      </c>
      <c r="M61" s="19">
        <v>11329</v>
      </c>
      <c r="N61" s="17">
        <v>1512</v>
      </c>
      <c r="O61" s="19">
        <v>11230</v>
      </c>
      <c r="P61" s="17">
        <v>4004</v>
      </c>
      <c r="Q61" s="17">
        <v>1334</v>
      </c>
      <c r="R61" s="15">
        <v>993</v>
      </c>
      <c r="S61" s="15">
        <v>192</v>
      </c>
      <c r="T61" s="17">
        <v>3925</v>
      </c>
      <c r="U61" s="19">
        <v>34520</v>
      </c>
    </row>
    <row r="62" spans="1:21" ht="29.45" customHeight="1" x14ac:dyDescent="0.2">
      <c r="A62" s="7"/>
      <c r="B62" s="7"/>
      <c r="C62" s="84" t="s">
        <v>486</v>
      </c>
      <c r="D62" s="84"/>
      <c r="E62" s="84"/>
      <c r="F62" s="84"/>
      <c r="G62" s="84"/>
      <c r="H62" s="84"/>
      <c r="I62" s="84"/>
      <c r="J62" s="84"/>
      <c r="K62" s="84"/>
      <c r="L62" s="9" t="s">
        <v>174</v>
      </c>
      <c r="M62" s="30">
        <v>33.799999999999997</v>
      </c>
      <c r="N62" s="30">
        <v>21.7</v>
      </c>
      <c r="O62" s="30">
        <v>45.5</v>
      </c>
      <c r="P62" s="30">
        <v>36</v>
      </c>
      <c r="Q62" s="30">
        <v>27.9</v>
      </c>
      <c r="R62" s="30">
        <v>24.5</v>
      </c>
      <c r="S62" s="30">
        <v>24.8</v>
      </c>
      <c r="T62" s="30">
        <v>48.4</v>
      </c>
      <c r="U62" s="30">
        <v>36.700000000000003</v>
      </c>
    </row>
    <row r="63" spans="1:21" ht="16.5" customHeight="1" x14ac:dyDescent="0.2">
      <c r="A63" s="7" t="s">
        <v>244</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480</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510</v>
      </c>
      <c r="D65" s="7"/>
      <c r="E65" s="7"/>
      <c r="F65" s="7"/>
      <c r="G65" s="7"/>
      <c r="H65" s="7"/>
      <c r="I65" s="7"/>
      <c r="J65" s="7"/>
      <c r="K65" s="7"/>
      <c r="L65" s="9" t="s">
        <v>240</v>
      </c>
      <c r="M65" s="19">
        <v>92936</v>
      </c>
      <c r="N65" s="19">
        <v>19998</v>
      </c>
      <c r="O65" s="19">
        <v>79764</v>
      </c>
      <c r="P65" s="19">
        <v>33663</v>
      </c>
      <c r="Q65" s="19">
        <v>14578</v>
      </c>
      <c r="R65" s="17">
        <v>9715</v>
      </c>
      <c r="S65" s="17">
        <v>2401</v>
      </c>
      <c r="T65" s="19">
        <v>22034</v>
      </c>
      <c r="U65" s="45">
        <v>275148</v>
      </c>
    </row>
    <row r="66" spans="1:21" ht="16.5" customHeight="1" x14ac:dyDescent="0.2">
      <c r="A66" s="7"/>
      <c r="B66" s="7"/>
      <c r="C66" s="7" t="s">
        <v>511</v>
      </c>
      <c r="D66" s="7"/>
      <c r="E66" s="7"/>
      <c r="F66" s="7"/>
      <c r="G66" s="7"/>
      <c r="H66" s="7"/>
      <c r="I66" s="7"/>
      <c r="J66" s="7"/>
      <c r="K66" s="7"/>
      <c r="L66" s="9" t="s">
        <v>240</v>
      </c>
      <c r="M66" s="45">
        <v>143323</v>
      </c>
      <c r="N66" s="19">
        <v>31831</v>
      </c>
      <c r="O66" s="45">
        <v>120779</v>
      </c>
      <c r="P66" s="19">
        <v>57271</v>
      </c>
      <c r="Q66" s="19">
        <v>23545</v>
      </c>
      <c r="R66" s="19">
        <v>15155</v>
      </c>
      <c r="S66" s="17">
        <v>4507</v>
      </c>
      <c r="T66" s="19">
        <v>45156</v>
      </c>
      <c r="U66" s="45">
        <v>441716</v>
      </c>
    </row>
    <row r="67" spans="1:21" ht="29.45" customHeight="1" x14ac:dyDescent="0.2">
      <c r="A67" s="7"/>
      <c r="B67" s="7"/>
      <c r="C67" s="84" t="s">
        <v>512</v>
      </c>
      <c r="D67" s="84"/>
      <c r="E67" s="84"/>
      <c r="F67" s="84"/>
      <c r="G67" s="84"/>
      <c r="H67" s="84"/>
      <c r="I67" s="84"/>
      <c r="J67" s="84"/>
      <c r="K67" s="84"/>
      <c r="L67" s="9" t="s">
        <v>240</v>
      </c>
      <c r="M67" s="19">
        <v>31878</v>
      </c>
      <c r="N67" s="17">
        <v>6638</v>
      </c>
      <c r="O67" s="19">
        <v>23200</v>
      </c>
      <c r="P67" s="19">
        <v>10523</v>
      </c>
      <c r="Q67" s="17">
        <v>4553</v>
      </c>
      <c r="R67" s="17">
        <v>3099</v>
      </c>
      <c r="S67" s="15">
        <v>602</v>
      </c>
      <c r="T67" s="17">
        <v>7738</v>
      </c>
      <c r="U67" s="19">
        <v>89177</v>
      </c>
    </row>
    <row r="68" spans="1:21" ht="16.5" customHeight="1" x14ac:dyDescent="0.2">
      <c r="A68" s="7" t="s">
        <v>143</v>
      </c>
      <c r="B68" s="7"/>
      <c r="C68" s="7"/>
      <c r="D68" s="7"/>
      <c r="E68" s="7"/>
      <c r="F68" s="7"/>
      <c r="G68" s="7"/>
      <c r="H68" s="7"/>
      <c r="I68" s="7"/>
      <c r="J68" s="7"/>
      <c r="K68" s="7"/>
      <c r="L68" s="9"/>
      <c r="M68" s="10"/>
      <c r="N68" s="10"/>
      <c r="O68" s="10"/>
      <c r="P68" s="10"/>
      <c r="Q68" s="10"/>
      <c r="R68" s="10"/>
      <c r="S68" s="10"/>
      <c r="T68" s="10"/>
      <c r="U68" s="10"/>
    </row>
    <row r="69" spans="1:21" ht="16.5" customHeight="1" x14ac:dyDescent="0.2">
      <c r="A69" s="7"/>
      <c r="B69" s="7" t="s">
        <v>510</v>
      </c>
      <c r="C69" s="7"/>
      <c r="D69" s="7"/>
      <c r="E69" s="7"/>
      <c r="F69" s="7"/>
      <c r="G69" s="7"/>
      <c r="H69" s="7"/>
      <c r="I69" s="7"/>
      <c r="J69" s="7"/>
      <c r="K69" s="7"/>
      <c r="L69" s="9"/>
      <c r="M69" s="10"/>
      <c r="N69" s="10"/>
      <c r="O69" s="10"/>
      <c r="P69" s="10"/>
      <c r="Q69" s="10"/>
      <c r="R69" s="10"/>
      <c r="S69" s="10"/>
      <c r="T69" s="10"/>
      <c r="U69" s="10"/>
    </row>
    <row r="70" spans="1:21" ht="16.5" customHeight="1" x14ac:dyDescent="0.2">
      <c r="A70" s="7"/>
      <c r="B70" s="7"/>
      <c r="C70" s="7" t="s">
        <v>489</v>
      </c>
      <c r="D70" s="7"/>
      <c r="E70" s="7"/>
      <c r="F70" s="7"/>
      <c r="G70" s="7"/>
      <c r="H70" s="7"/>
      <c r="I70" s="7"/>
      <c r="J70" s="7"/>
      <c r="K70" s="7"/>
      <c r="L70" s="9" t="s">
        <v>240</v>
      </c>
      <c r="M70" s="19">
        <v>19969</v>
      </c>
      <c r="N70" s="17">
        <v>3014</v>
      </c>
      <c r="O70" s="19">
        <v>28722</v>
      </c>
      <c r="P70" s="17">
        <v>7440</v>
      </c>
      <c r="Q70" s="17">
        <v>2458</v>
      </c>
      <c r="R70" s="15">
        <v>521</v>
      </c>
      <c r="S70" s="15">
        <v>443</v>
      </c>
      <c r="T70" s="17">
        <v>7963</v>
      </c>
      <c r="U70" s="19">
        <v>70532</v>
      </c>
    </row>
    <row r="71" spans="1:21" ht="29.45" customHeight="1" x14ac:dyDescent="0.2">
      <c r="A71" s="7"/>
      <c r="B71" s="7"/>
      <c r="C71" s="84" t="s">
        <v>486</v>
      </c>
      <c r="D71" s="84"/>
      <c r="E71" s="84"/>
      <c r="F71" s="84"/>
      <c r="G71" s="84"/>
      <c r="H71" s="84"/>
      <c r="I71" s="84"/>
      <c r="J71" s="84"/>
      <c r="K71" s="84"/>
      <c r="L71" s="9" t="s">
        <v>174</v>
      </c>
      <c r="M71" s="30">
        <v>21.5</v>
      </c>
      <c r="N71" s="30">
        <v>15.1</v>
      </c>
      <c r="O71" s="30">
        <v>36</v>
      </c>
      <c r="P71" s="30">
        <v>22.1</v>
      </c>
      <c r="Q71" s="30">
        <v>16.899999999999999</v>
      </c>
      <c r="R71" s="36">
        <v>5.4</v>
      </c>
      <c r="S71" s="30">
        <v>18.5</v>
      </c>
      <c r="T71" s="30">
        <v>36.1</v>
      </c>
      <c r="U71" s="30">
        <v>25.6</v>
      </c>
    </row>
    <row r="72" spans="1:21" ht="16.5" customHeight="1" x14ac:dyDescent="0.2">
      <c r="A72" s="7"/>
      <c r="B72" s="7" t="s">
        <v>514</v>
      </c>
      <c r="C72" s="7"/>
      <c r="D72" s="7"/>
      <c r="E72" s="7"/>
      <c r="F72" s="7"/>
      <c r="G72" s="7"/>
      <c r="H72" s="7"/>
      <c r="I72" s="7"/>
      <c r="J72" s="7"/>
      <c r="K72" s="7"/>
      <c r="L72" s="9"/>
      <c r="M72" s="10"/>
      <c r="N72" s="10"/>
      <c r="O72" s="10"/>
      <c r="P72" s="10"/>
      <c r="Q72" s="10"/>
      <c r="R72" s="10"/>
      <c r="S72" s="10"/>
      <c r="T72" s="10"/>
      <c r="U72" s="10"/>
    </row>
    <row r="73" spans="1:21" ht="16.5" customHeight="1" x14ac:dyDescent="0.2">
      <c r="A73" s="7"/>
      <c r="B73" s="7"/>
      <c r="C73" s="7" t="s">
        <v>489</v>
      </c>
      <c r="D73" s="7"/>
      <c r="E73" s="7"/>
      <c r="F73" s="7"/>
      <c r="G73" s="7"/>
      <c r="H73" s="7"/>
      <c r="I73" s="7"/>
      <c r="J73" s="7"/>
      <c r="K73" s="7"/>
      <c r="L73" s="9" t="s">
        <v>240</v>
      </c>
      <c r="M73" s="19">
        <v>30652</v>
      </c>
      <c r="N73" s="17">
        <v>4826</v>
      </c>
      <c r="O73" s="19">
        <v>38640</v>
      </c>
      <c r="P73" s="19">
        <v>14774</v>
      </c>
      <c r="Q73" s="17">
        <v>4499</v>
      </c>
      <c r="R73" s="17">
        <v>1577</v>
      </c>
      <c r="S73" s="15">
        <v>988</v>
      </c>
      <c r="T73" s="19">
        <v>14394</v>
      </c>
      <c r="U73" s="45">
        <v>110354</v>
      </c>
    </row>
    <row r="74" spans="1:21" ht="29.45" customHeight="1" x14ac:dyDescent="0.2">
      <c r="A74" s="7"/>
      <c r="B74" s="7"/>
      <c r="C74" s="84" t="s">
        <v>486</v>
      </c>
      <c r="D74" s="84"/>
      <c r="E74" s="84"/>
      <c r="F74" s="84"/>
      <c r="G74" s="84"/>
      <c r="H74" s="84"/>
      <c r="I74" s="84"/>
      <c r="J74" s="84"/>
      <c r="K74" s="84"/>
      <c r="L74" s="9" t="s">
        <v>174</v>
      </c>
      <c r="M74" s="30">
        <v>21.4</v>
      </c>
      <c r="N74" s="30">
        <v>15.2</v>
      </c>
      <c r="O74" s="30">
        <v>32</v>
      </c>
      <c r="P74" s="30">
        <v>25.8</v>
      </c>
      <c r="Q74" s="30">
        <v>19.100000000000001</v>
      </c>
      <c r="R74" s="30">
        <v>10.4</v>
      </c>
      <c r="S74" s="30">
        <v>21.9</v>
      </c>
      <c r="T74" s="30">
        <v>31.9</v>
      </c>
      <c r="U74" s="30">
        <v>25</v>
      </c>
    </row>
    <row r="75" spans="1:21" ht="16.5" customHeight="1" x14ac:dyDescent="0.2">
      <c r="A75" s="7"/>
      <c r="B75" s="7" t="s">
        <v>515</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517</v>
      </c>
      <c r="D76" s="7"/>
      <c r="E76" s="7"/>
      <c r="F76" s="7"/>
      <c r="G76" s="7"/>
      <c r="H76" s="7"/>
      <c r="I76" s="7"/>
      <c r="J76" s="7"/>
      <c r="K76" s="7"/>
      <c r="L76" s="9" t="s">
        <v>240</v>
      </c>
      <c r="M76" s="17">
        <v>9998</v>
      </c>
      <c r="N76" s="17">
        <v>1286</v>
      </c>
      <c r="O76" s="17">
        <v>9918</v>
      </c>
      <c r="P76" s="17">
        <v>3837</v>
      </c>
      <c r="Q76" s="17">
        <v>1189</v>
      </c>
      <c r="R76" s="15">
        <v>780</v>
      </c>
      <c r="S76" s="15">
        <v>187</v>
      </c>
      <c r="T76" s="17">
        <v>3464</v>
      </c>
      <c r="U76" s="19">
        <v>30660</v>
      </c>
    </row>
    <row r="77" spans="1:21" ht="29.45" customHeight="1" x14ac:dyDescent="0.2">
      <c r="A77" s="7"/>
      <c r="B77" s="7"/>
      <c r="C77" s="84" t="s">
        <v>486</v>
      </c>
      <c r="D77" s="84"/>
      <c r="E77" s="84"/>
      <c r="F77" s="84"/>
      <c r="G77" s="84"/>
      <c r="H77" s="84"/>
      <c r="I77" s="84"/>
      <c r="J77" s="84"/>
      <c r="K77" s="84"/>
      <c r="L77" s="9" t="s">
        <v>174</v>
      </c>
      <c r="M77" s="30">
        <v>31.4</v>
      </c>
      <c r="N77" s="30">
        <v>19.399999999999999</v>
      </c>
      <c r="O77" s="30">
        <v>42.8</v>
      </c>
      <c r="P77" s="30">
        <v>36.5</v>
      </c>
      <c r="Q77" s="30">
        <v>26.1</v>
      </c>
      <c r="R77" s="30">
        <v>25.2</v>
      </c>
      <c r="S77" s="30">
        <v>31.1</v>
      </c>
      <c r="T77" s="30">
        <v>44.8</v>
      </c>
      <c r="U77" s="30">
        <v>34.4</v>
      </c>
    </row>
    <row r="78" spans="1:21" ht="16.5" customHeight="1" x14ac:dyDescent="0.2">
      <c r="A78" s="7" t="s">
        <v>245</v>
      </c>
      <c r="B78" s="7"/>
      <c r="C78" s="7"/>
      <c r="D78" s="7"/>
      <c r="E78" s="7"/>
      <c r="F78" s="7"/>
      <c r="G78" s="7"/>
      <c r="H78" s="7"/>
      <c r="I78" s="7"/>
      <c r="J78" s="7"/>
      <c r="K78" s="7"/>
      <c r="L78" s="9"/>
      <c r="M78" s="10"/>
      <c r="N78" s="10"/>
      <c r="O78" s="10"/>
      <c r="P78" s="10"/>
      <c r="Q78" s="10"/>
      <c r="R78" s="10"/>
      <c r="S78" s="10"/>
      <c r="T78" s="10"/>
      <c r="U78" s="10"/>
    </row>
    <row r="79" spans="1:21" ht="16.5" customHeight="1" x14ac:dyDescent="0.2">
      <c r="A79" s="7"/>
      <c r="B79" s="7" t="s">
        <v>480</v>
      </c>
      <c r="C79" s="7"/>
      <c r="D79" s="7"/>
      <c r="E79" s="7"/>
      <c r="F79" s="7"/>
      <c r="G79" s="7"/>
      <c r="H79" s="7"/>
      <c r="I79" s="7"/>
      <c r="J79" s="7"/>
      <c r="K79" s="7"/>
      <c r="L79" s="9"/>
      <c r="M79" s="10"/>
      <c r="N79" s="10"/>
      <c r="O79" s="10"/>
      <c r="P79" s="10"/>
      <c r="Q79" s="10"/>
      <c r="R79" s="10"/>
      <c r="S79" s="10"/>
      <c r="T79" s="10"/>
      <c r="U79" s="10"/>
    </row>
    <row r="80" spans="1:21" ht="16.5" customHeight="1" x14ac:dyDescent="0.2">
      <c r="A80" s="7"/>
      <c r="B80" s="7"/>
      <c r="C80" s="7" t="s">
        <v>510</v>
      </c>
      <c r="D80" s="7"/>
      <c r="E80" s="7"/>
      <c r="F80" s="7"/>
      <c r="G80" s="7"/>
      <c r="H80" s="7"/>
      <c r="I80" s="7"/>
      <c r="J80" s="7"/>
      <c r="K80" s="7"/>
      <c r="L80" s="9" t="s">
        <v>240</v>
      </c>
      <c r="M80" s="19">
        <v>92192</v>
      </c>
      <c r="N80" s="19">
        <v>19756</v>
      </c>
      <c r="O80" s="19">
        <v>79382</v>
      </c>
      <c r="P80" s="19">
        <v>33494</v>
      </c>
      <c r="Q80" s="19">
        <v>14477</v>
      </c>
      <c r="R80" s="17">
        <v>9696</v>
      </c>
      <c r="S80" s="17">
        <v>2356</v>
      </c>
      <c r="T80" s="19">
        <v>22131</v>
      </c>
      <c r="U80" s="45">
        <v>273545</v>
      </c>
    </row>
    <row r="81" spans="1:21" ht="16.5" customHeight="1" x14ac:dyDescent="0.2">
      <c r="A81" s="7"/>
      <c r="B81" s="7"/>
      <c r="C81" s="7" t="s">
        <v>511</v>
      </c>
      <c r="D81" s="7"/>
      <c r="E81" s="7"/>
      <c r="F81" s="7"/>
      <c r="G81" s="7"/>
      <c r="H81" s="7"/>
      <c r="I81" s="7"/>
      <c r="J81" s="7"/>
      <c r="K81" s="7"/>
      <c r="L81" s="9" t="s">
        <v>240</v>
      </c>
      <c r="M81" s="45">
        <v>140341</v>
      </c>
      <c r="N81" s="19">
        <v>31143</v>
      </c>
      <c r="O81" s="45">
        <v>117881</v>
      </c>
      <c r="P81" s="19">
        <v>56239</v>
      </c>
      <c r="Q81" s="19">
        <v>23111</v>
      </c>
      <c r="R81" s="19">
        <v>14847</v>
      </c>
      <c r="S81" s="17">
        <v>4438</v>
      </c>
      <c r="T81" s="19">
        <v>44504</v>
      </c>
      <c r="U81" s="45">
        <v>432652</v>
      </c>
    </row>
    <row r="82" spans="1:21" ht="29.45" customHeight="1" x14ac:dyDescent="0.2">
      <c r="A82" s="7"/>
      <c r="B82" s="7"/>
      <c r="C82" s="84" t="s">
        <v>512</v>
      </c>
      <c r="D82" s="84"/>
      <c r="E82" s="84"/>
      <c r="F82" s="84"/>
      <c r="G82" s="84"/>
      <c r="H82" s="84"/>
      <c r="I82" s="84"/>
      <c r="J82" s="84"/>
      <c r="K82" s="84"/>
      <c r="L82" s="9" t="s">
        <v>240</v>
      </c>
      <c r="M82" s="19">
        <v>30165</v>
      </c>
      <c r="N82" s="17">
        <v>6345</v>
      </c>
      <c r="O82" s="19">
        <v>21860</v>
      </c>
      <c r="P82" s="17">
        <v>9937</v>
      </c>
      <c r="Q82" s="17">
        <v>4323</v>
      </c>
      <c r="R82" s="17">
        <v>2185</v>
      </c>
      <c r="S82" s="15">
        <v>454</v>
      </c>
      <c r="T82" s="17">
        <v>7321</v>
      </c>
      <c r="U82" s="19">
        <v>84359</v>
      </c>
    </row>
    <row r="83" spans="1:21" ht="16.5" customHeight="1" x14ac:dyDescent="0.2">
      <c r="A83" s="7" t="s">
        <v>144</v>
      </c>
      <c r="B83" s="7"/>
      <c r="C83" s="7"/>
      <c r="D83" s="7"/>
      <c r="E83" s="7"/>
      <c r="F83" s="7"/>
      <c r="G83" s="7"/>
      <c r="H83" s="7"/>
      <c r="I83" s="7"/>
      <c r="J83" s="7"/>
      <c r="K83" s="7"/>
      <c r="L83" s="9"/>
      <c r="M83" s="10"/>
      <c r="N83" s="10"/>
      <c r="O83" s="10"/>
      <c r="P83" s="10"/>
      <c r="Q83" s="10"/>
      <c r="R83" s="10"/>
      <c r="S83" s="10"/>
      <c r="T83" s="10"/>
      <c r="U83" s="10"/>
    </row>
    <row r="84" spans="1:21" ht="16.5" customHeight="1" x14ac:dyDescent="0.2">
      <c r="A84" s="7"/>
      <c r="B84" s="7" t="s">
        <v>510</v>
      </c>
      <c r="C84" s="7"/>
      <c r="D84" s="7"/>
      <c r="E84" s="7"/>
      <c r="F84" s="7"/>
      <c r="G84" s="7"/>
      <c r="H84" s="7"/>
      <c r="I84" s="7"/>
      <c r="J84" s="7"/>
      <c r="K84" s="7"/>
      <c r="L84" s="9"/>
      <c r="M84" s="10"/>
      <c r="N84" s="10"/>
      <c r="O84" s="10"/>
      <c r="P84" s="10"/>
      <c r="Q84" s="10"/>
      <c r="R84" s="10"/>
      <c r="S84" s="10"/>
      <c r="T84" s="10"/>
      <c r="U84" s="10"/>
    </row>
    <row r="85" spans="1:21" ht="16.5" customHeight="1" x14ac:dyDescent="0.2">
      <c r="A85" s="7"/>
      <c r="B85" s="7"/>
      <c r="C85" s="7" t="s">
        <v>489</v>
      </c>
      <c r="D85" s="7"/>
      <c r="E85" s="7"/>
      <c r="F85" s="7"/>
      <c r="G85" s="7"/>
      <c r="H85" s="7"/>
      <c r="I85" s="7"/>
      <c r="J85" s="7"/>
      <c r="K85" s="7"/>
      <c r="L85" s="9" t="s">
        <v>240</v>
      </c>
      <c r="M85" s="19">
        <v>18435</v>
      </c>
      <c r="N85" s="17">
        <v>2859</v>
      </c>
      <c r="O85" s="19">
        <v>25470</v>
      </c>
      <c r="P85" s="17">
        <v>7086</v>
      </c>
      <c r="Q85" s="17">
        <v>2215</v>
      </c>
      <c r="R85" s="15">
        <v>355</v>
      </c>
      <c r="S85" s="15">
        <v>408</v>
      </c>
      <c r="T85" s="17">
        <v>7157</v>
      </c>
      <c r="U85" s="19">
        <v>63987</v>
      </c>
    </row>
    <row r="86" spans="1:21" ht="29.45" customHeight="1" x14ac:dyDescent="0.2">
      <c r="A86" s="7"/>
      <c r="B86" s="7"/>
      <c r="C86" s="84" t="s">
        <v>486</v>
      </c>
      <c r="D86" s="84"/>
      <c r="E86" s="84"/>
      <c r="F86" s="84"/>
      <c r="G86" s="84"/>
      <c r="H86" s="84"/>
      <c r="I86" s="84"/>
      <c r="J86" s="84"/>
      <c r="K86" s="84"/>
      <c r="L86" s="9" t="s">
        <v>174</v>
      </c>
      <c r="M86" s="30">
        <v>20</v>
      </c>
      <c r="N86" s="30">
        <v>14.5</v>
      </c>
      <c r="O86" s="30">
        <v>32.1</v>
      </c>
      <c r="P86" s="30">
        <v>21.2</v>
      </c>
      <c r="Q86" s="30">
        <v>15.3</v>
      </c>
      <c r="R86" s="36">
        <v>3.7</v>
      </c>
      <c r="S86" s="30">
        <v>17.3</v>
      </c>
      <c r="T86" s="30">
        <v>32.299999999999997</v>
      </c>
      <c r="U86" s="30">
        <v>23.4</v>
      </c>
    </row>
    <row r="87" spans="1:21" ht="16.5" customHeight="1" x14ac:dyDescent="0.2">
      <c r="A87" s="7"/>
      <c r="B87" s="7" t="s">
        <v>514</v>
      </c>
      <c r="C87" s="7"/>
      <c r="D87" s="7"/>
      <c r="E87" s="7"/>
      <c r="F87" s="7"/>
      <c r="G87" s="7"/>
      <c r="H87" s="7"/>
      <c r="I87" s="7"/>
      <c r="J87" s="7"/>
      <c r="K87" s="7"/>
      <c r="L87" s="9"/>
      <c r="M87" s="10"/>
      <c r="N87" s="10"/>
      <c r="O87" s="10"/>
      <c r="P87" s="10"/>
      <c r="Q87" s="10"/>
      <c r="R87" s="10"/>
      <c r="S87" s="10"/>
      <c r="T87" s="10"/>
      <c r="U87" s="10"/>
    </row>
    <row r="88" spans="1:21" ht="16.5" customHeight="1" x14ac:dyDescent="0.2">
      <c r="A88" s="7"/>
      <c r="B88" s="7"/>
      <c r="C88" s="7" t="s">
        <v>489</v>
      </c>
      <c r="D88" s="7"/>
      <c r="E88" s="7"/>
      <c r="F88" s="7"/>
      <c r="G88" s="7"/>
      <c r="H88" s="7"/>
      <c r="I88" s="7"/>
      <c r="J88" s="7"/>
      <c r="K88" s="7"/>
      <c r="L88" s="9" t="s">
        <v>240</v>
      </c>
      <c r="M88" s="19">
        <v>27770</v>
      </c>
      <c r="N88" s="17">
        <v>4461</v>
      </c>
      <c r="O88" s="19">
        <v>34993</v>
      </c>
      <c r="P88" s="19">
        <v>13354</v>
      </c>
      <c r="Q88" s="17">
        <v>4138</v>
      </c>
      <c r="R88" s="17">
        <v>1417</v>
      </c>
      <c r="S88" s="15">
        <v>976</v>
      </c>
      <c r="T88" s="19">
        <v>13111</v>
      </c>
      <c r="U88" s="45">
        <v>100224</v>
      </c>
    </row>
    <row r="89" spans="1:21" ht="29.45" customHeight="1" x14ac:dyDescent="0.2">
      <c r="A89" s="7"/>
      <c r="B89" s="7"/>
      <c r="C89" s="84" t="s">
        <v>486</v>
      </c>
      <c r="D89" s="84"/>
      <c r="E89" s="84"/>
      <c r="F89" s="84"/>
      <c r="G89" s="84"/>
      <c r="H89" s="84"/>
      <c r="I89" s="84"/>
      <c r="J89" s="84"/>
      <c r="K89" s="84"/>
      <c r="L89" s="9" t="s">
        <v>174</v>
      </c>
      <c r="M89" s="30">
        <v>19.8</v>
      </c>
      <c r="N89" s="30">
        <v>14.3</v>
      </c>
      <c r="O89" s="30">
        <v>29.7</v>
      </c>
      <c r="P89" s="30">
        <v>23.7</v>
      </c>
      <c r="Q89" s="30">
        <v>17.899999999999999</v>
      </c>
      <c r="R89" s="36">
        <v>9.5</v>
      </c>
      <c r="S89" s="30">
        <v>22</v>
      </c>
      <c r="T89" s="30">
        <v>29.5</v>
      </c>
      <c r="U89" s="30">
        <v>23.2</v>
      </c>
    </row>
    <row r="90" spans="1:21" ht="16.5" customHeight="1" x14ac:dyDescent="0.2">
      <c r="A90" s="7"/>
      <c r="B90" s="7" t="s">
        <v>515</v>
      </c>
      <c r="C90" s="7"/>
      <c r="D90" s="7"/>
      <c r="E90" s="7"/>
      <c r="F90" s="7"/>
      <c r="G90" s="7"/>
      <c r="H90" s="7"/>
      <c r="I90" s="7"/>
      <c r="J90" s="7"/>
      <c r="K90" s="7"/>
      <c r="L90" s="9"/>
      <c r="M90" s="10"/>
      <c r="N90" s="10"/>
      <c r="O90" s="10"/>
      <c r="P90" s="10"/>
      <c r="Q90" s="10"/>
      <c r="R90" s="10"/>
      <c r="S90" s="10"/>
      <c r="T90" s="10"/>
      <c r="U90" s="10"/>
    </row>
    <row r="91" spans="1:21" ht="16.5" customHeight="1" x14ac:dyDescent="0.2">
      <c r="A91" s="7"/>
      <c r="B91" s="7"/>
      <c r="C91" s="7" t="s">
        <v>517</v>
      </c>
      <c r="D91" s="7"/>
      <c r="E91" s="7"/>
      <c r="F91" s="7"/>
      <c r="G91" s="7"/>
      <c r="H91" s="7"/>
      <c r="I91" s="7"/>
      <c r="J91" s="7"/>
      <c r="K91" s="7"/>
      <c r="L91" s="9" t="s">
        <v>240</v>
      </c>
      <c r="M91" s="17">
        <v>8714</v>
      </c>
      <c r="N91" s="17">
        <v>1183</v>
      </c>
      <c r="O91" s="17">
        <v>8680</v>
      </c>
      <c r="P91" s="17">
        <v>3539</v>
      </c>
      <c r="Q91" s="17">
        <v>1040</v>
      </c>
      <c r="R91" s="15">
        <v>684</v>
      </c>
      <c r="S91" s="15">
        <v>170</v>
      </c>
      <c r="T91" s="17">
        <v>3326</v>
      </c>
      <c r="U91" s="19">
        <v>27337</v>
      </c>
    </row>
    <row r="92" spans="1:21" ht="29.45" customHeight="1" x14ac:dyDescent="0.2">
      <c r="A92" s="7"/>
      <c r="B92" s="7"/>
      <c r="C92" s="84" t="s">
        <v>486</v>
      </c>
      <c r="D92" s="84"/>
      <c r="E92" s="84"/>
      <c r="F92" s="84"/>
      <c r="G92" s="84"/>
      <c r="H92" s="84"/>
      <c r="I92" s="84"/>
      <c r="J92" s="84"/>
      <c r="K92" s="84"/>
      <c r="L92" s="9" t="s">
        <v>174</v>
      </c>
      <c r="M92" s="30">
        <v>28.9</v>
      </c>
      <c r="N92" s="30">
        <v>18.600000000000001</v>
      </c>
      <c r="O92" s="30">
        <v>39.700000000000003</v>
      </c>
      <c r="P92" s="30">
        <v>35.6</v>
      </c>
      <c r="Q92" s="30">
        <v>24.1</v>
      </c>
      <c r="R92" s="30">
        <v>31.3</v>
      </c>
      <c r="S92" s="30">
        <v>37.5</v>
      </c>
      <c r="T92" s="30">
        <v>45.4</v>
      </c>
      <c r="U92" s="30">
        <v>32.4</v>
      </c>
    </row>
    <row r="93" spans="1:21" ht="16.5" customHeight="1" x14ac:dyDescent="0.2">
      <c r="A93" s="7" t="s">
        <v>246</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480</v>
      </c>
      <c r="C94" s="7"/>
      <c r="D94" s="7"/>
      <c r="E94" s="7"/>
      <c r="F94" s="7"/>
      <c r="G94" s="7"/>
      <c r="H94" s="7"/>
      <c r="I94" s="7"/>
      <c r="J94" s="7"/>
      <c r="K94" s="7"/>
      <c r="L94" s="9"/>
      <c r="M94" s="10"/>
      <c r="N94" s="10"/>
      <c r="O94" s="10"/>
      <c r="P94" s="10"/>
      <c r="Q94" s="10"/>
      <c r="R94" s="10"/>
      <c r="S94" s="10"/>
      <c r="T94" s="10"/>
      <c r="U94" s="10"/>
    </row>
    <row r="95" spans="1:21" ht="16.5" customHeight="1" x14ac:dyDescent="0.2">
      <c r="A95" s="7"/>
      <c r="B95" s="7"/>
      <c r="C95" s="7" t="s">
        <v>510</v>
      </c>
      <c r="D95" s="7"/>
      <c r="E95" s="7"/>
      <c r="F95" s="7"/>
      <c r="G95" s="7"/>
      <c r="H95" s="7"/>
      <c r="I95" s="7"/>
      <c r="J95" s="7"/>
      <c r="K95" s="7"/>
      <c r="L95" s="9" t="s">
        <v>240</v>
      </c>
      <c r="M95" s="19">
        <v>91282</v>
      </c>
      <c r="N95" s="19">
        <v>19486</v>
      </c>
      <c r="O95" s="19">
        <v>79133</v>
      </c>
      <c r="P95" s="19">
        <v>33320</v>
      </c>
      <c r="Q95" s="19">
        <v>14472</v>
      </c>
      <c r="R95" s="17">
        <v>9662</v>
      </c>
      <c r="S95" s="17">
        <v>2306</v>
      </c>
      <c r="T95" s="19">
        <v>22057</v>
      </c>
      <c r="U95" s="45">
        <v>271779</v>
      </c>
    </row>
    <row r="96" spans="1:21" ht="16.5" customHeight="1" x14ac:dyDescent="0.2">
      <c r="A96" s="7"/>
      <c r="B96" s="7"/>
      <c r="C96" s="7" t="s">
        <v>511</v>
      </c>
      <c r="D96" s="7"/>
      <c r="E96" s="7"/>
      <c r="F96" s="7"/>
      <c r="G96" s="7"/>
      <c r="H96" s="7"/>
      <c r="I96" s="7"/>
      <c r="J96" s="7"/>
      <c r="K96" s="7"/>
      <c r="L96" s="9" t="s">
        <v>240</v>
      </c>
      <c r="M96" s="45">
        <v>137060</v>
      </c>
      <c r="N96" s="19">
        <v>30707</v>
      </c>
      <c r="O96" s="45">
        <v>114936</v>
      </c>
      <c r="P96" s="19">
        <v>55310</v>
      </c>
      <c r="Q96" s="19">
        <v>22645</v>
      </c>
      <c r="R96" s="19">
        <v>14503</v>
      </c>
      <c r="S96" s="17">
        <v>4409</v>
      </c>
      <c r="T96" s="19">
        <v>43765</v>
      </c>
      <c r="U96" s="45">
        <v>423485</v>
      </c>
    </row>
    <row r="97" spans="1:21" ht="29.45" customHeight="1" x14ac:dyDescent="0.2">
      <c r="A97" s="7"/>
      <c r="B97" s="7"/>
      <c r="C97" s="84" t="s">
        <v>512</v>
      </c>
      <c r="D97" s="84"/>
      <c r="E97" s="84"/>
      <c r="F97" s="84"/>
      <c r="G97" s="84"/>
      <c r="H97" s="84"/>
      <c r="I97" s="84"/>
      <c r="J97" s="84"/>
      <c r="K97" s="84"/>
      <c r="L97" s="9" t="s">
        <v>240</v>
      </c>
      <c r="M97" s="19">
        <v>28460</v>
      </c>
      <c r="N97" s="17">
        <v>6052</v>
      </c>
      <c r="O97" s="19">
        <v>20635</v>
      </c>
      <c r="P97" s="17">
        <v>9353</v>
      </c>
      <c r="Q97" s="17">
        <v>4078</v>
      </c>
      <c r="R97" s="17">
        <v>2103</v>
      </c>
      <c r="S97" s="15">
        <v>431</v>
      </c>
      <c r="T97" s="17">
        <v>6912</v>
      </c>
      <c r="U97" s="19">
        <v>79658</v>
      </c>
    </row>
    <row r="98" spans="1:21" ht="16.5" customHeight="1" x14ac:dyDescent="0.2">
      <c r="A98" s="7" t="s">
        <v>145</v>
      </c>
      <c r="B98" s="7"/>
      <c r="C98" s="7"/>
      <c r="D98" s="7"/>
      <c r="E98" s="7"/>
      <c r="F98" s="7"/>
      <c r="G98" s="7"/>
      <c r="H98" s="7"/>
      <c r="I98" s="7"/>
      <c r="J98" s="7"/>
      <c r="K98" s="7"/>
      <c r="L98" s="9"/>
      <c r="M98" s="10"/>
      <c r="N98" s="10"/>
      <c r="O98" s="10"/>
      <c r="P98" s="10"/>
      <c r="Q98" s="10"/>
      <c r="R98" s="10"/>
      <c r="S98" s="10"/>
      <c r="T98" s="10"/>
      <c r="U98" s="10"/>
    </row>
    <row r="99" spans="1:21" ht="16.5" customHeight="1" x14ac:dyDescent="0.2">
      <c r="A99" s="7"/>
      <c r="B99" s="7" t="s">
        <v>510</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489</v>
      </c>
      <c r="D100" s="7"/>
      <c r="E100" s="7"/>
      <c r="F100" s="7"/>
      <c r="G100" s="7"/>
      <c r="H100" s="7"/>
      <c r="I100" s="7"/>
      <c r="J100" s="7"/>
      <c r="K100" s="7"/>
      <c r="L100" s="9" t="s">
        <v>240</v>
      </c>
      <c r="M100" s="19">
        <v>15248</v>
      </c>
      <c r="N100" s="17">
        <v>2428</v>
      </c>
      <c r="O100" s="19">
        <v>22125</v>
      </c>
      <c r="P100" s="17">
        <v>6050</v>
      </c>
      <c r="Q100" s="17">
        <v>2069</v>
      </c>
      <c r="R100" s="15">
        <v>345</v>
      </c>
      <c r="S100" s="15">
        <v>398</v>
      </c>
      <c r="T100" s="17">
        <v>6770</v>
      </c>
      <c r="U100" s="19">
        <v>55435</v>
      </c>
    </row>
    <row r="101" spans="1:21" ht="29.45" customHeight="1" x14ac:dyDescent="0.2">
      <c r="A101" s="7"/>
      <c r="B101" s="7"/>
      <c r="C101" s="84" t="s">
        <v>486</v>
      </c>
      <c r="D101" s="84"/>
      <c r="E101" s="84"/>
      <c r="F101" s="84"/>
      <c r="G101" s="84"/>
      <c r="H101" s="84"/>
      <c r="I101" s="84"/>
      <c r="J101" s="84"/>
      <c r="K101" s="84"/>
      <c r="L101" s="9" t="s">
        <v>174</v>
      </c>
      <c r="M101" s="30">
        <v>16.7</v>
      </c>
      <c r="N101" s="30">
        <v>12.5</v>
      </c>
      <c r="O101" s="30">
        <v>28</v>
      </c>
      <c r="P101" s="30">
        <v>18.2</v>
      </c>
      <c r="Q101" s="30">
        <v>14.3</v>
      </c>
      <c r="R101" s="36">
        <v>3.6</v>
      </c>
      <c r="S101" s="30">
        <v>17.3</v>
      </c>
      <c r="T101" s="30">
        <v>30.7</v>
      </c>
      <c r="U101" s="30">
        <v>20.399999999999999</v>
      </c>
    </row>
    <row r="102" spans="1:21" ht="16.5" customHeight="1" x14ac:dyDescent="0.2">
      <c r="A102" s="7"/>
      <c r="B102" s="7" t="s">
        <v>514</v>
      </c>
      <c r="C102" s="7"/>
      <c r="D102" s="7"/>
      <c r="E102" s="7"/>
      <c r="F102" s="7"/>
      <c r="G102" s="7"/>
      <c r="H102" s="7"/>
      <c r="I102" s="7"/>
      <c r="J102" s="7"/>
      <c r="K102" s="7"/>
      <c r="L102" s="9"/>
      <c r="M102" s="10"/>
      <c r="N102" s="10"/>
      <c r="O102" s="10"/>
      <c r="P102" s="10"/>
      <c r="Q102" s="10"/>
      <c r="R102" s="10"/>
      <c r="S102" s="10"/>
      <c r="T102" s="10"/>
      <c r="U102" s="10"/>
    </row>
    <row r="103" spans="1:21" ht="16.5" customHeight="1" x14ac:dyDescent="0.2">
      <c r="A103" s="7"/>
      <c r="B103" s="7"/>
      <c r="C103" s="7" t="s">
        <v>489</v>
      </c>
      <c r="D103" s="7"/>
      <c r="E103" s="7"/>
      <c r="F103" s="7"/>
      <c r="G103" s="7"/>
      <c r="H103" s="7"/>
      <c r="I103" s="7"/>
      <c r="J103" s="7"/>
      <c r="K103" s="7"/>
      <c r="L103" s="9" t="s">
        <v>240</v>
      </c>
      <c r="M103" s="19">
        <v>24289</v>
      </c>
      <c r="N103" s="17">
        <v>4094</v>
      </c>
      <c r="O103" s="19">
        <v>31275</v>
      </c>
      <c r="P103" s="19">
        <v>11868</v>
      </c>
      <c r="Q103" s="17">
        <v>3960</v>
      </c>
      <c r="R103" s="17">
        <v>1130</v>
      </c>
      <c r="S103" s="15">
        <v>874</v>
      </c>
      <c r="T103" s="19">
        <v>11328</v>
      </c>
      <c r="U103" s="19">
        <v>88820</v>
      </c>
    </row>
    <row r="104" spans="1:21" ht="29.45" customHeight="1" x14ac:dyDescent="0.2">
      <c r="A104" s="7"/>
      <c r="B104" s="7"/>
      <c r="C104" s="84" t="s">
        <v>486</v>
      </c>
      <c r="D104" s="84"/>
      <c r="E104" s="84"/>
      <c r="F104" s="84"/>
      <c r="G104" s="84"/>
      <c r="H104" s="84"/>
      <c r="I104" s="84"/>
      <c r="J104" s="84"/>
      <c r="K104" s="84"/>
      <c r="L104" s="9" t="s">
        <v>174</v>
      </c>
      <c r="M104" s="30">
        <v>17.7</v>
      </c>
      <c r="N104" s="30">
        <v>13.3</v>
      </c>
      <c r="O104" s="30">
        <v>27.2</v>
      </c>
      <c r="P104" s="30">
        <v>21.5</v>
      </c>
      <c r="Q104" s="30">
        <v>17.5</v>
      </c>
      <c r="R104" s="36">
        <v>7.8</v>
      </c>
      <c r="S104" s="30">
        <v>19.8</v>
      </c>
      <c r="T104" s="30">
        <v>25.9</v>
      </c>
      <c r="U104" s="30">
        <v>21</v>
      </c>
    </row>
    <row r="105" spans="1:21" ht="16.5" customHeight="1" x14ac:dyDescent="0.2">
      <c r="A105" s="7"/>
      <c r="B105" s="7" t="s">
        <v>515</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517</v>
      </c>
      <c r="D106" s="7"/>
      <c r="E106" s="7"/>
      <c r="F106" s="7"/>
      <c r="G106" s="7"/>
      <c r="H106" s="7"/>
      <c r="I106" s="7"/>
      <c r="J106" s="7"/>
      <c r="K106" s="7"/>
      <c r="L106" s="9" t="s">
        <v>240</v>
      </c>
      <c r="M106" s="17">
        <v>7575</v>
      </c>
      <c r="N106" s="17">
        <v>1012</v>
      </c>
      <c r="O106" s="17">
        <v>7633</v>
      </c>
      <c r="P106" s="17">
        <v>3163</v>
      </c>
      <c r="Q106" s="15">
        <v>964</v>
      </c>
      <c r="R106" s="15">
        <v>545</v>
      </c>
      <c r="S106" s="15">
        <v>128</v>
      </c>
      <c r="T106" s="17">
        <v>2800</v>
      </c>
      <c r="U106" s="19">
        <v>23821</v>
      </c>
    </row>
    <row r="107" spans="1:21" ht="29.45" customHeight="1" x14ac:dyDescent="0.2">
      <c r="A107" s="7"/>
      <c r="B107" s="7"/>
      <c r="C107" s="84" t="s">
        <v>486</v>
      </c>
      <c r="D107" s="84"/>
      <c r="E107" s="84"/>
      <c r="F107" s="84"/>
      <c r="G107" s="84"/>
      <c r="H107" s="84"/>
      <c r="I107" s="84"/>
      <c r="J107" s="84"/>
      <c r="K107" s="84"/>
      <c r="L107" s="9" t="s">
        <v>174</v>
      </c>
      <c r="M107" s="30">
        <v>26.6</v>
      </c>
      <c r="N107" s="30">
        <v>16.7</v>
      </c>
      <c r="O107" s="30">
        <v>37</v>
      </c>
      <c r="P107" s="30">
        <v>33.799999999999997</v>
      </c>
      <c r="Q107" s="30">
        <v>23.6</v>
      </c>
      <c r="R107" s="30">
        <v>25.9</v>
      </c>
      <c r="S107" s="30">
        <v>29.7</v>
      </c>
      <c r="T107" s="30">
        <v>40.5</v>
      </c>
      <c r="U107" s="30">
        <v>29.9</v>
      </c>
    </row>
    <row r="108" spans="1:21" ht="16.5" customHeight="1" x14ac:dyDescent="0.2">
      <c r="A108" s="7" t="s">
        <v>420</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t="s">
        <v>480</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t="s">
        <v>510</v>
      </c>
      <c r="D110" s="7"/>
      <c r="E110" s="7"/>
      <c r="F110" s="7"/>
      <c r="G110" s="7"/>
      <c r="H110" s="7"/>
      <c r="I110" s="7"/>
      <c r="J110" s="7"/>
      <c r="K110" s="7"/>
      <c r="L110" s="9" t="s">
        <v>240</v>
      </c>
      <c r="M110" s="19">
        <v>90452</v>
      </c>
      <c r="N110" s="19">
        <v>19250</v>
      </c>
      <c r="O110" s="19">
        <v>78592</v>
      </c>
      <c r="P110" s="19">
        <v>33082</v>
      </c>
      <c r="Q110" s="19">
        <v>14503</v>
      </c>
      <c r="R110" s="17">
        <v>9637</v>
      </c>
      <c r="S110" s="17">
        <v>2282</v>
      </c>
      <c r="T110" s="19">
        <v>21860</v>
      </c>
      <c r="U110" s="45">
        <v>269720</v>
      </c>
    </row>
    <row r="111" spans="1:21" ht="16.5" customHeight="1" x14ac:dyDescent="0.2">
      <c r="A111" s="7"/>
      <c r="B111" s="7"/>
      <c r="C111" s="7" t="s">
        <v>511</v>
      </c>
      <c r="D111" s="7"/>
      <c r="E111" s="7"/>
      <c r="F111" s="7"/>
      <c r="G111" s="7"/>
      <c r="H111" s="7"/>
      <c r="I111" s="7"/>
      <c r="J111" s="7"/>
      <c r="K111" s="7"/>
      <c r="L111" s="9" t="s">
        <v>240</v>
      </c>
      <c r="M111" s="45">
        <v>133775</v>
      </c>
      <c r="N111" s="19">
        <v>30273</v>
      </c>
      <c r="O111" s="45">
        <v>112166</v>
      </c>
      <c r="P111" s="19">
        <v>54375</v>
      </c>
      <c r="Q111" s="19">
        <v>22129</v>
      </c>
      <c r="R111" s="19">
        <v>14179</v>
      </c>
      <c r="S111" s="17">
        <v>4365</v>
      </c>
      <c r="T111" s="19">
        <v>43057</v>
      </c>
      <c r="U111" s="45">
        <v>414471</v>
      </c>
    </row>
    <row r="112" spans="1:21" ht="29.45" customHeight="1" x14ac:dyDescent="0.2">
      <c r="A112" s="7"/>
      <c r="B112" s="7"/>
      <c r="C112" s="84" t="s">
        <v>512</v>
      </c>
      <c r="D112" s="84"/>
      <c r="E112" s="84"/>
      <c r="F112" s="84"/>
      <c r="G112" s="84"/>
      <c r="H112" s="84"/>
      <c r="I112" s="84"/>
      <c r="J112" s="84"/>
      <c r="K112" s="84"/>
      <c r="L112" s="9" t="s">
        <v>240</v>
      </c>
      <c r="M112" s="19">
        <v>26849</v>
      </c>
      <c r="N112" s="17">
        <v>5757</v>
      </c>
      <c r="O112" s="19">
        <v>19451</v>
      </c>
      <c r="P112" s="17">
        <v>8822</v>
      </c>
      <c r="Q112" s="17">
        <v>3845</v>
      </c>
      <c r="R112" s="17">
        <v>2005</v>
      </c>
      <c r="S112" s="15">
        <v>389</v>
      </c>
      <c r="T112" s="17">
        <v>6559</v>
      </c>
      <c r="U112" s="19">
        <v>75198</v>
      </c>
    </row>
    <row r="113" spans="1:21" ht="16.5" customHeight="1" x14ac:dyDescent="0.2">
      <c r="A113" s="7" t="s">
        <v>146</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t="s">
        <v>510</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489</v>
      </c>
      <c r="D115" s="7"/>
      <c r="E115" s="7"/>
      <c r="F115" s="7"/>
      <c r="G115" s="7"/>
      <c r="H115" s="7"/>
      <c r="I115" s="7"/>
      <c r="J115" s="7"/>
      <c r="K115" s="7"/>
      <c r="L115" s="9" t="s">
        <v>240</v>
      </c>
      <c r="M115" s="19">
        <v>13071</v>
      </c>
      <c r="N115" s="17">
        <v>1951</v>
      </c>
      <c r="O115" s="19">
        <v>18258</v>
      </c>
      <c r="P115" s="17">
        <v>5218</v>
      </c>
      <c r="Q115" s="17">
        <v>1563</v>
      </c>
      <c r="R115" s="15">
        <v>243</v>
      </c>
      <c r="S115" s="15">
        <v>217</v>
      </c>
      <c r="T115" s="17">
        <v>6718</v>
      </c>
      <c r="U115" s="19">
        <v>47241</v>
      </c>
    </row>
    <row r="116" spans="1:21" ht="29.45" customHeight="1" x14ac:dyDescent="0.2">
      <c r="A116" s="7"/>
      <c r="B116" s="7"/>
      <c r="C116" s="84" t="s">
        <v>486</v>
      </c>
      <c r="D116" s="84"/>
      <c r="E116" s="84"/>
      <c r="F116" s="84"/>
      <c r="G116" s="84"/>
      <c r="H116" s="84"/>
      <c r="I116" s="84"/>
      <c r="J116" s="84"/>
      <c r="K116" s="84"/>
      <c r="L116" s="9" t="s">
        <v>174</v>
      </c>
      <c r="M116" s="30">
        <v>14.5</v>
      </c>
      <c r="N116" s="30">
        <v>10.1</v>
      </c>
      <c r="O116" s="30">
        <v>23.2</v>
      </c>
      <c r="P116" s="30">
        <v>15.8</v>
      </c>
      <c r="Q116" s="30">
        <v>10.8</v>
      </c>
      <c r="R116" s="36">
        <v>2.5</v>
      </c>
      <c r="S116" s="36">
        <v>9.5</v>
      </c>
      <c r="T116" s="30">
        <v>30.7</v>
      </c>
      <c r="U116" s="30">
        <v>17.5</v>
      </c>
    </row>
    <row r="117" spans="1:21" ht="16.5" customHeight="1" x14ac:dyDescent="0.2">
      <c r="A117" s="7"/>
      <c r="B117" s="7" t="s">
        <v>514</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
      <c r="A118" s="7"/>
      <c r="B118" s="7"/>
      <c r="C118" s="7" t="s">
        <v>489</v>
      </c>
      <c r="D118" s="7"/>
      <c r="E118" s="7"/>
      <c r="F118" s="7"/>
      <c r="G118" s="7"/>
      <c r="H118" s="7"/>
      <c r="I118" s="7"/>
      <c r="J118" s="7"/>
      <c r="K118" s="7"/>
      <c r="L118" s="9" t="s">
        <v>240</v>
      </c>
      <c r="M118" s="19">
        <v>21383</v>
      </c>
      <c r="N118" s="17">
        <v>3537</v>
      </c>
      <c r="O118" s="19">
        <v>26677</v>
      </c>
      <c r="P118" s="19">
        <v>11069</v>
      </c>
      <c r="Q118" s="17">
        <v>3402</v>
      </c>
      <c r="R118" s="15">
        <v>852</v>
      </c>
      <c r="S118" s="15">
        <v>499</v>
      </c>
      <c r="T118" s="19">
        <v>11117</v>
      </c>
      <c r="U118" s="19">
        <v>78537</v>
      </c>
    </row>
    <row r="119" spans="1:21" ht="29.45" customHeight="1" x14ac:dyDescent="0.2">
      <c r="A119" s="7"/>
      <c r="B119" s="7"/>
      <c r="C119" s="84" t="s">
        <v>486</v>
      </c>
      <c r="D119" s="84"/>
      <c r="E119" s="84"/>
      <c r="F119" s="84"/>
      <c r="G119" s="84"/>
      <c r="H119" s="84"/>
      <c r="I119" s="84"/>
      <c r="J119" s="84"/>
      <c r="K119" s="84"/>
      <c r="L119" s="9" t="s">
        <v>174</v>
      </c>
      <c r="M119" s="30">
        <v>16</v>
      </c>
      <c r="N119" s="30">
        <v>11.7</v>
      </c>
      <c r="O119" s="30">
        <v>23.8</v>
      </c>
      <c r="P119" s="30">
        <v>20.399999999999999</v>
      </c>
      <c r="Q119" s="30">
        <v>15.4</v>
      </c>
      <c r="R119" s="36">
        <v>6</v>
      </c>
      <c r="S119" s="30">
        <v>11.4</v>
      </c>
      <c r="T119" s="30">
        <v>25.8</v>
      </c>
      <c r="U119" s="30">
        <v>18.899999999999999</v>
      </c>
    </row>
    <row r="120" spans="1:21" ht="16.5" customHeight="1" x14ac:dyDescent="0.2">
      <c r="A120" s="7"/>
      <c r="B120" s="7" t="s">
        <v>515</v>
      </c>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t="s">
        <v>517</v>
      </c>
      <c r="D121" s="7"/>
      <c r="E121" s="7"/>
      <c r="F121" s="7"/>
      <c r="G121" s="7"/>
      <c r="H121" s="7"/>
      <c r="I121" s="7"/>
      <c r="J121" s="7"/>
      <c r="K121" s="7"/>
      <c r="L121" s="9" t="s">
        <v>240</v>
      </c>
      <c r="M121" s="17">
        <v>6538</v>
      </c>
      <c r="N121" s="15">
        <v>847</v>
      </c>
      <c r="O121" s="17">
        <v>6772</v>
      </c>
      <c r="P121" s="17">
        <v>2796</v>
      </c>
      <c r="Q121" s="15">
        <v>806</v>
      </c>
      <c r="R121" s="15">
        <v>365</v>
      </c>
      <c r="S121" s="15">
        <v>101</v>
      </c>
      <c r="T121" s="17">
        <v>2741</v>
      </c>
      <c r="U121" s="19">
        <v>20967</v>
      </c>
    </row>
    <row r="122" spans="1:21" ht="29.45" customHeight="1" x14ac:dyDescent="0.2">
      <c r="A122" s="7"/>
      <c r="B122" s="7"/>
      <c r="C122" s="84" t="s">
        <v>486</v>
      </c>
      <c r="D122" s="84"/>
      <c r="E122" s="84"/>
      <c r="F122" s="84"/>
      <c r="G122" s="84"/>
      <c r="H122" s="84"/>
      <c r="I122" s="84"/>
      <c r="J122" s="84"/>
      <c r="K122" s="84"/>
      <c r="L122" s="9" t="s">
        <v>174</v>
      </c>
      <c r="M122" s="30">
        <v>24.4</v>
      </c>
      <c r="N122" s="30">
        <v>14.7</v>
      </c>
      <c r="O122" s="30">
        <v>34.799999999999997</v>
      </c>
      <c r="P122" s="30">
        <v>31.7</v>
      </c>
      <c r="Q122" s="30">
        <v>21</v>
      </c>
      <c r="R122" s="30">
        <v>18.2</v>
      </c>
      <c r="S122" s="30">
        <v>26</v>
      </c>
      <c r="T122" s="30">
        <v>41.8</v>
      </c>
      <c r="U122" s="30">
        <v>27.9</v>
      </c>
    </row>
    <row r="123" spans="1:21" ht="16.5" customHeight="1" x14ac:dyDescent="0.2">
      <c r="A123" s="7" t="s">
        <v>421</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t="s">
        <v>480</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t="s">
        <v>510</v>
      </c>
      <c r="D125" s="7"/>
      <c r="E125" s="7"/>
      <c r="F125" s="7"/>
      <c r="G125" s="7"/>
      <c r="H125" s="7"/>
      <c r="I125" s="7"/>
      <c r="J125" s="7"/>
      <c r="K125" s="7"/>
      <c r="L125" s="9" t="s">
        <v>240</v>
      </c>
      <c r="M125" s="19">
        <v>89571</v>
      </c>
      <c r="N125" s="19">
        <v>18982</v>
      </c>
      <c r="O125" s="19">
        <v>77817</v>
      </c>
      <c r="P125" s="19">
        <v>32717</v>
      </c>
      <c r="Q125" s="19">
        <v>14450</v>
      </c>
      <c r="R125" s="17">
        <v>9599</v>
      </c>
      <c r="S125" s="17">
        <v>2263</v>
      </c>
      <c r="T125" s="19">
        <v>21596</v>
      </c>
      <c r="U125" s="45">
        <v>267060</v>
      </c>
    </row>
    <row r="126" spans="1:21" ht="16.5" customHeight="1" x14ac:dyDescent="0.2">
      <c r="A126" s="7"/>
      <c r="B126" s="7"/>
      <c r="C126" s="7" t="s">
        <v>511</v>
      </c>
      <c r="D126" s="7"/>
      <c r="E126" s="7"/>
      <c r="F126" s="7"/>
      <c r="G126" s="7"/>
      <c r="H126" s="7"/>
      <c r="I126" s="7"/>
      <c r="J126" s="7"/>
      <c r="K126" s="7"/>
      <c r="L126" s="9" t="s">
        <v>240</v>
      </c>
      <c r="M126" s="45">
        <v>130454</v>
      </c>
      <c r="N126" s="19">
        <v>29805</v>
      </c>
      <c r="O126" s="45">
        <v>109601</v>
      </c>
      <c r="P126" s="19">
        <v>53515</v>
      </c>
      <c r="Q126" s="19">
        <v>21654</v>
      </c>
      <c r="R126" s="19">
        <v>13874</v>
      </c>
      <c r="S126" s="17">
        <v>4312</v>
      </c>
      <c r="T126" s="19">
        <v>42414</v>
      </c>
      <c r="U126" s="45">
        <v>405780</v>
      </c>
    </row>
    <row r="127" spans="1:21" ht="29.45" customHeight="1" x14ac:dyDescent="0.2">
      <c r="A127" s="7"/>
      <c r="B127" s="7"/>
      <c r="C127" s="84" t="s">
        <v>512</v>
      </c>
      <c r="D127" s="84"/>
      <c r="E127" s="84"/>
      <c r="F127" s="84"/>
      <c r="G127" s="84"/>
      <c r="H127" s="84"/>
      <c r="I127" s="84"/>
      <c r="J127" s="84"/>
      <c r="K127" s="84"/>
      <c r="L127" s="9" t="s">
        <v>240</v>
      </c>
      <c r="M127" s="19">
        <v>25327</v>
      </c>
      <c r="N127" s="17">
        <v>5482</v>
      </c>
      <c r="O127" s="19">
        <v>18275</v>
      </c>
      <c r="P127" s="17">
        <v>8343</v>
      </c>
      <c r="Q127" s="17">
        <v>3627</v>
      </c>
      <c r="R127" s="17">
        <v>1905</v>
      </c>
      <c r="S127" s="15">
        <v>340</v>
      </c>
      <c r="T127" s="17">
        <v>6194</v>
      </c>
      <c r="U127" s="19">
        <v>70917</v>
      </c>
    </row>
    <row r="128" spans="1:21" ht="16.5" customHeight="1" x14ac:dyDescent="0.2">
      <c r="A128" s="7" t="s">
        <v>147</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t="s">
        <v>510</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t="s">
        <v>489</v>
      </c>
      <c r="D130" s="7"/>
      <c r="E130" s="7"/>
      <c r="F130" s="7"/>
      <c r="G130" s="7"/>
      <c r="H130" s="7"/>
      <c r="I130" s="7"/>
      <c r="J130" s="7"/>
      <c r="K130" s="7"/>
      <c r="L130" s="9" t="s">
        <v>240</v>
      </c>
      <c r="M130" s="19">
        <v>10714</v>
      </c>
      <c r="N130" s="17">
        <v>1580</v>
      </c>
      <c r="O130" s="19">
        <v>15165</v>
      </c>
      <c r="P130" s="17">
        <v>3988</v>
      </c>
      <c r="Q130" s="17">
        <v>1021</v>
      </c>
      <c r="R130" s="15">
        <v>241</v>
      </c>
      <c r="S130" s="15">
        <v>216</v>
      </c>
      <c r="T130" s="17">
        <v>5582</v>
      </c>
      <c r="U130" s="19">
        <v>38507</v>
      </c>
    </row>
    <row r="131" spans="1:21" ht="29.45" customHeight="1" x14ac:dyDescent="0.2">
      <c r="A131" s="7"/>
      <c r="B131" s="7"/>
      <c r="C131" s="84" t="s">
        <v>486</v>
      </c>
      <c r="D131" s="84"/>
      <c r="E131" s="84"/>
      <c r="F131" s="84"/>
      <c r="G131" s="84"/>
      <c r="H131" s="84"/>
      <c r="I131" s="84"/>
      <c r="J131" s="84"/>
      <c r="K131" s="84"/>
      <c r="L131" s="9" t="s">
        <v>174</v>
      </c>
      <c r="M131" s="30">
        <v>12</v>
      </c>
      <c r="N131" s="36">
        <v>8.3000000000000007</v>
      </c>
      <c r="O131" s="30">
        <v>19.5</v>
      </c>
      <c r="P131" s="30">
        <v>12.2</v>
      </c>
      <c r="Q131" s="36">
        <v>7.1</v>
      </c>
      <c r="R131" s="36">
        <v>2.5</v>
      </c>
      <c r="S131" s="36">
        <v>9.5</v>
      </c>
      <c r="T131" s="30">
        <v>25.8</v>
      </c>
      <c r="U131" s="30">
        <v>14.4</v>
      </c>
    </row>
    <row r="132" spans="1:21" ht="16.5" customHeight="1" x14ac:dyDescent="0.2">
      <c r="A132" s="7"/>
      <c r="B132" s="7" t="s">
        <v>514</v>
      </c>
      <c r="C132" s="7"/>
      <c r="D132" s="7"/>
      <c r="E132" s="7"/>
      <c r="F132" s="7"/>
      <c r="G132" s="7"/>
      <c r="H132" s="7"/>
      <c r="I132" s="7"/>
      <c r="J132" s="7"/>
      <c r="K132" s="7"/>
      <c r="L132" s="9"/>
      <c r="M132" s="10"/>
      <c r="N132" s="10"/>
      <c r="O132" s="10"/>
      <c r="P132" s="10"/>
      <c r="Q132" s="10"/>
      <c r="R132" s="10"/>
      <c r="S132" s="10"/>
      <c r="T132" s="10"/>
      <c r="U132" s="10"/>
    </row>
    <row r="133" spans="1:21" ht="16.5" customHeight="1" x14ac:dyDescent="0.2">
      <c r="A133" s="7"/>
      <c r="B133" s="7"/>
      <c r="C133" s="7" t="s">
        <v>489</v>
      </c>
      <c r="D133" s="7"/>
      <c r="E133" s="7"/>
      <c r="F133" s="7"/>
      <c r="G133" s="7"/>
      <c r="H133" s="7"/>
      <c r="I133" s="7"/>
      <c r="J133" s="7"/>
      <c r="K133" s="7"/>
      <c r="L133" s="9" t="s">
        <v>240</v>
      </c>
      <c r="M133" s="19">
        <v>17733</v>
      </c>
      <c r="N133" s="17">
        <v>2726</v>
      </c>
      <c r="O133" s="19">
        <v>22588</v>
      </c>
      <c r="P133" s="17">
        <v>8615</v>
      </c>
      <c r="Q133" s="17">
        <v>2368</v>
      </c>
      <c r="R133" s="15">
        <v>662</v>
      </c>
      <c r="S133" s="15">
        <v>454</v>
      </c>
      <c r="T133" s="17">
        <v>9170</v>
      </c>
      <c r="U133" s="19">
        <v>64318</v>
      </c>
    </row>
    <row r="134" spans="1:21" ht="29.45" customHeight="1" x14ac:dyDescent="0.2">
      <c r="A134" s="7"/>
      <c r="B134" s="7"/>
      <c r="C134" s="84" t="s">
        <v>486</v>
      </c>
      <c r="D134" s="84"/>
      <c r="E134" s="84"/>
      <c r="F134" s="84"/>
      <c r="G134" s="84"/>
      <c r="H134" s="84"/>
      <c r="I134" s="84"/>
      <c r="J134" s="84"/>
      <c r="K134" s="84"/>
      <c r="L134" s="9" t="s">
        <v>174</v>
      </c>
      <c r="M134" s="30">
        <v>13.6</v>
      </c>
      <c r="N134" s="36">
        <v>9.1</v>
      </c>
      <c r="O134" s="30">
        <v>20.6</v>
      </c>
      <c r="P134" s="30">
        <v>16.100000000000001</v>
      </c>
      <c r="Q134" s="30">
        <v>10.9</v>
      </c>
      <c r="R134" s="36">
        <v>4.8</v>
      </c>
      <c r="S134" s="30">
        <v>10.5</v>
      </c>
      <c r="T134" s="30">
        <v>21.6</v>
      </c>
      <c r="U134" s="30">
        <v>15.9</v>
      </c>
    </row>
    <row r="135" spans="1:21" ht="16.5" customHeight="1" x14ac:dyDescent="0.2">
      <c r="A135" s="7"/>
      <c r="B135" s="7" t="s">
        <v>515</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c r="C136" s="7" t="s">
        <v>517</v>
      </c>
      <c r="D136" s="7"/>
      <c r="E136" s="7"/>
      <c r="F136" s="7"/>
      <c r="G136" s="7"/>
      <c r="H136" s="7"/>
      <c r="I136" s="7"/>
      <c r="J136" s="7"/>
      <c r="K136" s="7"/>
      <c r="L136" s="9" t="s">
        <v>240</v>
      </c>
      <c r="M136" s="17">
        <v>5163</v>
      </c>
      <c r="N136" s="15">
        <v>717</v>
      </c>
      <c r="O136" s="17">
        <v>5449</v>
      </c>
      <c r="P136" s="17">
        <v>2191</v>
      </c>
      <c r="Q136" s="15">
        <v>607</v>
      </c>
      <c r="R136" s="15">
        <v>262</v>
      </c>
      <c r="S136" s="16">
        <v>73</v>
      </c>
      <c r="T136" s="17">
        <v>2265</v>
      </c>
      <c r="U136" s="19">
        <v>16727</v>
      </c>
    </row>
    <row r="137" spans="1:21" ht="29.45" customHeight="1" x14ac:dyDescent="0.2">
      <c r="A137" s="7"/>
      <c r="B137" s="7"/>
      <c r="C137" s="84" t="s">
        <v>486</v>
      </c>
      <c r="D137" s="84"/>
      <c r="E137" s="84"/>
      <c r="F137" s="84"/>
      <c r="G137" s="84"/>
      <c r="H137" s="84"/>
      <c r="I137" s="84"/>
      <c r="J137" s="84"/>
      <c r="K137" s="84"/>
      <c r="L137" s="9" t="s">
        <v>174</v>
      </c>
      <c r="M137" s="30">
        <v>20.399999999999999</v>
      </c>
      <c r="N137" s="30">
        <v>13.1</v>
      </c>
      <c r="O137" s="30">
        <v>29.8</v>
      </c>
      <c r="P137" s="30">
        <v>26.3</v>
      </c>
      <c r="Q137" s="30">
        <v>16.7</v>
      </c>
      <c r="R137" s="30">
        <v>13.8</v>
      </c>
      <c r="S137" s="30">
        <v>21.5</v>
      </c>
      <c r="T137" s="30">
        <v>36.6</v>
      </c>
      <c r="U137" s="30">
        <v>23.6</v>
      </c>
    </row>
    <row r="138" spans="1:21" ht="16.5" customHeight="1" x14ac:dyDescent="0.2">
      <c r="A138" s="7" t="s">
        <v>491</v>
      </c>
      <c r="B138" s="7"/>
      <c r="C138" s="7"/>
      <c r="D138" s="7"/>
      <c r="E138" s="7"/>
      <c r="F138" s="7"/>
      <c r="G138" s="7"/>
      <c r="H138" s="7"/>
      <c r="I138" s="7"/>
      <c r="J138" s="7"/>
      <c r="K138" s="7"/>
      <c r="L138" s="9"/>
      <c r="M138" s="10"/>
      <c r="N138" s="10"/>
      <c r="O138" s="10"/>
      <c r="P138" s="10"/>
      <c r="Q138" s="10"/>
      <c r="R138" s="10"/>
      <c r="S138" s="10"/>
      <c r="T138" s="10"/>
      <c r="U138" s="10"/>
    </row>
    <row r="139" spans="1:21" ht="16.5" customHeight="1" x14ac:dyDescent="0.2">
      <c r="A139" s="7"/>
      <c r="B139" s="7" t="s">
        <v>480</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
      <c r="A140" s="7"/>
      <c r="B140" s="7"/>
      <c r="C140" s="7" t="s">
        <v>510</v>
      </c>
      <c r="D140" s="7"/>
      <c r="E140" s="7"/>
      <c r="F140" s="7"/>
      <c r="G140" s="7"/>
      <c r="H140" s="7"/>
      <c r="I140" s="7"/>
      <c r="J140" s="7"/>
      <c r="K140" s="7"/>
      <c r="L140" s="9" t="s">
        <v>240</v>
      </c>
      <c r="M140" s="19">
        <v>88429</v>
      </c>
      <c r="N140" s="19">
        <v>18748</v>
      </c>
      <c r="O140" s="19">
        <v>76843</v>
      </c>
      <c r="P140" s="19">
        <v>32271</v>
      </c>
      <c r="Q140" s="19">
        <v>14355</v>
      </c>
      <c r="R140" s="17">
        <v>9493</v>
      </c>
      <c r="S140" s="17">
        <v>2257</v>
      </c>
      <c r="T140" s="19">
        <v>21270</v>
      </c>
      <c r="U140" s="45">
        <v>263735</v>
      </c>
    </row>
    <row r="141" spans="1:21" ht="16.5" customHeight="1" x14ac:dyDescent="0.2">
      <c r="A141" s="7"/>
      <c r="B141" s="7"/>
      <c r="C141" s="7" t="s">
        <v>511</v>
      </c>
      <c r="D141" s="7"/>
      <c r="E141" s="7"/>
      <c r="F141" s="7"/>
      <c r="G141" s="7"/>
      <c r="H141" s="7"/>
      <c r="I141" s="7"/>
      <c r="J141" s="7"/>
      <c r="K141" s="7"/>
      <c r="L141" s="9" t="s">
        <v>240</v>
      </c>
      <c r="M141" s="45">
        <v>127204</v>
      </c>
      <c r="N141" s="19">
        <v>29348</v>
      </c>
      <c r="O141" s="45">
        <v>107068</v>
      </c>
      <c r="P141" s="19">
        <v>52795</v>
      </c>
      <c r="Q141" s="19">
        <v>21201</v>
      </c>
      <c r="R141" s="19">
        <v>13563</v>
      </c>
      <c r="S141" s="17">
        <v>4242</v>
      </c>
      <c r="T141" s="19">
        <v>41776</v>
      </c>
      <c r="U141" s="45">
        <v>397344</v>
      </c>
    </row>
    <row r="142" spans="1:21" ht="29.45" customHeight="1" x14ac:dyDescent="0.2">
      <c r="A142" s="7"/>
      <c r="B142" s="7"/>
      <c r="C142" s="84" t="s">
        <v>512</v>
      </c>
      <c r="D142" s="84"/>
      <c r="E142" s="84"/>
      <c r="F142" s="84"/>
      <c r="G142" s="84"/>
      <c r="H142" s="84"/>
      <c r="I142" s="84"/>
      <c r="J142" s="84"/>
      <c r="K142" s="84"/>
      <c r="L142" s="9" t="s">
        <v>240</v>
      </c>
      <c r="M142" s="19">
        <v>23907</v>
      </c>
      <c r="N142" s="17">
        <v>5203</v>
      </c>
      <c r="O142" s="19">
        <v>17180</v>
      </c>
      <c r="P142" s="17">
        <v>7849</v>
      </c>
      <c r="Q142" s="17">
        <v>3419</v>
      </c>
      <c r="R142" s="17">
        <v>1846</v>
      </c>
      <c r="S142" s="15">
        <v>306</v>
      </c>
      <c r="T142" s="17">
        <v>5849</v>
      </c>
      <c r="U142" s="19">
        <v>66885</v>
      </c>
    </row>
    <row r="143" spans="1:21" ht="16.5" customHeight="1" x14ac:dyDescent="0.2">
      <c r="A143" s="7" t="s">
        <v>148</v>
      </c>
      <c r="B143" s="7"/>
      <c r="C143" s="7"/>
      <c r="D143" s="7"/>
      <c r="E143" s="7"/>
      <c r="F143" s="7"/>
      <c r="G143" s="7"/>
      <c r="H143" s="7"/>
      <c r="I143" s="7"/>
      <c r="J143" s="7"/>
      <c r="K143" s="7"/>
      <c r="L143" s="9"/>
      <c r="M143" s="10"/>
      <c r="N143" s="10"/>
      <c r="O143" s="10"/>
      <c r="P143" s="10"/>
      <c r="Q143" s="10"/>
      <c r="R143" s="10"/>
      <c r="S143" s="10"/>
      <c r="T143" s="10"/>
      <c r="U143" s="10"/>
    </row>
    <row r="144" spans="1:21" ht="16.5" customHeight="1" x14ac:dyDescent="0.2">
      <c r="A144" s="7"/>
      <c r="B144" s="7" t="s">
        <v>510</v>
      </c>
      <c r="C144" s="7"/>
      <c r="D144" s="7"/>
      <c r="E144" s="7"/>
      <c r="F144" s="7"/>
      <c r="G144" s="7"/>
      <c r="H144" s="7"/>
      <c r="I144" s="7"/>
      <c r="J144" s="7"/>
      <c r="K144" s="7"/>
      <c r="L144" s="9"/>
      <c r="M144" s="10"/>
      <c r="N144" s="10"/>
      <c r="O144" s="10"/>
      <c r="P144" s="10"/>
      <c r="Q144" s="10"/>
      <c r="R144" s="10"/>
      <c r="S144" s="10"/>
      <c r="T144" s="10"/>
      <c r="U144" s="10"/>
    </row>
    <row r="145" spans="1:21" ht="16.5" customHeight="1" x14ac:dyDescent="0.2">
      <c r="A145" s="7"/>
      <c r="B145" s="7"/>
      <c r="C145" s="7" t="s">
        <v>489</v>
      </c>
      <c r="D145" s="7"/>
      <c r="E145" s="7"/>
      <c r="F145" s="7"/>
      <c r="G145" s="7"/>
      <c r="H145" s="7"/>
      <c r="I145" s="7"/>
      <c r="J145" s="7"/>
      <c r="K145" s="7"/>
      <c r="L145" s="9" t="s">
        <v>240</v>
      </c>
      <c r="M145" s="17">
        <v>8490</v>
      </c>
      <c r="N145" s="17">
        <v>1150</v>
      </c>
      <c r="O145" s="19">
        <v>12125</v>
      </c>
      <c r="P145" s="17">
        <v>2464</v>
      </c>
      <c r="Q145" s="15">
        <v>814</v>
      </c>
      <c r="R145" s="15">
        <v>139</v>
      </c>
      <c r="S145" s="15">
        <v>206</v>
      </c>
      <c r="T145" s="17">
        <v>5256</v>
      </c>
      <c r="U145" s="19">
        <v>30644</v>
      </c>
    </row>
    <row r="146" spans="1:21" ht="29.45" customHeight="1" x14ac:dyDescent="0.2">
      <c r="A146" s="7"/>
      <c r="B146" s="7"/>
      <c r="C146" s="84" t="s">
        <v>486</v>
      </c>
      <c r="D146" s="84"/>
      <c r="E146" s="84"/>
      <c r="F146" s="84"/>
      <c r="G146" s="84"/>
      <c r="H146" s="84"/>
      <c r="I146" s="84"/>
      <c r="J146" s="84"/>
      <c r="K146" s="84"/>
      <c r="L146" s="9" t="s">
        <v>174</v>
      </c>
      <c r="M146" s="36">
        <v>9.6</v>
      </c>
      <c r="N146" s="36">
        <v>6.1</v>
      </c>
      <c r="O146" s="30">
        <v>15.8</v>
      </c>
      <c r="P146" s="36">
        <v>7.6</v>
      </c>
      <c r="Q146" s="36">
        <v>5.7</v>
      </c>
      <c r="R146" s="36">
        <v>1.5</v>
      </c>
      <c r="S146" s="36">
        <v>9.1</v>
      </c>
      <c r="T146" s="30">
        <v>24.7</v>
      </c>
      <c r="U146" s="30">
        <v>11.6</v>
      </c>
    </row>
    <row r="147" spans="1:21" ht="16.5" customHeight="1" x14ac:dyDescent="0.2">
      <c r="A147" s="7"/>
      <c r="B147" s="7" t="s">
        <v>514</v>
      </c>
      <c r="C147" s="7"/>
      <c r="D147" s="7"/>
      <c r="E147" s="7"/>
      <c r="F147" s="7"/>
      <c r="G147" s="7"/>
      <c r="H147" s="7"/>
      <c r="I147" s="7"/>
      <c r="J147" s="7"/>
      <c r="K147" s="7"/>
      <c r="L147" s="9"/>
      <c r="M147" s="10"/>
      <c r="N147" s="10"/>
      <c r="O147" s="10"/>
      <c r="P147" s="10"/>
      <c r="Q147" s="10"/>
      <c r="R147" s="10"/>
      <c r="S147" s="10"/>
      <c r="T147" s="10"/>
      <c r="U147" s="10"/>
    </row>
    <row r="148" spans="1:21" ht="16.5" customHeight="1" x14ac:dyDescent="0.2">
      <c r="A148" s="7"/>
      <c r="B148" s="7"/>
      <c r="C148" s="7" t="s">
        <v>489</v>
      </c>
      <c r="D148" s="7"/>
      <c r="E148" s="7"/>
      <c r="F148" s="7"/>
      <c r="G148" s="7"/>
      <c r="H148" s="7"/>
      <c r="I148" s="7"/>
      <c r="J148" s="7"/>
      <c r="K148" s="7"/>
      <c r="L148" s="9" t="s">
        <v>240</v>
      </c>
      <c r="M148" s="19">
        <v>14933</v>
      </c>
      <c r="N148" s="17">
        <v>2159</v>
      </c>
      <c r="O148" s="19">
        <v>18459</v>
      </c>
      <c r="P148" s="17">
        <v>5358</v>
      </c>
      <c r="Q148" s="17">
        <v>1777</v>
      </c>
      <c r="R148" s="15">
        <v>453</v>
      </c>
      <c r="S148" s="15">
        <v>288</v>
      </c>
      <c r="T148" s="17">
        <v>7210</v>
      </c>
      <c r="U148" s="19">
        <v>50637</v>
      </c>
    </row>
    <row r="149" spans="1:21" ht="29.45" customHeight="1" x14ac:dyDescent="0.2">
      <c r="A149" s="7"/>
      <c r="B149" s="7"/>
      <c r="C149" s="84" t="s">
        <v>486</v>
      </c>
      <c r="D149" s="84"/>
      <c r="E149" s="84"/>
      <c r="F149" s="84"/>
      <c r="G149" s="84"/>
      <c r="H149" s="84"/>
      <c r="I149" s="84"/>
      <c r="J149" s="84"/>
      <c r="K149" s="84"/>
      <c r="L149" s="9" t="s">
        <v>174</v>
      </c>
      <c r="M149" s="30">
        <v>11.7</v>
      </c>
      <c r="N149" s="36">
        <v>7.4</v>
      </c>
      <c r="O149" s="30">
        <v>17.2</v>
      </c>
      <c r="P149" s="30">
        <v>10.1</v>
      </c>
      <c r="Q149" s="36">
        <v>8.4</v>
      </c>
      <c r="R149" s="36">
        <v>3.3</v>
      </c>
      <c r="S149" s="36">
        <v>6.8</v>
      </c>
      <c r="T149" s="30">
        <v>17.3</v>
      </c>
      <c r="U149" s="30">
        <v>12.7</v>
      </c>
    </row>
    <row r="150" spans="1:21" ht="16.5" customHeight="1" x14ac:dyDescent="0.2">
      <c r="A150" s="7"/>
      <c r="B150" s="7" t="s">
        <v>515</v>
      </c>
      <c r="C150" s="7"/>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t="s">
        <v>517</v>
      </c>
      <c r="D151" s="7"/>
      <c r="E151" s="7"/>
      <c r="F151" s="7"/>
      <c r="G151" s="7"/>
      <c r="H151" s="7"/>
      <c r="I151" s="7"/>
      <c r="J151" s="7"/>
      <c r="K151" s="7"/>
      <c r="L151" s="9" t="s">
        <v>240</v>
      </c>
      <c r="M151" s="17">
        <v>4154</v>
      </c>
      <c r="N151" s="15">
        <v>556</v>
      </c>
      <c r="O151" s="17">
        <v>4588</v>
      </c>
      <c r="P151" s="17">
        <v>1632</v>
      </c>
      <c r="Q151" s="15">
        <v>511</v>
      </c>
      <c r="R151" s="15">
        <v>186</v>
      </c>
      <c r="S151" s="16">
        <v>50</v>
      </c>
      <c r="T151" s="17">
        <v>1764</v>
      </c>
      <c r="U151" s="19">
        <v>13443</v>
      </c>
    </row>
    <row r="152" spans="1:21" ht="29.45" customHeight="1" x14ac:dyDescent="0.2">
      <c r="A152" s="11"/>
      <c r="B152" s="11"/>
      <c r="C152" s="87" t="s">
        <v>486</v>
      </c>
      <c r="D152" s="87"/>
      <c r="E152" s="87"/>
      <c r="F152" s="87"/>
      <c r="G152" s="87"/>
      <c r="H152" s="87"/>
      <c r="I152" s="87"/>
      <c r="J152" s="87"/>
      <c r="K152" s="87"/>
      <c r="L152" s="12" t="s">
        <v>174</v>
      </c>
      <c r="M152" s="37">
        <v>17.399999999999999</v>
      </c>
      <c r="N152" s="37">
        <v>10.7</v>
      </c>
      <c r="O152" s="37">
        <v>26.7</v>
      </c>
      <c r="P152" s="37">
        <v>20.8</v>
      </c>
      <c r="Q152" s="37">
        <v>14.9</v>
      </c>
      <c r="R152" s="37">
        <v>10.1</v>
      </c>
      <c r="S152" s="37">
        <v>16.3</v>
      </c>
      <c r="T152" s="37">
        <v>30.2</v>
      </c>
      <c r="U152" s="37">
        <v>20.100000000000001</v>
      </c>
    </row>
    <row r="153" spans="1:21" ht="4.5" customHeight="1" x14ac:dyDescent="0.2">
      <c r="A153" s="25"/>
      <c r="B153" s="25"/>
      <c r="C153" s="2"/>
      <c r="D153" s="2"/>
      <c r="E153" s="2"/>
      <c r="F153" s="2"/>
      <c r="G153" s="2"/>
      <c r="H153" s="2"/>
      <c r="I153" s="2"/>
      <c r="J153" s="2"/>
      <c r="K153" s="2"/>
      <c r="L153" s="2"/>
      <c r="M153" s="2"/>
      <c r="N153" s="2"/>
      <c r="O153" s="2"/>
      <c r="P153" s="2"/>
      <c r="Q153" s="2"/>
      <c r="R153" s="2"/>
      <c r="S153" s="2"/>
      <c r="T153" s="2"/>
      <c r="U153" s="2"/>
    </row>
    <row r="154" spans="1:21" ht="16.5" customHeight="1" x14ac:dyDescent="0.2">
      <c r="A154" s="35"/>
      <c r="B154" s="35"/>
      <c r="C154" s="79" t="s">
        <v>154</v>
      </c>
      <c r="D154" s="79"/>
      <c r="E154" s="79"/>
      <c r="F154" s="79"/>
      <c r="G154" s="79"/>
      <c r="H154" s="79"/>
      <c r="I154" s="79"/>
      <c r="J154" s="79"/>
      <c r="K154" s="79"/>
      <c r="L154" s="79"/>
      <c r="M154" s="79"/>
      <c r="N154" s="79"/>
      <c r="O154" s="79"/>
      <c r="P154" s="79"/>
      <c r="Q154" s="79"/>
      <c r="R154" s="79"/>
      <c r="S154" s="79"/>
      <c r="T154" s="79"/>
      <c r="U154" s="79"/>
    </row>
    <row r="155" spans="1:21" ht="16.5" customHeight="1" x14ac:dyDescent="0.2">
      <c r="A155" s="35"/>
      <c r="B155" s="35"/>
      <c r="C155" s="79" t="s">
        <v>155</v>
      </c>
      <c r="D155" s="79"/>
      <c r="E155" s="79"/>
      <c r="F155" s="79"/>
      <c r="G155" s="79"/>
      <c r="H155" s="79"/>
      <c r="I155" s="79"/>
      <c r="J155" s="79"/>
      <c r="K155" s="79"/>
      <c r="L155" s="79"/>
      <c r="M155" s="79"/>
      <c r="N155" s="79"/>
      <c r="O155" s="79"/>
      <c r="P155" s="79"/>
      <c r="Q155" s="79"/>
      <c r="R155" s="79"/>
      <c r="S155" s="79"/>
      <c r="T155" s="79"/>
      <c r="U155" s="79"/>
    </row>
    <row r="156" spans="1:21" ht="4.5" customHeight="1" x14ac:dyDescent="0.2">
      <c r="A156" s="25"/>
      <c r="B156" s="25"/>
      <c r="C156" s="2"/>
      <c r="D156" s="2"/>
      <c r="E156" s="2"/>
      <c r="F156" s="2"/>
      <c r="G156" s="2"/>
      <c r="H156" s="2"/>
      <c r="I156" s="2"/>
      <c r="J156" s="2"/>
      <c r="K156" s="2"/>
      <c r="L156" s="2"/>
      <c r="M156" s="2"/>
      <c r="N156" s="2"/>
      <c r="O156" s="2"/>
      <c r="P156" s="2"/>
      <c r="Q156" s="2"/>
      <c r="R156" s="2"/>
      <c r="S156" s="2"/>
      <c r="T156" s="2"/>
      <c r="U156" s="2"/>
    </row>
    <row r="157" spans="1:21" ht="16.5" customHeight="1" x14ac:dyDescent="0.2">
      <c r="A157" s="25" t="s">
        <v>115</v>
      </c>
      <c r="B157" s="25"/>
      <c r="C157" s="79" t="s">
        <v>400</v>
      </c>
      <c r="D157" s="79"/>
      <c r="E157" s="79"/>
      <c r="F157" s="79"/>
      <c r="G157" s="79"/>
      <c r="H157" s="79"/>
      <c r="I157" s="79"/>
      <c r="J157" s="79"/>
      <c r="K157" s="79"/>
      <c r="L157" s="79"/>
      <c r="M157" s="79"/>
      <c r="N157" s="79"/>
      <c r="O157" s="79"/>
      <c r="P157" s="79"/>
      <c r="Q157" s="79"/>
      <c r="R157" s="79"/>
      <c r="S157" s="79"/>
      <c r="T157" s="79"/>
      <c r="U157" s="79"/>
    </row>
    <row r="158" spans="1:21" ht="29.45" customHeight="1" x14ac:dyDescent="0.2">
      <c r="A158" s="25" t="s">
        <v>117</v>
      </c>
      <c r="B158" s="25"/>
      <c r="C158" s="79" t="s">
        <v>492</v>
      </c>
      <c r="D158" s="79"/>
      <c r="E158" s="79"/>
      <c r="F158" s="79"/>
      <c r="G158" s="79"/>
      <c r="H158" s="79"/>
      <c r="I158" s="79"/>
      <c r="J158" s="79"/>
      <c r="K158" s="79"/>
      <c r="L158" s="79"/>
      <c r="M158" s="79"/>
      <c r="N158" s="79"/>
      <c r="O158" s="79"/>
      <c r="P158" s="79"/>
      <c r="Q158" s="79"/>
      <c r="R158" s="79"/>
      <c r="S158" s="79"/>
      <c r="T158" s="79"/>
      <c r="U158" s="79"/>
    </row>
    <row r="159" spans="1:21" ht="29.45" customHeight="1" x14ac:dyDescent="0.2">
      <c r="A159" s="25" t="s">
        <v>119</v>
      </c>
      <c r="B159" s="25"/>
      <c r="C159" s="79" t="s">
        <v>497</v>
      </c>
      <c r="D159" s="79"/>
      <c r="E159" s="79"/>
      <c r="F159" s="79"/>
      <c r="G159" s="79"/>
      <c r="H159" s="79"/>
      <c r="I159" s="79"/>
      <c r="J159" s="79"/>
      <c r="K159" s="79"/>
      <c r="L159" s="79"/>
      <c r="M159" s="79"/>
      <c r="N159" s="79"/>
      <c r="O159" s="79"/>
      <c r="P159" s="79"/>
      <c r="Q159" s="79"/>
      <c r="R159" s="79"/>
      <c r="S159" s="79"/>
      <c r="T159" s="79"/>
      <c r="U159" s="79"/>
    </row>
    <row r="160" spans="1:21" ht="42.4" customHeight="1" x14ac:dyDescent="0.2">
      <c r="A160" s="25" t="s">
        <v>121</v>
      </c>
      <c r="B160" s="25"/>
      <c r="C160" s="79" t="s">
        <v>495</v>
      </c>
      <c r="D160" s="79"/>
      <c r="E160" s="79"/>
      <c r="F160" s="79"/>
      <c r="G160" s="79"/>
      <c r="H160" s="79"/>
      <c r="I160" s="79"/>
      <c r="J160" s="79"/>
      <c r="K160" s="79"/>
      <c r="L160" s="79"/>
      <c r="M160" s="79"/>
      <c r="N160" s="79"/>
      <c r="O160" s="79"/>
      <c r="P160" s="79"/>
      <c r="Q160" s="79"/>
      <c r="R160" s="79"/>
      <c r="S160" s="79"/>
      <c r="T160" s="79"/>
      <c r="U160" s="79"/>
    </row>
    <row r="161" spans="1:21" ht="29.45" customHeight="1" x14ac:dyDescent="0.2">
      <c r="A161" s="25" t="s">
        <v>123</v>
      </c>
      <c r="B161" s="25"/>
      <c r="C161" s="79" t="s">
        <v>498</v>
      </c>
      <c r="D161" s="79"/>
      <c r="E161" s="79"/>
      <c r="F161" s="79"/>
      <c r="G161" s="79"/>
      <c r="H161" s="79"/>
      <c r="I161" s="79"/>
      <c r="J161" s="79"/>
      <c r="K161" s="79"/>
      <c r="L161" s="79"/>
      <c r="M161" s="79"/>
      <c r="N161" s="79"/>
      <c r="O161" s="79"/>
      <c r="P161" s="79"/>
      <c r="Q161" s="79"/>
      <c r="R161" s="79"/>
      <c r="S161" s="79"/>
      <c r="T161" s="79"/>
      <c r="U161" s="79"/>
    </row>
    <row r="162" spans="1:21" ht="29.45" customHeight="1" x14ac:dyDescent="0.2">
      <c r="A162" s="25" t="s">
        <v>161</v>
      </c>
      <c r="B162" s="25"/>
      <c r="C162" s="79" t="s">
        <v>493</v>
      </c>
      <c r="D162" s="79"/>
      <c r="E162" s="79"/>
      <c r="F162" s="79"/>
      <c r="G162" s="79"/>
      <c r="H162" s="79"/>
      <c r="I162" s="79"/>
      <c r="J162" s="79"/>
      <c r="K162" s="79"/>
      <c r="L162" s="79"/>
      <c r="M162" s="79"/>
      <c r="N162" s="79"/>
      <c r="O162" s="79"/>
      <c r="P162" s="79"/>
      <c r="Q162" s="79"/>
      <c r="R162" s="79"/>
      <c r="S162" s="79"/>
      <c r="T162" s="79"/>
      <c r="U162" s="79"/>
    </row>
    <row r="163" spans="1:21" ht="42.4" customHeight="1" x14ac:dyDescent="0.2">
      <c r="A163" s="25" t="s">
        <v>180</v>
      </c>
      <c r="B163" s="25"/>
      <c r="C163" s="79" t="s">
        <v>494</v>
      </c>
      <c r="D163" s="79"/>
      <c r="E163" s="79"/>
      <c r="F163" s="79"/>
      <c r="G163" s="79"/>
      <c r="H163" s="79"/>
      <c r="I163" s="79"/>
      <c r="J163" s="79"/>
      <c r="K163" s="79"/>
      <c r="L163" s="79"/>
      <c r="M163" s="79"/>
      <c r="N163" s="79"/>
      <c r="O163" s="79"/>
      <c r="P163" s="79"/>
      <c r="Q163" s="79"/>
      <c r="R163" s="79"/>
      <c r="S163" s="79"/>
      <c r="T163" s="79"/>
      <c r="U163" s="79"/>
    </row>
    <row r="164" spans="1:21" ht="29.45" customHeight="1" x14ac:dyDescent="0.2">
      <c r="A164" s="25" t="s">
        <v>182</v>
      </c>
      <c r="B164" s="25"/>
      <c r="C164" s="79" t="s">
        <v>496</v>
      </c>
      <c r="D164" s="79"/>
      <c r="E164" s="79"/>
      <c r="F164" s="79"/>
      <c r="G164" s="79"/>
      <c r="H164" s="79"/>
      <c r="I164" s="79"/>
      <c r="J164" s="79"/>
      <c r="K164" s="79"/>
      <c r="L164" s="79"/>
      <c r="M164" s="79"/>
      <c r="N164" s="79"/>
      <c r="O164" s="79"/>
      <c r="P164" s="79"/>
      <c r="Q164" s="79"/>
      <c r="R164" s="79"/>
      <c r="S164" s="79"/>
      <c r="T164" s="79"/>
      <c r="U164" s="79"/>
    </row>
    <row r="165" spans="1:21" ht="42.4" customHeight="1" x14ac:dyDescent="0.2">
      <c r="A165" s="25" t="s">
        <v>184</v>
      </c>
      <c r="B165" s="25"/>
      <c r="C165" s="79" t="s">
        <v>499</v>
      </c>
      <c r="D165" s="79"/>
      <c r="E165" s="79"/>
      <c r="F165" s="79"/>
      <c r="G165" s="79"/>
      <c r="H165" s="79"/>
      <c r="I165" s="79"/>
      <c r="J165" s="79"/>
      <c r="K165" s="79"/>
      <c r="L165" s="79"/>
      <c r="M165" s="79"/>
      <c r="N165" s="79"/>
      <c r="O165" s="79"/>
      <c r="P165" s="79"/>
      <c r="Q165" s="79"/>
      <c r="R165" s="79"/>
      <c r="S165" s="79"/>
      <c r="T165" s="79"/>
      <c r="U165" s="79"/>
    </row>
    <row r="166" spans="1:21" ht="29.45" customHeight="1" x14ac:dyDescent="0.2">
      <c r="A166" s="25" t="s">
        <v>408</v>
      </c>
      <c r="B166" s="25"/>
      <c r="C166" s="79" t="s">
        <v>502</v>
      </c>
      <c r="D166" s="79"/>
      <c r="E166" s="79"/>
      <c r="F166" s="79"/>
      <c r="G166" s="79"/>
      <c r="H166" s="79"/>
      <c r="I166" s="79"/>
      <c r="J166" s="79"/>
      <c r="K166" s="79"/>
      <c r="L166" s="79"/>
      <c r="M166" s="79"/>
      <c r="N166" s="79"/>
      <c r="O166" s="79"/>
      <c r="P166" s="79"/>
      <c r="Q166" s="79"/>
      <c r="R166" s="79"/>
      <c r="S166" s="79"/>
      <c r="T166" s="79"/>
      <c r="U166" s="79"/>
    </row>
    <row r="167" spans="1:21" ht="42.4" customHeight="1" x14ac:dyDescent="0.2">
      <c r="A167" s="25" t="s">
        <v>410</v>
      </c>
      <c r="B167" s="25"/>
      <c r="C167" s="79" t="s">
        <v>501</v>
      </c>
      <c r="D167" s="79"/>
      <c r="E167" s="79"/>
      <c r="F167" s="79"/>
      <c r="G167" s="79"/>
      <c r="H167" s="79"/>
      <c r="I167" s="79"/>
      <c r="J167" s="79"/>
      <c r="K167" s="79"/>
      <c r="L167" s="79"/>
      <c r="M167" s="79"/>
      <c r="N167" s="79"/>
      <c r="O167" s="79"/>
      <c r="P167" s="79"/>
      <c r="Q167" s="79"/>
      <c r="R167" s="79"/>
      <c r="S167" s="79"/>
      <c r="T167" s="79"/>
      <c r="U167" s="79"/>
    </row>
    <row r="168" spans="1:21" ht="16.5" customHeight="1" x14ac:dyDescent="0.2">
      <c r="A168" s="25" t="s">
        <v>429</v>
      </c>
      <c r="B168" s="25"/>
      <c r="C168" s="79" t="s">
        <v>504</v>
      </c>
      <c r="D168" s="79"/>
      <c r="E168" s="79"/>
      <c r="F168" s="79"/>
      <c r="G168" s="79"/>
      <c r="H168" s="79"/>
      <c r="I168" s="79"/>
      <c r="J168" s="79"/>
      <c r="K168" s="79"/>
      <c r="L168" s="79"/>
      <c r="M168" s="79"/>
      <c r="N168" s="79"/>
      <c r="O168" s="79"/>
      <c r="P168" s="79"/>
      <c r="Q168" s="79"/>
      <c r="R168" s="79"/>
      <c r="S168" s="79"/>
      <c r="T168" s="79"/>
      <c r="U168" s="79"/>
    </row>
    <row r="169" spans="1:21" ht="4.5" customHeight="1" x14ac:dyDescent="0.2"/>
    <row r="170" spans="1:21" ht="68.099999999999994" customHeight="1" x14ac:dyDescent="0.2">
      <c r="A170" s="26" t="s">
        <v>125</v>
      </c>
      <c r="B170" s="25"/>
      <c r="C170" s="25"/>
      <c r="D170" s="25"/>
      <c r="E170" s="79" t="s">
        <v>518</v>
      </c>
      <c r="F170" s="79"/>
      <c r="G170" s="79"/>
      <c r="H170" s="79"/>
      <c r="I170" s="79"/>
      <c r="J170" s="79"/>
      <c r="K170" s="79"/>
      <c r="L170" s="79"/>
      <c r="M170" s="79"/>
      <c r="N170" s="79"/>
      <c r="O170" s="79"/>
      <c r="P170" s="79"/>
      <c r="Q170" s="79"/>
      <c r="R170" s="79"/>
      <c r="S170" s="79"/>
      <c r="T170" s="79"/>
      <c r="U170" s="79"/>
    </row>
  </sheetData>
  <mergeCells count="56">
    <mergeCell ref="C7:K7"/>
    <mergeCell ref="C11:K11"/>
    <mergeCell ref="C14:K14"/>
    <mergeCell ref="C17:K17"/>
    <mergeCell ref="C22:K22"/>
    <mergeCell ref="C26:K26"/>
    <mergeCell ref="C29:K29"/>
    <mergeCell ref="C32:K32"/>
    <mergeCell ref="C37:K37"/>
    <mergeCell ref="C41:K41"/>
    <mergeCell ref="C44:K44"/>
    <mergeCell ref="C47:K47"/>
    <mergeCell ref="C52:K52"/>
    <mergeCell ref="C56:K56"/>
    <mergeCell ref="C59:K59"/>
    <mergeCell ref="C62:K62"/>
    <mergeCell ref="C67:K67"/>
    <mergeCell ref="C71:K71"/>
    <mergeCell ref="C74:K74"/>
    <mergeCell ref="C77:K77"/>
    <mergeCell ref="C104:K104"/>
    <mergeCell ref="C107:K107"/>
    <mergeCell ref="C112:K112"/>
    <mergeCell ref="C116:K116"/>
    <mergeCell ref="C82:K82"/>
    <mergeCell ref="C86:K86"/>
    <mergeCell ref="C89:K89"/>
    <mergeCell ref="C92:K92"/>
    <mergeCell ref="C97:K97"/>
    <mergeCell ref="K1:U1"/>
    <mergeCell ref="C154:U154"/>
    <mergeCell ref="C155:U155"/>
    <mergeCell ref="C157:U157"/>
    <mergeCell ref="C158:U158"/>
    <mergeCell ref="C137:K137"/>
    <mergeCell ref="C142:K142"/>
    <mergeCell ref="C146:K146"/>
    <mergeCell ref="C149:K149"/>
    <mergeCell ref="C152:K152"/>
    <mergeCell ref="C119:K119"/>
    <mergeCell ref="C122:K122"/>
    <mergeCell ref="C127:K127"/>
    <mergeCell ref="C131:K131"/>
    <mergeCell ref="C134:K134"/>
    <mergeCell ref="C101:K101"/>
    <mergeCell ref="C159:U159"/>
    <mergeCell ref="C160:U160"/>
    <mergeCell ref="C161:U161"/>
    <mergeCell ref="C162:U162"/>
    <mergeCell ref="C163:U163"/>
    <mergeCell ref="E170:U170"/>
    <mergeCell ref="C164:U164"/>
    <mergeCell ref="C165:U165"/>
    <mergeCell ref="C166:U166"/>
    <mergeCell ref="C167:U167"/>
    <mergeCell ref="C168:U168"/>
  </mergeCells>
  <pageMargins left="0.7" right="0.7" top="0.75" bottom="0.75" header="0.3" footer="0.3"/>
  <pageSetup paperSize="9" fitToHeight="0" orientation="landscape" horizontalDpi="300" verticalDpi="300"/>
  <headerFooter scaleWithDoc="0" alignWithMargins="0">
    <oddHeader>&amp;C&amp;"Arial"&amp;8TABLE 10A.24</oddHeader>
    <oddFooter>&amp;L&amp;"Arial"&amp;8REPORT ON
GOVERNMENT
SERVICES 2022&amp;R&amp;"Arial"&amp;8PRIMARY AND
COMMUNITY HEALTH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D35"/>
  <sheetViews>
    <sheetView showGridLines="0" workbookViewId="0">
      <selection activeCell="AC3" sqref="AC3"/>
    </sheetView>
  </sheetViews>
  <sheetFormatPr defaultColWidth="10.85546875" defaultRowHeight="12.75" x14ac:dyDescent="0.2"/>
  <cols>
    <col min="1" max="11" width="1.7109375" customWidth="1"/>
    <col min="12" max="12" width="5.42578125" customWidth="1"/>
    <col min="13" max="30" width="5" customWidth="1"/>
  </cols>
  <sheetData>
    <row r="1" spans="1:30" ht="17.45" customHeight="1" x14ac:dyDescent="0.2">
      <c r="A1" s="8" t="s">
        <v>519</v>
      </c>
      <c r="B1" s="8"/>
      <c r="C1" s="8"/>
      <c r="D1" s="8"/>
      <c r="E1" s="8"/>
      <c r="F1" s="8"/>
      <c r="G1" s="8"/>
      <c r="H1" s="8"/>
      <c r="I1" s="8"/>
      <c r="J1" s="8"/>
      <c r="K1" s="85" t="s">
        <v>520</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140</v>
      </c>
      <c r="B3" s="7"/>
      <c r="C3" s="7"/>
      <c r="D3" s="7"/>
      <c r="E3" s="7"/>
      <c r="F3" s="7"/>
      <c r="G3" s="7"/>
      <c r="H3" s="7"/>
      <c r="I3" s="7"/>
      <c r="J3" s="7"/>
      <c r="K3" s="7"/>
      <c r="L3" s="9" t="s">
        <v>174</v>
      </c>
      <c r="M3" s="36">
        <v>1.8</v>
      </c>
      <c r="N3" s="52">
        <v>0.4</v>
      </c>
      <c r="O3" s="36">
        <v>2.2000000000000002</v>
      </c>
      <c r="P3" s="52">
        <v>0.6</v>
      </c>
      <c r="Q3" s="36">
        <v>3.1</v>
      </c>
      <c r="R3" s="52">
        <v>0.6</v>
      </c>
      <c r="S3" s="36">
        <v>2.2999999999999998</v>
      </c>
      <c r="T3" s="52">
        <v>0.4</v>
      </c>
      <c r="U3" s="36">
        <v>2.4</v>
      </c>
      <c r="V3" s="52">
        <v>0.6</v>
      </c>
      <c r="W3" s="36">
        <v>5.6</v>
      </c>
      <c r="X3" s="52">
        <v>1</v>
      </c>
      <c r="Y3" s="36">
        <v>4.7</v>
      </c>
      <c r="Z3" s="52">
        <v>1.3</v>
      </c>
      <c r="AA3" s="51">
        <v>1.8</v>
      </c>
      <c r="AB3" s="52">
        <v>1.1000000000000001</v>
      </c>
      <c r="AC3" s="36">
        <v>2.4</v>
      </c>
      <c r="AD3" s="52">
        <v>0.3</v>
      </c>
    </row>
    <row r="4" spans="1:30" ht="16.5" customHeight="1" x14ac:dyDescent="0.2">
      <c r="A4" s="7"/>
      <c r="B4" s="7" t="s">
        <v>521</v>
      </c>
      <c r="C4" s="7"/>
      <c r="D4" s="7"/>
      <c r="E4" s="7"/>
      <c r="F4" s="7"/>
      <c r="G4" s="7"/>
      <c r="H4" s="7"/>
      <c r="I4" s="7"/>
      <c r="J4" s="7"/>
      <c r="K4" s="7"/>
      <c r="L4" s="9" t="s">
        <v>174</v>
      </c>
      <c r="M4" s="36">
        <v>9.9</v>
      </c>
      <c r="N4" s="7"/>
      <c r="O4" s="30">
        <v>14.1</v>
      </c>
      <c r="P4" s="7"/>
      <c r="Q4" s="36">
        <v>9.3000000000000007</v>
      </c>
      <c r="R4" s="7"/>
      <c r="S4" s="36">
        <v>9.8000000000000007</v>
      </c>
      <c r="T4" s="7"/>
      <c r="U4" s="30">
        <v>14</v>
      </c>
      <c r="V4" s="7"/>
      <c r="W4" s="36">
        <v>9.5</v>
      </c>
      <c r="X4" s="7"/>
      <c r="Y4" s="30">
        <v>14.4</v>
      </c>
      <c r="Z4" s="7"/>
      <c r="AA4" s="30">
        <v>30.8</v>
      </c>
      <c r="AB4" s="7"/>
      <c r="AC4" s="36">
        <v>5.9</v>
      </c>
      <c r="AD4" s="7"/>
    </row>
    <row r="5" spans="1:30" ht="16.5" customHeight="1" x14ac:dyDescent="0.2">
      <c r="A5" s="7" t="s">
        <v>96</v>
      </c>
      <c r="B5" s="7"/>
      <c r="C5" s="7"/>
      <c r="D5" s="7"/>
      <c r="E5" s="7"/>
      <c r="F5" s="7"/>
      <c r="G5" s="7"/>
      <c r="H5" s="7"/>
      <c r="I5" s="7"/>
      <c r="J5" s="7"/>
      <c r="K5" s="7"/>
      <c r="L5" s="9" t="s">
        <v>174</v>
      </c>
      <c r="M5" s="36">
        <v>2.9</v>
      </c>
      <c r="N5" s="52">
        <v>0.6</v>
      </c>
      <c r="O5" s="36">
        <v>3.6</v>
      </c>
      <c r="P5" s="52">
        <v>0.6</v>
      </c>
      <c r="Q5" s="36">
        <v>4.2</v>
      </c>
      <c r="R5" s="52">
        <v>0.6</v>
      </c>
      <c r="S5" s="36">
        <v>3.9</v>
      </c>
      <c r="T5" s="52">
        <v>0.9</v>
      </c>
      <c r="U5" s="36">
        <v>4.2</v>
      </c>
      <c r="V5" s="52">
        <v>0.8</v>
      </c>
      <c r="W5" s="36">
        <v>8.3000000000000007</v>
      </c>
      <c r="X5" s="52">
        <v>1.4</v>
      </c>
      <c r="Y5" s="36">
        <v>7.8</v>
      </c>
      <c r="Z5" s="52">
        <v>2</v>
      </c>
      <c r="AA5" s="51">
        <v>3</v>
      </c>
      <c r="AB5" s="52">
        <v>1.7</v>
      </c>
      <c r="AC5" s="36">
        <v>3.7</v>
      </c>
      <c r="AD5" s="52">
        <v>0.3</v>
      </c>
    </row>
    <row r="6" spans="1:30" ht="16.5" customHeight="1" x14ac:dyDescent="0.2">
      <c r="A6" s="7"/>
      <c r="B6" s="7" t="s">
        <v>521</v>
      </c>
      <c r="C6" s="7"/>
      <c r="D6" s="7"/>
      <c r="E6" s="7"/>
      <c r="F6" s="7"/>
      <c r="G6" s="7"/>
      <c r="H6" s="7"/>
      <c r="I6" s="7"/>
      <c r="J6" s="7"/>
      <c r="K6" s="7"/>
      <c r="L6" s="9" t="s">
        <v>174</v>
      </c>
      <c r="M6" s="36">
        <v>9.6999999999999993</v>
      </c>
      <c r="N6" s="7"/>
      <c r="O6" s="36">
        <v>8</v>
      </c>
      <c r="P6" s="7"/>
      <c r="Q6" s="36">
        <v>7.2</v>
      </c>
      <c r="R6" s="7"/>
      <c r="S6" s="30">
        <v>11.3</v>
      </c>
      <c r="T6" s="7"/>
      <c r="U6" s="36">
        <v>9.5</v>
      </c>
      <c r="V6" s="7"/>
      <c r="W6" s="36">
        <v>8.4</v>
      </c>
      <c r="X6" s="7"/>
      <c r="Y6" s="30">
        <v>13.4</v>
      </c>
      <c r="Z6" s="7"/>
      <c r="AA6" s="30">
        <v>29.1</v>
      </c>
      <c r="AB6" s="7"/>
      <c r="AC6" s="36">
        <v>3.5</v>
      </c>
      <c r="AD6" s="7"/>
    </row>
    <row r="7" spans="1:30" ht="16.5" customHeight="1" x14ac:dyDescent="0.2">
      <c r="A7" s="7" t="s">
        <v>141</v>
      </c>
      <c r="B7" s="7"/>
      <c r="C7" s="7"/>
      <c r="D7" s="7"/>
      <c r="E7" s="7"/>
      <c r="F7" s="7"/>
      <c r="G7" s="7"/>
      <c r="H7" s="7"/>
      <c r="I7" s="7"/>
      <c r="J7" s="7"/>
      <c r="K7" s="7"/>
      <c r="L7" s="9" t="s">
        <v>174</v>
      </c>
      <c r="M7" s="36">
        <v>2.7</v>
      </c>
      <c r="N7" s="52">
        <v>0.5</v>
      </c>
      <c r="O7" s="36">
        <v>3.3</v>
      </c>
      <c r="P7" s="52">
        <v>0.8</v>
      </c>
      <c r="Q7" s="36">
        <v>3.7</v>
      </c>
      <c r="R7" s="52">
        <v>0.6</v>
      </c>
      <c r="S7" s="36">
        <v>3.7</v>
      </c>
      <c r="T7" s="52">
        <v>0.6</v>
      </c>
      <c r="U7" s="36">
        <v>3.5</v>
      </c>
      <c r="V7" s="52">
        <v>0.8</v>
      </c>
      <c r="W7" s="36">
        <v>8.6</v>
      </c>
      <c r="X7" s="52">
        <v>1.3</v>
      </c>
      <c r="Y7" s="36">
        <v>5.6</v>
      </c>
      <c r="Z7" s="52">
        <v>1.4</v>
      </c>
      <c r="AA7" s="36">
        <v>1.8</v>
      </c>
      <c r="AB7" s="52">
        <v>0.8</v>
      </c>
      <c r="AC7" s="36">
        <v>3.4</v>
      </c>
      <c r="AD7" s="52">
        <v>0.3</v>
      </c>
    </row>
    <row r="8" spans="1:30" ht="16.5" customHeight="1" x14ac:dyDescent="0.2">
      <c r="A8" s="7"/>
      <c r="B8" s="7" t="s">
        <v>521</v>
      </c>
      <c r="C8" s="7"/>
      <c r="D8" s="7"/>
      <c r="E8" s="7"/>
      <c r="F8" s="7"/>
      <c r="G8" s="7"/>
      <c r="H8" s="7"/>
      <c r="I8" s="7"/>
      <c r="J8" s="7"/>
      <c r="K8" s="7"/>
      <c r="L8" s="9" t="s">
        <v>174</v>
      </c>
      <c r="M8" s="36">
        <v>8.6999999999999993</v>
      </c>
      <c r="N8" s="7"/>
      <c r="O8" s="30">
        <v>12.2</v>
      </c>
      <c r="P8" s="7"/>
      <c r="Q8" s="36">
        <v>7.9</v>
      </c>
      <c r="R8" s="7"/>
      <c r="S8" s="36">
        <v>9</v>
      </c>
      <c r="T8" s="7"/>
      <c r="U8" s="30">
        <v>12.1</v>
      </c>
      <c r="V8" s="7"/>
      <c r="W8" s="36">
        <v>7.9</v>
      </c>
      <c r="X8" s="7"/>
      <c r="Y8" s="30">
        <v>12.9</v>
      </c>
      <c r="Z8" s="7"/>
      <c r="AA8" s="30">
        <v>22.8</v>
      </c>
      <c r="AB8" s="7"/>
      <c r="AC8" s="36">
        <v>5.2</v>
      </c>
      <c r="AD8" s="7"/>
    </row>
    <row r="9" spans="1:30" ht="16.5" customHeight="1" x14ac:dyDescent="0.2">
      <c r="A9" s="7" t="s">
        <v>142</v>
      </c>
      <c r="B9" s="7"/>
      <c r="C9" s="7"/>
      <c r="D9" s="7"/>
      <c r="E9" s="7"/>
      <c r="F9" s="7"/>
      <c r="G9" s="7"/>
      <c r="H9" s="7"/>
      <c r="I9" s="7"/>
      <c r="J9" s="7"/>
      <c r="K9" s="7"/>
      <c r="L9" s="9" t="s">
        <v>174</v>
      </c>
      <c r="M9" s="36">
        <v>2.8</v>
      </c>
      <c r="N9" s="52">
        <v>0.5</v>
      </c>
      <c r="O9" s="36">
        <v>4.4000000000000004</v>
      </c>
      <c r="P9" s="52">
        <v>0.8</v>
      </c>
      <c r="Q9" s="36">
        <v>4.5</v>
      </c>
      <c r="R9" s="52">
        <v>0.6</v>
      </c>
      <c r="S9" s="36">
        <v>4.2</v>
      </c>
      <c r="T9" s="52">
        <v>0.9</v>
      </c>
      <c r="U9" s="36">
        <v>3.5</v>
      </c>
      <c r="V9" s="52">
        <v>0.9</v>
      </c>
      <c r="W9" s="36">
        <v>8.6999999999999993</v>
      </c>
      <c r="X9" s="52">
        <v>1.8</v>
      </c>
      <c r="Y9" s="36">
        <v>8</v>
      </c>
      <c r="Z9" s="52">
        <v>1.8</v>
      </c>
      <c r="AA9" s="36">
        <v>2.9</v>
      </c>
      <c r="AB9" s="52">
        <v>1.2</v>
      </c>
      <c r="AC9" s="36">
        <v>4</v>
      </c>
      <c r="AD9" s="52">
        <v>0.3</v>
      </c>
    </row>
    <row r="10" spans="1:30" ht="16.5" customHeight="1" x14ac:dyDescent="0.2">
      <c r="A10" s="7"/>
      <c r="B10" s="7" t="s">
        <v>521</v>
      </c>
      <c r="C10" s="7"/>
      <c r="D10" s="7"/>
      <c r="E10" s="7"/>
      <c r="F10" s="7"/>
      <c r="G10" s="7"/>
      <c r="H10" s="7"/>
      <c r="I10" s="7"/>
      <c r="J10" s="7"/>
      <c r="K10" s="7"/>
      <c r="L10" s="9" t="s">
        <v>174</v>
      </c>
      <c r="M10" s="36">
        <v>8.1999999999999993</v>
      </c>
      <c r="N10" s="7"/>
      <c r="O10" s="36">
        <v>9.3000000000000007</v>
      </c>
      <c r="P10" s="7"/>
      <c r="Q10" s="36">
        <v>6.7</v>
      </c>
      <c r="R10" s="7"/>
      <c r="S10" s="30">
        <v>11.1</v>
      </c>
      <c r="T10" s="7"/>
      <c r="U10" s="30">
        <v>13.2</v>
      </c>
      <c r="V10" s="7"/>
      <c r="W10" s="30">
        <v>10.4</v>
      </c>
      <c r="X10" s="7"/>
      <c r="Y10" s="30">
        <v>11.5</v>
      </c>
      <c r="Z10" s="7"/>
      <c r="AA10" s="30">
        <v>20.7</v>
      </c>
      <c r="AB10" s="7"/>
      <c r="AC10" s="36">
        <v>3.9</v>
      </c>
      <c r="AD10" s="7"/>
    </row>
    <row r="11" spans="1:30" ht="16.5" customHeight="1" x14ac:dyDescent="0.2">
      <c r="A11" s="7" t="s">
        <v>143</v>
      </c>
      <c r="B11" s="7"/>
      <c r="C11" s="7"/>
      <c r="D11" s="7"/>
      <c r="E11" s="7"/>
      <c r="F11" s="7"/>
      <c r="G11" s="7"/>
      <c r="H11" s="7"/>
      <c r="I11" s="7"/>
      <c r="J11" s="7"/>
      <c r="K11" s="7"/>
      <c r="L11" s="9" t="s">
        <v>174</v>
      </c>
      <c r="M11" s="36">
        <v>3.7</v>
      </c>
      <c r="N11" s="52">
        <v>0.5</v>
      </c>
      <c r="O11" s="36">
        <v>4.5</v>
      </c>
      <c r="P11" s="52">
        <v>0.8</v>
      </c>
      <c r="Q11" s="36">
        <v>4.5</v>
      </c>
      <c r="R11" s="52">
        <v>0.5</v>
      </c>
      <c r="S11" s="36">
        <v>4</v>
      </c>
      <c r="T11" s="52">
        <v>0.9</v>
      </c>
      <c r="U11" s="36">
        <v>3.5</v>
      </c>
      <c r="V11" s="52">
        <v>0.7</v>
      </c>
      <c r="W11" s="36">
        <v>7.5</v>
      </c>
      <c r="X11" s="52">
        <v>1.5</v>
      </c>
      <c r="Y11" s="36">
        <v>7.1</v>
      </c>
      <c r="Z11" s="52">
        <v>1.6</v>
      </c>
      <c r="AA11" s="36">
        <v>2.2999999999999998</v>
      </c>
      <c r="AB11" s="52">
        <v>0.8</v>
      </c>
      <c r="AC11" s="36">
        <v>4.0999999999999996</v>
      </c>
      <c r="AD11" s="52">
        <v>0.3</v>
      </c>
    </row>
    <row r="12" spans="1:30" ht="16.5" customHeight="1" x14ac:dyDescent="0.2">
      <c r="A12" s="7"/>
      <c r="B12" s="7" t="s">
        <v>521</v>
      </c>
      <c r="C12" s="7"/>
      <c r="D12" s="7"/>
      <c r="E12" s="7"/>
      <c r="F12" s="7"/>
      <c r="G12" s="7"/>
      <c r="H12" s="7"/>
      <c r="I12" s="7"/>
      <c r="J12" s="7"/>
      <c r="K12" s="7"/>
      <c r="L12" s="9" t="s">
        <v>174</v>
      </c>
      <c r="M12" s="36">
        <v>7</v>
      </c>
      <c r="N12" s="7"/>
      <c r="O12" s="36">
        <v>9.1</v>
      </c>
      <c r="P12" s="7"/>
      <c r="Q12" s="36">
        <v>5.7</v>
      </c>
      <c r="R12" s="7"/>
      <c r="S12" s="30">
        <v>11.6</v>
      </c>
      <c r="T12" s="7"/>
      <c r="U12" s="30">
        <v>10</v>
      </c>
      <c r="V12" s="7"/>
      <c r="W12" s="30">
        <v>10</v>
      </c>
      <c r="X12" s="7"/>
      <c r="Y12" s="30">
        <v>11.8</v>
      </c>
      <c r="Z12" s="7"/>
      <c r="AA12" s="30">
        <v>18.600000000000001</v>
      </c>
      <c r="AB12" s="7"/>
      <c r="AC12" s="36">
        <v>4.0999999999999996</v>
      </c>
      <c r="AD12" s="7"/>
    </row>
    <row r="13" spans="1:30" ht="16.5" customHeight="1" x14ac:dyDescent="0.2">
      <c r="A13" s="7" t="s">
        <v>144</v>
      </c>
      <c r="B13" s="7"/>
      <c r="C13" s="7"/>
      <c r="D13" s="7"/>
      <c r="E13" s="7"/>
      <c r="F13" s="7"/>
      <c r="G13" s="7"/>
      <c r="H13" s="7"/>
      <c r="I13" s="7"/>
      <c r="J13" s="7"/>
      <c r="K13" s="7"/>
      <c r="L13" s="9" t="s">
        <v>174</v>
      </c>
      <c r="M13" s="36">
        <v>3.5</v>
      </c>
      <c r="N13" s="52">
        <v>0.8</v>
      </c>
      <c r="O13" s="36">
        <v>3.8</v>
      </c>
      <c r="P13" s="52">
        <v>0.7</v>
      </c>
      <c r="Q13" s="36">
        <v>4.8</v>
      </c>
      <c r="R13" s="52">
        <v>0.7</v>
      </c>
      <c r="S13" s="36">
        <v>4.9000000000000004</v>
      </c>
      <c r="T13" s="52">
        <v>1</v>
      </c>
      <c r="U13" s="36">
        <v>3.9</v>
      </c>
      <c r="V13" s="52">
        <v>0.9</v>
      </c>
      <c r="W13" s="36">
        <v>6.1</v>
      </c>
      <c r="X13" s="52">
        <v>1</v>
      </c>
      <c r="Y13" s="36">
        <v>8.1</v>
      </c>
      <c r="Z13" s="52">
        <v>2</v>
      </c>
      <c r="AA13" s="36">
        <v>2</v>
      </c>
      <c r="AB13" s="52">
        <v>0.9</v>
      </c>
      <c r="AC13" s="36">
        <v>4.0999999999999996</v>
      </c>
      <c r="AD13" s="52">
        <v>0.4</v>
      </c>
    </row>
    <row r="14" spans="1:30" ht="16.5" customHeight="1" x14ac:dyDescent="0.2">
      <c r="A14" s="7"/>
      <c r="B14" s="7" t="s">
        <v>521</v>
      </c>
      <c r="C14" s="7"/>
      <c r="D14" s="7"/>
      <c r="E14" s="7"/>
      <c r="F14" s="7"/>
      <c r="G14" s="7"/>
      <c r="H14" s="7"/>
      <c r="I14" s="7"/>
      <c r="J14" s="7"/>
      <c r="K14" s="7"/>
      <c r="L14" s="9" t="s">
        <v>174</v>
      </c>
      <c r="M14" s="30">
        <v>11.4</v>
      </c>
      <c r="N14" s="7"/>
      <c r="O14" s="30">
        <v>10.1</v>
      </c>
      <c r="P14" s="7"/>
      <c r="Q14" s="36">
        <v>7.3</v>
      </c>
      <c r="R14" s="7"/>
      <c r="S14" s="30">
        <v>10.3</v>
      </c>
      <c r="T14" s="7"/>
      <c r="U14" s="30">
        <v>11.8</v>
      </c>
      <c r="V14" s="7"/>
      <c r="W14" s="36">
        <v>8.6</v>
      </c>
      <c r="X14" s="7"/>
      <c r="Y14" s="30">
        <v>12.8</v>
      </c>
      <c r="Z14" s="7"/>
      <c r="AA14" s="30">
        <v>22.9</v>
      </c>
      <c r="AB14" s="7"/>
      <c r="AC14" s="36">
        <v>4.4000000000000004</v>
      </c>
      <c r="AD14" s="7"/>
    </row>
    <row r="15" spans="1:30" ht="16.5" customHeight="1" x14ac:dyDescent="0.2">
      <c r="A15" s="7" t="s">
        <v>145</v>
      </c>
      <c r="B15" s="7"/>
      <c r="C15" s="7"/>
      <c r="D15" s="7"/>
      <c r="E15" s="7"/>
      <c r="F15" s="7"/>
      <c r="G15" s="7"/>
      <c r="H15" s="7"/>
      <c r="I15" s="7"/>
      <c r="J15" s="7"/>
      <c r="K15" s="7"/>
      <c r="L15" s="9" t="s">
        <v>174</v>
      </c>
      <c r="M15" s="36">
        <v>3.2</v>
      </c>
      <c r="N15" s="52">
        <v>0.6</v>
      </c>
      <c r="O15" s="36">
        <v>5.6</v>
      </c>
      <c r="P15" s="52">
        <v>0.8</v>
      </c>
      <c r="Q15" s="36">
        <v>5.4</v>
      </c>
      <c r="R15" s="52">
        <v>0.8</v>
      </c>
      <c r="S15" s="36">
        <v>7</v>
      </c>
      <c r="T15" s="52">
        <v>1.3</v>
      </c>
      <c r="U15" s="36">
        <v>5.5</v>
      </c>
      <c r="V15" s="52">
        <v>1</v>
      </c>
      <c r="W15" s="36">
        <v>7</v>
      </c>
      <c r="X15" s="52">
        <v>1.5</v>
      </c>
      <c r="Y15" s="36">
        <v>9.6999999999999993</v>
      </c>
      <c r="Z15" s="52">
        <v>2.2000000000000002</v>
      </c>
      <c r="AA15" s="36">
        <v>4.0999999999999996</v>
      </c>
      <c r="AB15" s="52">
        <v>1.8</v>
      </c>
      <c r="AC15" s="36">
        <v>5</v>
      </c>
      <c r="AD15" s="52">
        <v>0.3</v>
      </c>
    </row>
    <row r="16" spans="1:30" ht="16.5" customHeight="1" x14ac:dyDescent="0.2">
      <c r="A16" s="7"/>
      <c r="B16" s="7" t="s">
        <v>521</v>
      </c>
      <c r="C16" s="7"/>
      <c r="D16" s="7"/>
      <c r="E16" s="7"/>
      <c r="F16" s="7"/>
      <c r="G16" s="7"/>
      <c r="H16" s="7"/>
      <c r="I16" s="7"/>
      <c r="J16" s="7"/>
      <c r="K16" s="7"/>
      <c r="L16" s="9" t="s">
        <v>174</v>
      </c>
      <c r="M16" s="36">
        <v>9</v>
      </c>
      <c r="N16" s="7"/>
      <c r="O16" s="36">
        <v>7.3</v>
      </c>
      <c r="P16" s="7"/>
      <c r="Q16" s="36">
        <v>7.9</v>
      </c>
      <c r="R16" s="7"/>
      <c r="S16" s="36">
        <v>9.1999999999999993</v>
      </c>
      <c r="T16" s="7"/>
      <c r="U16" s="36">
        <v>9.3000000000000007</v>
      </c>
      <c r="V16" s="7"/>
      <c r="W16" s="30">
        <v>11.3</v>
      </c>
      <c r="X16" s="7"/>
      <c r="Y16" s="30">
        <v>11.7</v>
      </c>
      <c r="Z16" s="7"/>
      <c r="AA16" s="30">
        <v>22.5</v>
      </c>
      <c r="AB16" s="7"/>
      <c r="AC16" s="36">
        <v>3.1</v>
      </c>
      <c r="AD16" s="7"/>
    </row>
    <row r="17" spans="1:30" ht="16.5" customHeight="1" x14ac:dyDescent="0.2">
      <c r="A17" s="7" t="s">
        <v>146</v>
      </c>
      <c r="B17" s="7"/>
      <c r="C17" s="7"/>
      <c r="D17" s="7"/>
      <c r="E17" s="7"/>
      <c r="F17" s="7"/>
      <c r="G17" s="7"/>
      <c r="H17" s="7"/>
      <c r="I17" s="7"/>
      <c r="J17" s="7"/>
      <c r="K17" s="7"/>
      <c r="L17" s="9" t="s">
        <v>174</v>
      </c>
      <c r="M17" s="36">
        <v>3.5</v>
      </c>
      <c r="N17" s="52">
        <v>0.5</v>
      </c>
      <c r="O17" s="36">
        <v>5</v>
      </c>
      <c r="P17" s="52">
        <v>0.7</v>
      </c>
      <c r="Q17" s="36">
        <v>5.8</v>
      </c>
      <c r="R17" s="52">
        <v>0.7</v>
      </c>
      <c r="S17" s="36">
        <v>6.2</v>
      </c>
      <c r="T17" s="52">
        <v>0.9</v>
      </c>
      <c r="U17" s="36">
        <v>4.5</v>
      </c>
      <c r="V17" s="52">
        <v>1</v>
      </c>
      <c r="W17" s="36">
        <v>6.9</v>
      </c>
      <c r="X17" s="52">
        <v>1.4</v>
      </c>
      <c r="Y17" s="36">
        <v>6.9</v>
      </c>
      <c r="Z17" s="52">
        <v>1.5</v>
      </c>
      <c r="AA17" s="36">
        <v>5.6</v>
      </c>
      <c r="AB17" s="52">
        <v>2.4</v>
      </c>
      <c r="AC17" s="36">
        <v>4.9000000000000004</v>
      </c>
      <c r="AD17" s="52">
        <v>0.3</v>
      </c>
    </row>
    <row r="18" spans="1:30" ht="16.5" customHeight="1" x14ac:dyDescent="0.2">
      <c r="A18" s="7"/>
      <c r="B18" s="7" t="s">
        <v>521</v>
      </c>
      <c r="C18" s="7"/>
      <c r="D18" s="7"/>
      <c r="E18" s="7"/>
      <c r="F18" s="7"/>
      <c r="G18" s="7"/>
      <c r="H18" s="7"/>
      <c r="I18" s="7"/>
      <c r="J18" s="7"/>
      <c r="K18" s="7"/>
      <c r="L18" s="9" t="s">
        <v>174</v>
      </c>
      <c r="M18" s="36">
        <v>7.6</v>
      </c>
      <c r="N18" s="7"/>
      <c r="O18" s="36">
        <v>6.9</v>
      </c>
      <c r="P18" s="7"/>
      <c r="Q18" s="36">
        <v>6.2</v>
      </c>
      <c r="R18" s="7"/>
      <c r="S18" s="36">
        <v>7.5</v>
      </c>
      <c r="T18" s="7"/>
      <c r="U18" s="30">
        <v>11.7</v>
      </c>
      <c r="V18" s="7"/>
      <c r="W18" s="30">
        <v>10.4</v>
      </c>
      <c r="X18" s="7"/>
      <c r="Y18" s="30">
        <v>11.3</v>
      </c>
      <c r="Z18" s="7"/>
      <c r="AA18" s="30">
        <v>21.8</v>
      </c>
      <c r="AB18" s="7"/>
      <c r="AC18" s="36">
        <v>2.9</v>
      </c>
      <c r="AD18" s="7"/>
    </row>
    <row r="19" spans="1:30" ht="16.5" customHeight="1" x14ac:dyDescent="0.2">
      <c r="A19" s="7" t="s">
        <v>147</v>
      </c>
      <c r="B19" s="7"/>
      <c r="C19" s="7"/>
      <c r="D19" s="7"/>
      <c r="E19" s="7"/>
      <c r="F19" s="7"/>
      <c r="G19" s="7"/>
      <c r="H19" s="7"/>
      <c r="I19" s="7"/>
      <c r="J19" s="7"/>
      <c r="K19" s="7"/>
      <c r="L19" s="9" t="s">
        <v>174</v>
      </c>
      <c r="M19" s="36">
        <v>4.5</v>
      </c>
      <c r="N19" s="52">
        <v>0.8</v>
      </c>
      <c r="O19" s="36">
        <v>5</v>
      </c>
      <c r="P19" s="52">
        <v>0.6</v>
      </c>
      <c r="Q19" s="36">
        <v>5.9</v>
      </c>
      <c r="R19" s="52">
        <v>0.8</v>
      </c>
      <c r="S19" s="36">
        <v>7.7</v>
      </c>
      <c r="T19" s="52">
        <v>1.1000000000000001</v>
      </c>
      <c r="U19" s="36">
        <v>5.4</v>
      </c>
      <c r="V19" s="52">
        <v>1</v>
      </c>
      <c r="W19" s="36">
        <v>7</v>
      </c>
      <c r="X19" s="52">
        <v>1.3</v>
      </c>
      <c r="Y19" s="36">
        <v>8.8000000000000007</v>
      </c>
      <c r="Z19" s="52">
        <v>2.1</v>
      </c>
      <c r="AA19" s="36">
        <v>5.2</v>
      </c>
      <c r="AB19" s="52">
        <v>2.1</v>
      </c>
      <c r="AC19" s="36">
        <v>5.4</v>
      </c>
      <c r="AD19" s="52">
        <v>0.4</v>
      </c>
    </row>
    <row r="20" spans="1:30" ht="16.5" customHeight="1" x14ac:dyDescent="0.2">
      <c r="A20" s="11"/>
      <c r="B20" s="11" t="s">
        <v>521</v>
      </c>
      <c r="C20" s="11"/>
      <c r="D20" s="11"/>
      <c r="E20" s="11"/>
      <c r="F20" s="11"/>
      <c r="G20" s="11"/>
      <c r="H20" s="11"/>
      <c r="I20" s="11"/>
      <c r="J20" s="11"/>
      <c r="K20" s="11"/>
      <c r="L20" s="12" t="s">
        <v>174</v>
      </c>
      <c r="M20" s="39">
        <v>8.6999999999999993</v>
      </c>
      <c r="N20" s="11"/>
      <c r="O20" s="39">
        <v>6.3</v>
      </c>
      <c r="P20" s="11"/>
      <c r="Q20" s="39">
        <v>7</v>
      </c>
      <c r="R20" s="11"/>
      <c r="S20" s="39">
        <v>7.4</v>
      </c>
      <c r="T20" s="11"/>
      <c r="U20" s="39">
        <v>9.5</v>
      </c>
      <c r="V20" s="11"/>
      <c r="W20" s="39">
        <v>9.6</v>
      </c>
      <c r="X20" s="11"/>
      <c r="Y20" s="37">
        <v>12.1</v>
      </c>
      <c r="Z20" s="11"/>
      <c r="AA20" s="37">
        <v>20.5</v>
      </c>
      <c r="AB20" s="11"/>
      <c r="AC20" s="39">
        <v>3.3</v>
      </c>
      <c r="AD20" s="11"/>
    </row>
    <row r="21" spans="1:30" ht="4.5" customHeight="1" x14ac:dyDescent="0.2">
      <c r="A21" s="25"/>
      <c r="B21" s="25"/>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16.5" customHeight="1" x14ac:dyDescent="0.2">
      <c r="A22" s="25"/>
      <c r="B22" s="25"/>
      <c r="C22" s="79" t="s">
        <v>522</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1:30" ht="4.5" customHeight="1" x14ac:dyDescent="0.2">
      <c r="A23" s="25"/>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6.5" customHeight="1" x14ac:dyDescent="0.2">
      <c r="A24" s="35"/>
      <c r="B24" s="35"/>
      <c r="C24" s="79" t="s">
        <v>154</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1:30" ht="16.5" customHeight="1" x14ac:dyDescent="0.2">
      <c r="A25" s="35"/>
      <c r="B25" s="35"/>
      <c r="C25" s="79" t="s">
        <v>155</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ht="4.5" customHeight="1" x14ac:dyDescent="0.2">
      <c r="A26" s="25"/>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6.5" customHeight="1" x14ac:dyDescent="0.2">
      <c r="A27" s="25" t="s">
        <v>115</v>
      </c>
      <c r="B27" s="25"/>
      <c r="C27" s="79" t="s">
        <v>523</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1:30" ht="29.45" customHeight="1" x14ac:dyDescent="0.2">
      <c r="A28" s="25" t="s">
        <v>117</v>
      </c>
      <c r="B28" s="25"/>
      <c r="C28" s="79" t="s">
        <v>524</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1:30" ht="29.45" customHeight="1" x14ac:dyDescent="0.2">
      <c r="A29" s="25" t="s">
        <v>119</v>
      </c>
      <c r="B29" s="25"/>
      <c r="C29" s="79" t="s">
        <v>525</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1:30" ht="29.45" customHeight="1" x14ac:dyDescent="0.2">
      <c r="A30" s="25" t="s">
        <v>121</v>
      </c>
      <c r="B30" s="25"/>
      <c r="C30" s="79" t="s">
        <v>526</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ht="42.4" customHeight="1" x14ac:dyDescent="0.2">
      <c r="A31" s="25" t="s">
        <v>123</v>
      </c>
      <c r="B31" s="25"/>
      <c r="C31" s="79" t="s">
        <v>527</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1:30" ht="29.45" customHeight="1" x14ac:dyDescent="0.2">
      <c r="A32" s="25" t="s">
        <v>161</v>
      </c>
      <c r="B32" s="25"/>
      <c r="C32" s="79" t="s">
        <v>528</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1:30" ht="16.5" customHeight="1" x14ac:dyDescent="0.2">
      <c r="A33" s="25" t="s">
        <v>529</v>
      </c>
      <c r="B33" s="25"/>
      <c r="C33" s="79" t="s">
        <v>530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1:30" ht="4.5" customHeight="1" x14ac:dyDescent="0.2"/>
    <row r="35" spans="1:30" ht="16.5" customHeight="1" x14ac:dyDescent="0.2">
      <c r="A35" s="26" t="s">
        <v>125</v>
      </c>
      <c r="B35" s="25"/>
      <c r="C35" s="25"/>
      <c r="D35" s="25"/>
      <c r="E35" s="79" t="s">
        <v>531</v>
      </c>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row>
  </sheetData>
  <mergeCells count="21">
    <mergeCell ref="W2:X2"/>
    <mergeCell ref="Y2:Z2"/>
    <mergeCell ref="AA2:AB2"/>
    <mergeCell ref="AC2:AD2"/>
    <mergeCell ref="K1:AD1"/>
    <mergeCell ref="M2:N2"/>
    <mergeCell ref="O2:P2"/>
    <mergeCell ref="Q2:R2"/>
    <mergeCell ref="S2:T2"/>
    <mergeCell ref="U2:V2"/>
    <mergeCell ref="C22:AD22"/>
    <mergeCell ref="C24:AD24"/>
    <mergeCell ref="C25:AD25"/>
    <mergeCell ref="C27:AD27"/>
    <mergeCell ref="C28:AD28"/>
    <mergeCell ref="E35:AD35"/>
    <mergeCell ref="C29:AD29"/>
    <mergeCell ref="C30:AD30"/>
    <mergeCell ref="C31:AD31"/>
    <mergeCell ref="C32:AD32"/>
    <mergeCell ref="C33:AD33"/>
  </mergeCells>
  <pageMargins left="0.7" right="0.7" top="0.75" bottom="0.75" header="0.3" footer="0.3"/>
  <pageSetup paperSize="9" fitToHeight="0" orientation="landscape" horizontalDpi="300" verticalDpi="300"/>
  <headerFooter scaleWithDoc="0" alignWithMargins="0">
    <oddHeader>&amp;C&amp;"Arial"&amp;8TABLE 10A.25</oddHeader>
    <oddFooter>&amp;L&amp;"Arial"&amp;8REPORT ON
GOVERNMENT
SERVICES 2022&amp;R&amp;"Arial"&amp;8PRIMARY AND
COMMUNITY HEALTH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62"/>
  <sheetViews>
    <sheetView showGridLines="0" workbookViewId="0"/>
  </sheetViews>
  <sheetFormatPr defaultColWidth="10.85546875" defaultRowHeight="12.75" x14ac:dyDescent="0.2"/>
  <cols>
    <col min="1" max="11" width="1.7109375" customWidth="1"/>
    <col min="12" max="12" width="5.42578125" customWidth="1"/>
    <col min="13" max="18" width="13.7109375" customWidth="1"/>
  </cols>
  <sheetData>
    <row r="1" spans="1:18" ht="33.950000000000003" customHeight="1" x14ac:dyDescent="0.2">
      <c r="A1" s="8" t="s">
        <v>532</v>
      </c>
      <c r="B1" s="8"/>
      <c r="C1" s="8"/>
      <c r="D1" s="8"/>
      <c r="E1" s="8"/>
      <c r="F1" s="8"/>
      <c r="G1" s="8"/>
      <c r="H1" s="8"/>
      <c r="I1" s="8"/>
      <c r="J1" s="8"/>
      <c r="K1" s="85" t="s">
        <v>533</v>
      </c>
      <c r="L1" s="86"/>
      <c r="M1" s="86"/>
      <c r="N1" s="86"/>
      <c r="O1" s="86"/>
      <c r="P1" s="86"/>
      <c r="Q1" s="86"/>
      <c r="R1" s="86"/>
    </row>
    <row r="2" spans="1:18" ht="16.5" customHeight="1" x14ac:dyDescent="0.2">
      <c r="A2" s="27"/>
      <c r="B2" s="27"/>
      <c r="C2" s="27"/>
      <c r="D2" s="27"/>
      <c r="E2" s="27"/>
      <c r="F2" s="27"/>
      <c r="G2" s="27"/>
      <c r="H2" s="27"/>
      <c r="I2" s="27"/>
      <c r="J2" s="27"/>
      <c r="K2" s="27"/>
      <c r="L2" s="28" t="s">
        <v>87</v>
      </c>
      <c r="M2" s="29" t="s">
        <v>331</v>
      </c>
      <c r="N2" s="29" t="s">
        <v>332</v>
      </c>
      <c r="O2" s="29" t="s">
        <v>333</v>
      </c>
      <c r="P2" s="29" t="s">
        <v>334</v>
      </c>
      <c r="Q2" s="29" t="s">
        <v>335</v>
      </c>
      <c r="R2" s="29" t="s">
        <v>95</v>
      </c>
    </row>
    <row r="3" spans="1:18" ht="16.5" customHeight="1" x14ac:dyDescent="0.2">
      <c r="A3" s="7" t="s">
        <v>140</v>
      </c>
      <c r="B3" s="7"/>
      <c r="C3" s="7"/>
      <c r="D3" s="7"/>
      <c r="E3" s="7"/>
      <c r="F3" s="7"/>
      <c r="G3" s="7"/>
      <c r="H3" s="7"/>
      <c r="I3" s="7"/>
      <c r="J3" s="7"/>
      <c r="K3" s="7"/>
      <c r="L3" s="9"/>
      <c r="M3" s="10"/>
      <c r="N3" s="10"/>
      <c r="O3" s="10"/>
      <c r="P3" s="10"/>
      <c r="Q3" s="10"/>
      <c r="R3" s="10"/>
    </row>
    <row r="4" spans="1:18" ht="16.5" customHeight="1" x14ac:dyDescent="0.2">
      <c r="A4" s="7"/>
      <c r="B4" s="7" t="s">
        <v>534</v>
      </c>
      <c r="C4" s="7"/>
      <c r="D4" s="7"/>
      <c r="E4" s="7"/>
      <c r="F4" s="7"/>
      <c r="G4" s="7"/>
      <c r="H4" s="7"/>
      <c r="I4" s="7"/>
      <c r="J4" s="7"/>
      <c r="K4" s="7"/>
      <c r="L4" s="9" t="s">
        <v>174</v>
      </c>
      <c r="M4" s="30">
        <v>93.8</v>
      </c>
      <c r="N4" s="30">
        <v>94.1</v>
      </c>
      <c r="O4" s="30">
        <v>94.6</v>
      </c>
      <c r="P4" s="30">
        <v>94.8</v>
      </c>
      <c r="Q4" s="30">
        <v>96.6</v>
      </c>
      <c r="R4" s="30">
        <v>93.9</v>
      </c>
    </row>
    <row r="5" spans="1:18" ht="16.5" customHeight="1" x14ac:dyDescent="0.2">
      <c r="A5" s="7"/>
      <c r="B5" s="7" t="s">
        <v>535</v>
      </c>
      <c r="C5" s="7"/>
      <c r="D5" s="7"/>
      <c r="E5" s="7"/>
      <c r="F5" s="7"/>
      <c r="G5" s="7"/>
      <c r="H5" s="7"/>
      <c r="I5" s="7"/>
      <c r="J5" s="7"/>
      <c r="K5" s="7"/>
      <c r="L5" s="9" t="s">
        <v>174</v>
      </c>
      <c r="M5" s="30">
        <v>87.1</v>
      </c>
      <c r="N5" s="30">
        <v>81.5</v>
      </c>
      <c r="O5" s="30">
        <v>81.900000000000006</v>
      </c>
      <c r="P5" s="30">
        <v>80</v>
      </c>
      <c r="Q5" s="30">
        <v>88.9</v>
      </c>
      <c r="R5" s="30">
        <v>85.8</v>
      </c>
    </row>
    <row r="6" spans="1:18" ht="16.5" customHeight="1" x14ac:dyDescent="0.2">
      <c r="A6" s="7"/>
      <c r="B6" s="7" t="s">
        <v>536</v>
      </c>
      <c r="C6" s="7"/>
      <c r="D6" s="7"/>
      <c r="E6" s="7"/>
      <c r="F6" s="7"/>
      <c r="G6" s="7"/>
      <c r="H6" s="7"/>
      <c r="I6" s="7"/>
      <c r="J6" s="7"/>
      <c r="K6" s="7"/>
      <c r="L6" s="9" t="s">
        <v>174</v>
      </c>
      <c r="M6" s="30">
        <v>92.7</v>
      </c>
      <c r="N6" s="30">
        <v>91.3</v>
      </c>
      <c r="O6" s="30">
        <v>91.6</v>
      </c>
      <c r="P6" s="30">
        <v>92.1</v>
      </c>
      <c r="Q6" s="30">
        <v>96</v>
      </c>
      <c r="R6" s="30">
        <v>92.3</v>
      </c>
    </row>
    <row r="7" spans="1:18" ht="16.5" customHeight="1" x14ac:dyDescent="0.2">
      <c r="A7" s="7"/>
      <c r="B7" s="7" t="s">
        <v>537</v>
      </c>
      <c r="C7" s="7"/>
      <c r="D7" s="7"/>
      <c r="E7" s="7"/>
      <c r="F7" s="7"/>
      <c r="G7" s="7"/>
      <c r="H7" s="7"/>
      <c r="I7" s="7"/>
      <c r="J7" s="7"/>
      <c r="K7" s="7"/>
      <c r="L7" s="9" t="s">
        <v>174</v>
      </c>
      <c r="M7" s="30">
        <v>89.6</v>
      </c>
      <c r="N7" s="30">
        <v>86.4</v>
      </c>
      <c r="O7" s="30">
        <v>86.7</v>
      </c>
      <c r="P7" s="30">
        <v>85.2</v>
      </c>
      <c r="Q7" s="30">
        <v>91.6</v>
      </c>
      <c r="R7" s="30">
        <v>88.8</v>
      </c>
    </row>
    <row r="8" spans="1:18" ht="16.5" customHeight="1" x14ac:dyDescent="0.2">
      <c r="A8" s="7" t="s">
        <v>96</v>
      </c>
      <c r="B8" s="7"/>
      <c r="C8" s="7"/>
      <c r="D8" s="7"/>
      <c r="E8" s="7"/>
      <c r="F8" s="7"/>
      <c r="G8" s="7"/>
      <c r="H8" s="7"/>
      <c r="I8" s="7"/>
      <c r="J8" s="7"/>
      <c r="K8" s="7"/>
      <c r="L8" s="9"/>
      <c r="M8" s="10"/>
      <c r="N8" s="10"/>
      <c r="O8" s="10"/>
      <c r="P8" s="10"/>
      <c r="Q8" s="10"/>
      <c r="R8" s="10"/>
    </row>
    <row r="9" spans="1:18" ht="16.5" customHeight="1" x14ac:dyDescent="0.2">
      <c r="A9" s="7"/>
      <c r="B9" s="7" t="s">
        <v>534</v>
      </c>
      <c r="C9" s="7"/>
      <c r="D9" s="7"/>
      <c r="E9" s="7"/>
      <c r="F9" s="7"/>
      <c r="G9" s="7"/>
      <c r="H9" s="7"/>
      <c r="I9" s="7"/>
      <c r="J9" s="7"/>
      <c r="K9" s="7"/>
      <c r="L9" s="9" t="s">
        <v>174</v>
      </c>
      <c r="M9" s="30">
        <v>93.6</v>
      </c>
      <c r="N9" s="30">
        <v>93.7</v>
      </c>
      <c r="O9" s="30">
        <v>94.1</v>
      </c>
      <c r="P9" s="30">
        <v>93.9</v>
      </c>
      <c r="Q9" s="30">
        <v>96</v>
      </c>
      <c r="R9" s="30">
        <v>93.6</v>
      </c>
    </row>
    <row r="10" spans="1:18" ht="16.5" customHeight="1" x14ac:dyDescent="0.2">
      <c r="A10" s="7"/>
      <c r="B10" s="7" t="s">
        <v>535</v>
      </c>
      <c r="C10" s="7"/>
      <c r="D10" s="7"/>
      <c r="E10" s="7"/>
      <c r="F10" s="7"/>
      <c r="G10" s="7"/>
      <c r="H10" s="7"/>
      <c r="I10" s="7"/>
      <c r="J10" s="7"/>
      <c r="K10" s="7"/>
      <c r="L10" s="9" t="s">
        <v>174</v>
      </c>
      <c r="M10" s="30">
        <v>85.7</v>
      </c>
      <c r="N10" s="30">
        <v>79.2</v>
      </c>
      <c r="O10" s="30">
        <v>80.400000000000006</v>
      </c>
      <c r="P10" s="30">
        <v>78.900000000000006</v>
      </c>
      <c r="Q10" s="30">
        <v>88.2</v>
      </c>
      <c r="R10" s="30">
        <v>84.2</v>
      </c>
    </row>
    <row r="11" spans="1:18" ht="16.5" customHeight="1" x14ac:dyDescent="0.2">
      <c r="A11" s="7"/>
      <c r="B11" s="7" t="s">
        <v>536</v>
      </c>
      <c r="C11" s="7"/>
      <c r="D11" s="7"/>
      <c r="E11" s="7"/>
      <c r="F11" s="7"/>
      <c r="G11" s="7"/>
      <c r="H11" s="7"/>
      <c r="I11" s="7"/>
      <c r="J11" s="7"/>
      <c r="K11" s="7"/>
      <c r="L11" s="9" t="s">
        <v>174</v>
      </c>
      <c r="M11" s="30">
        <v>91.7</v>
      </c>
      <c r="N11" s="30">
        <v>90</v>
      </c>
      <c r="O11" s="30">
        <v>90.7</v>
      </c>
      <c r="P11" s="30">
        <v>91.7</v>
      </c>
      <c r="Q11" s="30">
        <v>95.8</v>
      </c>
      <c r="R11" s="30">
        <v>91.2</v>
      </c>
    </row>
    <row r="12" spans="1:18" ht="16.5" customHeight="1" x14ac:dyDescent="0.2">
      <c r="A12" s="7"/>
      <c r="B12" s="7" t="s">
        <v>537</v>
      </c>
      <c r="C12" s="7"/>
      <c r="D12" s="7"/>
      <c r="E12" s="7"/>
      <c r="F12" s="7"/>
      <c r="G12" s="7"/>
      <c r="H12" s="7"/>
      <c r="I12" s="7"/>
      <c r="J12" s="7"/>
      <c r="K12" s="7"/>
      <c r="L12" s="9" t="s">
        <v>174</v>
      </c>
      <c r="M12" s="30">
        <v>88.5</v>
      </c>
      <c r="N12" s="30">
        <v>84.7</v>
      </c>
      <c r="O12" s="30">
        <v>85.4</v>
      </c>
      <c r="P12" s="30">
        <v>84.5</v>
      </c>
      <c r="Q12" s="30">
        <v>91.1</v>
      </c>
      <c r="R12" s="30">
        <v>87.5</v>
      </c>
    </row>
    <row r="13" spans="1:18" ht="16.5" customHeight="1" x14ac:dyDescent="0.2">
      <c r="A13" s="7" t="s">
        <v>141</v>
      </c>
      <c r="B13" s="7"/>
      <c r="C13" s="7"/>
      <c r="D13" s="7"/>
      <c r="E13" s="7"/>
      <c r="F13" s="7"/>
      <c r="G13" s="7"/>
      <c r="H13" s="7"/>
      <c r="I13" s="7"/>
      <c r="J13" s="7"/>
      <c r="K13" s="7"/>
      <c r="L13" s="9"/>
      <c r="M13" s="10"/>
      <c r="N13" s="10"/>
      <c r="O13" s="10"/>
      <c r="P13" s="10"/>
      <c r="Q13" s="10"/>
      <c r="R13" s="10"/>
    </row>
    <row r="14" spans="1:18" ht="16.5" customHeight="1" x14ac:dyDescent="0.2">
      <c r="A14" s="7"/>
      <c r="B14" s="7" t="s">
        <v>534</v>
      </c>
      <c r="C14" s="7"/>
      <c r="D14" s="7"/>
      <c r="E14" s="7"/>
      <c r="F14" s="7"/>
      <c r="G14" s="7"/>
      <c r="H14" s="7"/>
      <c r="I14" s="7"/>
      <c r="J14" s="7"/>
      <c r="K14" s="7"/>
      <c r="L14" s="9" t="s">
        <v>174</v>
      </c>
      <c r="M14" s="30">
        <v>93</v>
      </c>
      <c r="N14" s="30">
        <v>93.3</v>
      </c>
      <c r="O14" s="30">
        <v>93.7</v>
      </c>
      <c r="P14" s="30">
        <v>94.2</v>
      </c>
      <c r="Q14" s="30">
        <v>95.5</v>
      </c>
      <c r="R14" s="30">
        <v>93.1</v>
      </c>
    </row>
    <row r="15" spans="1:18" ht="16.5" customHeight="1" x14ac:dyDescent="0.2">
      <c r="A15" s="7"/>
      <c r="B15" s="7" t="s">
        <v>535</v>
      </c>
      <c r="C15" s="7"/>
      <c r="D15" s="7"/>
      <c r="E15" s="7"/>
      <c r="F15" s="7"/>
      <c r="G15" s="7"/>
      <c r="H15" s="7"/>
      <c r="I15" s="7"/>
      <c r="J15" s="7"/>
      <c r="K15" s="7"/>
      <c r="L15" s="9" t="s">
        <v>174</v>
      </c>
      <c r="M15" s="30">
        <v>84.1</v>
      </c>
      <c r="N15" s="30">
        <v>76.900000000000006</v>
      </c>
      <c r="O15" s="30">
        <v>78.400000000000006</v>
      </c>
      <c r="P15" s="30">
        <v>77.5</v>
      </c>
      <c r="Q15" s="30">
        <v>87.3</v>
      </c>
      <c r="R15" s="30">
        <v>82.4</v>
      </c>
    </row>
    <row r="16" spans="1:18" ht="16.5" customHeight="1" x14ac:dyDescent="0.2">
      <c r="A16" s="7"/>
      <c r="B16" s="7" t="s">
        <v>536</v>
      </c>
      <c r="C16" s="7"/>
      <c r="D16" s="7"/>
      <c r="E16" s="7"/>
      <c r="F16" s="7"/>
      <c r="G16" s="7"/>
      <c r="H16" s="7"/>
      <c r="I16" s="7"/>
      <c r="J16" s="7"/>
      <c r="K16" s="7"/>
      <c r="L16" s="9" t="s">
        <v>174</v>
      </c>
      <c r="M16" s="30">
        <v>90.8</v>
      </c>
      <c r="N16" s="30">
        <v>89</v>
      </c>
      <c r="O16" s="30">
        <v>90</v>
      </c>
      <c r="P16" s="30">
        <v>91.3</v>
      </c>
      <c r="Q16" s="30">
        <v>95.6</v>
      </c>
      <c r="R16" s="30">
        <v>90.3</v>
      </c>
    </row>
    <row r="17" spans="1:18" ht="16.5" customHeight="1" x14ac:dyDescent="0.2">
      <c r="A17" s="7"/>
      <c r="B17" s="7" t="s">
        <v>537</v>
      </c>
      <c r="C17" s="7"/>
      <c r="D17" s="7"/>
      <c r="E17" s="7"/>
      <c r="F17" s="7"/>
      <c r="G17" s="7"/>
      <c r="H17" s="7"/>
      <c r="I17" s="7"/>
      <c r="J17" s="7"/>
      <c r="K17" s="7"/>
      <c r="L17" s="9" t="s">
        <v>174</v>
      </c>
      <c r="M17" s="30">
        <v>87.2</v>
      </c>
      <c r="N17" s="30">
        <v>83.1</v>
      </c>
      <c r="O17" s="30">
        <v>84.2</v>
      </c>
      <c r="P17" s="30">
        <v>83.6</v>
      </c>
      <c r="Q17" s="30">
        <v>90.4</v>
      </c>
      <c r="R17" s="30">
        <v>86.2</v>
      </c>
    </row>
    <row r="18" spans="1:18" ht="16.5" customHeight="1" x14ac:dyDescent="0.2">
      <c r="A18" s="7" t="s">
        <v>142</v>
      </c>
      <c r="B18" s="7"/>
      <c r="C18" s="7"/>
      <c r="D18" s="7"/>
      <c r="E18" s="7"/>
      <c r="F18" s="7"/>
      <c r="G18" s="7"/>
      <c r="H18" s="7"/>
      <c r="I18" s="7"/>
      <c r="J18" s="7"/>
      <c r="K18" s="7"/>
      <c r="L18" s="9"/>
      <c r="M18" s="10"/>
      <c r="N18" s="10"/>
      <c r="O18" s="10"/>
      <c r="P18" s="10"/>
      <c r="Q18" s="10"/>
      <c r="R18" s="10"/>
    </row>
    <row r="19" spans="1:18" ht="16.5" customHeight="1" x14ac:dyDescent="0.2">
      <c r="A19" s="7"/>
      <c r="B19" s="7" t="s">
        <v>534</v>
      </c>
      <c r="C19" s="7"/>
      <c r="D19" s="7"/>
      <c r="E19" s="7"/>
      <c r="F19" s="7"/>
      <c r="G19" s="7"/>
      <c r="H19" s="7"/>
      <c r="I19" s="7"/>
      <c r="J19" s="7"/>
      <c r="K19" s="7"/>
      <c r="L19" s="9" t="s">
        <v>174</v>
      </c>
      <c r="M19" s="30">
        <v>92.7</v>
      </c>
      <c r="N19" s="30">
        <v>93.1</v>
      </c>
      <c r="O19" s="30">
        <v>93.4</v>
      </c>
      <c r="P19" s="30">
        <v>94.2</v>
      </c>
      <c r="Q19" s="30">
        <v>95.4</v>
      </c>
      <c r="R19" s="30">
        <v>92.8</v>
      </c>
    </row>
    <row r="20" spans="1:18" ht="16.5" customHeight="1" x14ac:dyDescent="0.2">
      <c r="A20" s="7"/>
      <c r="B20" s="7" t="s">
        <v>535</v>
      </c>
      <c r="C20" s="7"/>
      <c r="D20" s="7"/>
      <c r="E20" s="7"/>
      <c r="F20" s="7"/>
      <c r="G20" s="7"/>
      <c r="H20" s="7"/>
      <c r="I20" s="7"/>
      <c r="J20" s="7"/>
      <c r="K20" s="7"/>
      <c r="L20" s="9" t="s">
        <v>174</v>
      </c>
      <c r="M20" s="30">
        <v>83.7</v>
      </c>
      <c r="N20" s="30">
        <v>77.400000000000006</v>
      </c>
      <c r="O20" s="30">
        <v>79.099999999999994</v>
      </c>
      <c r="P20" s="30">
        <v>78.3</v>
      </c>
      <c r="Q20" s="30">
        <v>87.4</v>
      </c>
      <c r="R20" s="30">
        <v>82.3</v>
      </c>
    </row>
    <row r="21" spans="1:18" ht="16.5" customHeight="1" x14ac:dyDescent="0.2">
      <c r="A21" s="7"/>
      <c r="B21" s="7" t="s">
        <v>536</v>
      </c>
      <c r="C21" s="7"/>
      <c r="D21" s="7"/>
      <c r="E21" s="7"/>
      <c r="F21" s="7"/>
      <c r="G21" s="7"/>
      <c r="H21" s="7"/>
      <c r="I21" s="7"/>
      <c r="J21" s="7"/>
      <c r="K21" s="7"/>
      <c r="L21" s="9" t="s">
        <v>174</v>
      </c>
      <c r="M21" s="30">
        <v>90.7</v>
      </c>
      <c r="N21" s="30">
        <v>89.1</v>
      </c>
      <c r="O21" s="30">
        <v>90.1</v>
      </c>
      <c r="P21" s="30">
        <v>91.7</v>
      </c>
      <c r="Q21" s="30">
        <v>95.7</v>
      </c>
      <c r="R21" s="30">
        <v>90.3</v>
      </c>
    </row>
    <row r="22" spans="1:18" ht="16.5" customHeight="1" x14ac:dyDescent="0.2">
      <c r="A22" s="7"/>
      <c r="B22" s="7" t="s">
        <v>537</v>
      </c>
      <c r="C22" s="7"/>
      <c r="D22" s="7"/>
      <c r="E22" s="7"/>
      <c r="F22" s="7"/>
      <c r="G22" s="7"/>
      <c r="H22" s="7"/>
      <c r="I22" s="7"/>
      <c r="J22" s="7"/>
      <c r="K22" s="7"/>
      <c r="L22" s="9" t="s">
        <v>174</v>
      </c>
      <c r="M22" s="30">
        <v>86.9</v>
      </c>
      <c r="N22" s="30">
        <v>83.3</v>
      </c>
      <c r="O22" s="30">
        <v>84.4</v>
      </c>
      <c r="P22" s="30">
        <v>84.1</v>
      </c>
      <c r="Q22" s="30">
        <v>90.5</v>
      </c>
      <c r="R22" s="30">
        <v>86.1</v>
      </c>
    </row>
    <row r="23" spans="1:18" ht="16.5" customHeight="1" x14ac:dyDescent="0.2">
      <c r="A23" s="7" t="s">
        <v>143</v>
      </c>
      <c r="B23" s="7"/>
      <c r="C23" s="7"/>
      <c r="D23" s="7"/>
      <c r="E23" s="7"/>
      <c r="F23" s="7"/>
      <c r="G23" s="7"/>
      <c r="H23" s="7"/>
      <c r="I23" s="7"/>
      <c r="J23" s="7"/>
      <c r="K23" s="7"/>
      <c r="L23" s="9"/>
      <c r="M23" s="10"/>
      <c r="N23" s="10"/>
      <c r="O23" s="10"/>
      <c r="P23" s="10"/>
      <c r="Q23" s="10"/>
      <c r="R23" s="10"/>
    </row>
    <row r="24" spans="1:18" ht="16.5" customHeight="1" x14ac:dyDescent="0.2">
      <c r="A24" s="7"/>
      <c r="B24" s="7" t="s">
        <v>534</v>
      </c>
      <c r="C24" s="7"/>
      <c r="D24" s="7"/>
      <c r="E24" s="7"/>
      <c r="F24" s="7"/>
      <c r="G24" s="7"/>
      <c r="H24" s="7"/>
      <c r="I24" s="7"/>
      <c r="J24" s="7"/>
      <c r="K24" s="7"/>
      <c r="L24" s="9" t="s">
        <v>174</v>
      </c>
      <c r="M24" s="30">
        <v>92.2</v>
      </c>
      <c r="N24" s="30">
        <v>92.6</v>
      </c>
      <c r="O24" s="30">
        <v>93.1</v>
      </c>
      <c r="P24" s="30">
        <v>93.7</v>
      </c>
      <c r="Q24" s="30">
        <v>95.2</v>
      </c>
      <c r="R24" s="30">
        <v>92.4</v>
      </c>
    </row>
    <row r="25" spans="1:18" ht="16.5" customHeight="1" x14ac:dyDescent="0.2">
      <c r="A25" s="7"/>
      <c r="B25" s="7" t="s">
        <v>535</v>
      </c>
      <c r="C25" s="7"/>
      <c r="D25" s="7"/>
      <c r="E25" s="7"/>
      <c r="F25" s="7"/>
      <c r="G25" s="7"/>
      <c r="H25" s="7"/>
      <c r="I25" s="7"/>
      <c r="J25" s="7"/>
      <c r="K25" s="7"/>
      <c r="L25" s="9" t="s">
        <v>174</v>
      </c>
      <c r="M25" s="30">
        <v>83.1</v>
      </c>
      <c r="N25" s="30">
        <v>77</v>
      </c>
      <c r="O25" s="30">
        <v>79.099999999999994</v>
      </c>
      <c r="P25" s="30">
        <v>77.7</v>
      </c>
      <c r="Q25" s="30">
        <v>86.7</v>
      </c>
      <c r="R25" s="30">
        <v>81.8</v>
      </c>
    </row>
    <row r="26" spans="1:18" ht="16.5" customHeight="1" x14ac:dyDescent="0.2">
      <c r="A26" s="7"/>
      <c r="B26" s="7" t="s">
        <v>536</v>
      </c>
      <c r="C26" s="7"/>
      <c r="D26" s="7"/>
      <c r="E26" s="7"/>
      <c r="F26" s="7"/>
      <c r="G26" s="7"/>
      <c r="H26" s="7"/>
      <c r="I26" s="7"/>
      <c r="J26" s="7"/>
      <c r="K26" s="7"/>
      <c r="L26" s="9" t="s">
        <v>174</v>
      </c>
      <c r="M26" s="30">
        <v>90.7</v>
      </c>
      <c r="N26" s="30">
        <v>89</v>
      </c>
      <c r="O26" s="30">
        <v>90.2</v>
      </c>
      <c r="P26" s="30">
        <v>91.6</v>
      </c>
      <c r="Q26" s="30">
        <v>95.5</v>
      </c>
      <c r="R26" s="30">
        <v>90.3</v>
      </c>
    </row>
    <row r="27" spans="1:18" ht="16.5" customHeight="1" x14ac:dyDescent="0.2">
      <c r="A27" s="7"/>
      <c r="B27" s="7" t="s">
        <v>537</v>
      </c>
      <c r="C27" s="7"/>
      <c r="D27" s="7"/>
      <c r="E27" s="7"/>
      <c r="F27" s="7"/>
      <c r="G27" s="7"/>
      <c r="H27" s="7"/>
      <c r="I27" s="7"/>
      <c r="J27" s="7"/>
      <c r="K27" s="7"/>
      <c r="L27" s="9" t="s">
        <v>174</v>
      </c>
      <c r="M27" s="30">
        <v>86.5</v>
      </c>
      <c r="N27" s="30">
        <v>83</v>
      </c>
      <c r="O27" s="30">
        <v>84.4</v>
      </c>
      <c r="P27" s="30">
        <v>83.6</v>
      </c>
      <c r="Q27" s="30">
        <v>90</v>
      </c>
      <c r="R27" s="30">
        <v>85.7</v>
      </c>
    </row>
    <row r="28" spans="1:18" ht="16.5" customHeight="1" x14ac:dyDescent="0.2">
      <c r="A28" s="7" t="s">
        <v>144</v>
      </c>
      <c r="B28" s="7"/>
      <c r="C28" s="7"/>
      <c r="D28" s="7"/>
      <c r="E28" s="7"/>
      <c r="F28" s="7"/>
      <c r="G28" s="7"/>
      <c r="H28" s="7"/>
      <c r="I28" s="7"/>
      <c r="J28" s="7"/>
      <c r="K28" s="7"/>
      <c r="L28" s="9"/>
      <c r="M28" s="10"/>
      <c r="N28" s="10"/>
      <c r="O28" s="10"/>
      <c r="P28" s="10"/>
      <c r="Q28" s="10"/>
      <c r="R28" s="10"/>
    </row>
    <row r="29" spans="1:18" ht="16.5" customHeight="1" x14ac:dyDescent="0.2">
      <c r="A29" s="7"/>
      <c r="B29" s="7" t="s">
        <v>534</v>
      </c>
      <c r="C29" s="7"/>
      <c r="D29" s="7"/>
      <c r="E29" s="7"/>
      <c r="F29" s="7"/>
      <c r="G29" s="7"/>
      <c r="H29" s="7"/>
      <c r="I29" s="7"/>
      <c r="J29" s="7"/>
      <c r="K29" s="7"/>
      <c r="L29" s="9" t="s">
        <v>174</v>
      </c>
      <c r="M29" s="30">
        <v>91.7</v>
      </c>
      <c r="N29" s="30">
        <v>92.1</v>
      </c>
      <c r="O29" s="30">
        <v>92.7</v>
      </c>
      <c r="P29" s="30">
        <v>93</v>
      </c>
      <c r="Q29" s="30">
        <v>94.9</v>
      </c>
      <c r="R29" s="30">
        <v>91.9</v>
      </c>
    </row>
    <row r="30" spans="1:18" ht="16.5" customHeight="1" x14ac:dyDescent="0.2">
      <c r="A30" s="7"/>
      <c r="B30" s="7" t="s">
        <v>535</v>
      </c>
      <c r="C30" s="7"/>
      <c r="D30" s="7"/>
      <c r="E30" s="7"/>
      <c r="F30" s="7"/>
      <c r="G30" s="7"/>
      <c r="H30" s="7"/>
      <c r="I30" s="7"/>
      <c r="J30" s="7"/>
      <c r="K30" s="7"/>
      <c r="L30" s="9" t="s">
        <v>174</v>
      </c>
      <c r="M30" s="30">
        <v>82.2</v>
      </c>
      <c r="N30" s="30">
        <v>76.3</v>
      </c>
      <c r="O30" s="30">
        <v>78.599999999999994</v>
      </c>
      <c r="P30" s="30">
        <v>76.900000000000006</v>
      </c>
      <c r="Q30" s="30">
        <v>85.9</v>
      </c>
      <c r="R30" s="30">
        <v>80.900000000000006</v>
      </c>
    </row>
    <row r="31" spans="1:18" ht="16.5" customHeight="1" x14ac:dyDescent="0.2">
      <c r="A31" s="7"/>
      <c r="B31" s="7" t="s">
        <v>536</v>
      </c>
      <c r="C31" s="7"/>
      <c r="D31" s="7"/>
      <c r="E31" s="7"/>
      <c r="F31" s="7"/>
      <c r="G31" s="7"/>
      <c r="H31" s="7"/>
      <c r="I31" s="7"/>
      <c r="J31" s="7"/>
      <c r="K31" s="7"/>
      <c r="L31" s="9" t="s">
        <v>174</v>
      </c>
      <c r="M31" s="30">
        <v>90.6</v>
      </c>
      <c r="N31" s="30">
        <v>89.1</v>
      </c>
      <c r="O31" s="30">
        <v>90.1</v>
      </c>
      <c r="P31" s="30">
        <v>91.6</v>
      </c>
      <c r="Q31" s="30">
        <v>95.6</v>
      </c>
      <c r="R31" s="30">
        <v>90.3</v>
      </c>
    </row>
    <row r="32" spans="1:18" ht="16.5" customHeight="1" x14ac:dyDescent="0.2">
      <c r="A32" s="7"/>
      <c r="B32" s="7" t="s">
        <v>537</v>
      </c>
      <c r="C32" s="7"/>
      <c r="D32" s="7"/>
      <c r="E32" s="7"/>
      <c r="F32" s="7"/>
      <c r="G32" s="7"/>
      <c r="H32" s="7"/>
      <c r="I32" s="7"/>
      <c r="J32" s="7"/>
      <c r="K32" s="7"/>
      <c r="L32" s="9" t="s">
        <v>174</v>
      </c>
      <c r="M32" s="30">
        <v>85.9</v>
      </c>
      <c r="N32" s="30">
        <v>82.6</v>
      </c>
      <c r="O32" s="30">
        <v>84</v>
      </c>
      <c r="P32" s="30">
        <v>83</v>
      </c>
      <c r="Q32" s="30">
        <v>89.4</v>
      </c>
      <c r="R32" s="30">
        <v>85.1</v>
      </c>
    </row>
    <row r="33" spans="1:18" ht="16.5" customHeight="1" x14ac:dyDescent="0.2">
      <c r="A33" s="7" t="s">
        <v>145</v>
      </c>
      <c r="B33" s="7"/>
      <c r="C33" s="7"/>
      <c r="D33" s="7"/>
      <c r="E33" s="7"/>
      <c r="F33" s="7"/>
      <c r="G33" s="7"/>
      <c r="H33" s="7"/>
      <c r="I33" s="7"/>
      <c r="J33" s="7"/>
      <c r="K33" s="7"/>
      <c r="L33" s="9"/>
      <c r="M33" s="10"/>
      <c r="N33" s="10"/>
      <c r="O33" s="10"/>
      <c r="P33" s="10"/>
      <c r="Q33" s="10"/>
      <c r="R33" s="10"/>
    </row>
    <row r="34" spans="1:18" ht="16.5" customHeight="1" x14ac:dyDescent="0.2">
      <c r="A34" s="7"/>
      <c r="B34" s="7" t="s">
        <v>534</v>
      </c>
      <c r="C34" s="7"/>
      <c r="D34" s="7"/>
      <c r="E34" s="7"/>
      <c r="F34" s="7"/>
      <c r="G34" s="7"/>
      <c r="H34" s="7"/>
      <c r="I34" s="7"/>
      <c r="J34" s="7"/>
      <c r="K34" s="7"/>
      <c r="L34" s="9" t="s">
        <v>174</v>
      </c>
      <c r="M34" s="30">
        <v>91</v>
      </c>
      <c r="N34" s="30">
        <v>91.3</v>
      </c>
      <c r="O34" s="30">
        <v>91.7</v>
      </c>
      <c r="P34" s="30">
        <v>92</v>
      </c>
      <c r="Q34" s="30">
        <v>94.2</v>
      </c>
      <c r="R34" s="30">
        <v>91.1</v>
      </c>
    </row>
    <row r="35" spans="1:18" ht="16.5" customHeight="1" x14ac:dyDescent="0.2">
      <c r="A35" s="7"/>
      <c r="B35" s="7" t="s">
        <v>535</v>
      </c>
      <c r="C35" s="7"/>
      <c r="D35" s="7"/>
      <c r="E35" s="7"/>
      <c r="F35" s="7"/>
      <c r="G35" s="7"/>
      <c r="H35" s="7"/>
      <c r="I35" s="7"/>
      <c r="J35" s="7"/>
      <c r="K35" s="7"/>
      <c r="L35" s="9" t="s">
        <v>174</v>
      </c>
      <c r="M35" s="30">
        <v>81.099999999999994</v>
      </c>
      <c r="N35" s="30">
        <v>75.3</v>
      </c>
      <c r="O35" s="30">
        <v>77.400000000000006</v>
      </c>
      <c r="P35" s="30">
        <v>75.3</v>
      </c>
      <c r="Q35" s="30">
        <v>85</v>
      </c>
      <c r="R35" s="30">
        <v>79.8</v>
      </c>
    </row>
    <row r="36" spans="1:18" ht="16.5" customHeight="1" x14ac:dyDescent="0.2">
      <c r="A36" s="7"/>
      <c r="B36" s="7" t="s">
        <v>536</v>
      </c>
      <c r="C36" s="7"/>
      <c r="D36" s="7"/>
      <c r="E36" s="7"/>
      <c r="F36" s="7"/>
      <c r="G36" s="7"/>
      <c r="H36" s="7"/>
      <c r="I36" s="7"/>
      <c r="J36" s="7"/>
      <c r="K36" s="7"/>
      <c r="L36" s="9" t="s">
        <v>174</v>
      </c>
      <c r="M36" s="30">
        <v>90.6</v>
      </c>
      <c r="N36" s="30">
        <v>89</v>
      </c>
      <c r="O36" s="30">
        <v>90</v>
      </c>
      <c r="P36" s="30">
        <v>91.5</v>
      </c>
      <c r="Q36" s="30">
        <v>95.6</v>
      </c>
      <c r="R36" s="30">
        <v>90.3</v>
      </c>
    </row>
    <row r="37" spans="1:18" ht="16.5" customHeight="1" x14ac:dyDescent="0.2">
      <c r="A37" s="7"/>
      <c r="B37" s="7" t="s">
        <v>537</v>
      </c>
      <c r="C37" s="7"/>
      <c r="D37" s="7"/>
      <c r="E37" s="7"/>
      <c r="F37" s="7"/>
      <c r="G37" s="7"/>
      <c r="H37" s="7"/>
      <c r="I37" s="7"/>
      <c r="J37" s="7"/>
      <c r="K37" s="7"/>
      <c r="L37" s="9" t="s">
        <v>174</v>
      </c>
      <c r="M37" s="30">
        <v>85.1</v>
      </c>
      <c r="N37" s="30">
        <v>81.900000000000006</v>
      </c>
      <c r="O37" s="30">
        <v>83.1</v>
      </c>
      <c r="P37" s="30">
        <v>81.900000000000006</v>
      </c>
      <c r="Q37" s="30">
        <v>88.7</v>
      </c>
      <c r="R37" s="30">
        <v>84.3</v>
      </c>
    </row>
    <row r="38" spans="1:18" ht="16.5" customHeight="1" x14ac:dyDescent="0.2">
      <c r="A38" s="7" t="s">
        <v>146</v>
      </c>
      <c r="B38" s="7"/>
      <c r="C38" s="7"/>
      <c r="D38" s="7"/>
      <c r="E38" s="7"/>
      <c r="F38" s="7"/>
      <c r="G38" s="7"/>
      <c r="H38" s="7"/>
      <c r="I38" s="7"/>
      <c r="J38" s="7"/>
      <c r="K38" s="7"/>
      <c r="L38" s="9"/>
      <c r="M38" s="10"/>
      <c r="N38" s="10"/>
      <c r="O38" s="10"/>
      <c r="P38" s="10"/>
      <c r="Q38" s="10"/>
      <c r="R38" s="10"/>
    </row>
    <row r="39" spans="1:18" ht="16.5" customHeight="1" x14ac:dyDescent="0.2">
      <c r="A39" s="7"/>
      <c r="B39" s="7" t="s">
        <v>534</v>
      </c>
      <c r="C39" s="7"/>
      <c r="D39" s="7"/>
      <c r="E39" s="7"/>
      <c r="F39" s="7"/>
      <c r="G39" s="7"/>
      <c r="H39" s="7"/>
      <c r="I39" s="7"/>
      <c r="J39" s="7"/>
      <c r="K39" s="7"/>
      <c r="L39" s="9" t="s">
        <v>174</v>
      </c>
      <c r="M39" s="30">
        <v>90.2</v>
      </c>
      <c r="N39" s="30">
        <v>89.7</v>
      </c>
      <c r="O39" s="30">
        <v>90.1</v>
      </c>
      <c r="P39" s="30">
        <v>92.3</v>
      </c>
      <c r="Q39" s="30">
        <v>93.8</v>
      </c>
      <c r="R39" s="30">
        <v>90.2</v>
      </c>
    </row>
    <row r="40" spans="1:18" ht="16.5" customHeight="1" x14ac:dyDescent="0.2">
      <c r="A40" s="7"/>
      <c r="B40" s="7" t="s">
        <v>535</v>
      </c>
      <c r="C40" s="7"/>
      <c r="D40" s="7"/>
      <c r="E40" s="7"/>
      <c r="F40" s="7"/>
      <c r="G40" s="7"/>
      <c r="H40" s="7"/>
      <c r="I40" s="7"/>
      <c r="J40" s="7"/>
      <c r="K40" s="7"/>
      <c r="L40" s="9" t="s">
        <v>174</v>
      </c>
      <c r="M40" s="30">
        <v>80.2</v>
      </c>
      <c r="N40" s="30">
        <v>74.5</v>
      </c>
      <c r="O40" s="30">
        <v>75.900000000000006</v>
      </c>
      <c r="P40" s="30">
        <v>75.8</v>
      </c>
      <c r="Q40" s="30">
        <v>85.2</v>
      </c>
      <c r="R40" s="30">
        <v>78.8</v>
      </c>
    </row>
    <row r="41" spans="1:18" ht="16.5" customHeight="1" x14ac:dyDescent="0.2">
      <c r="A41" s="7"/>
      <c r="B41" s="7" t="s">
        <v>536</v>
      </c>
      <c r="C41" s="7"/>
      <c r="D41" s="7"/>
      <c r="E41" s="7"/>
      <c r="F41" s="7"/>
      <c r="G41" s="7"/>
      <c r="H41" s="7"/>
      <c r="I41" s="7"/>
      <c r="J41" s="7"/>
      <c r="K41" s="7"/>
      <c r="L41" s="9" t="s">
        <v>174</v>
      </c>
      <c r="M41" s="30">
        <v>90.7</v>
      </c>
      <c r="N41" s="30">
        <v>88.9</v>
      </c>
      <c r="O41" s="30">
        <v>89.7</v>
      </c>
      <c r="P41" s="30">
        <v>91.7</v>
      </c>
      <c r="Q41" s="30">
        <v>94.2</v>
      </c>
      <c r="R41" s="30">
        <v>90.2</v>
      </c>
    </row>
    <row r="42" spans="1:18" ht="16.5" customHeight="1" x14ac:dyDescent="0.2">
      <c r="A42" s="7"/>
      <c r="B42" s="7" t="s">
        <v>537</v>
      </c>
      <c r="C42" s="7"/>
      <c r="D42" s="7"/>
      <c r="E42" s="7"/>
      <c r="F42" s="7"/>
      <c r="G42" s="7"/>
      <c r="H42" s="7"/>
      <c r="I42" s="7"/>
      <c r="J42" s="7"/>
      <c r="K42" s="7"/>
      <c r="L42" s="9" t="s">
        <v>174</v>
      </c>
      <c r="M42" s="30">
        <v>84.4</v>
      </c>
      <c r="N42" s="30">
        <v>81.099999999999994</v>
      </c>
      <c r="O42" s="30">
        <v>81.900000000000006</v>
      </c>
      <c r="P42" s="30">
        <v>82.2</v>
      </c>
      <c r="Q42" s="30">
        <v>88.2</v>
      </c>
      <c r="R42" s="30">
        <v>83.6</v>
      </c>
    </row>
    <row r="43" spans="1:18" ht="16.5" customHeight="1" x14ac:dyDescent="0.2">
      <c r="A43" s="7" t="s">
        <v>147</v>
      </c>
      <c r="B43" s="7"/>
      <c r="C43" s="7"/>
      <c r="D43" s="7"/>
      <c r="E43" s="7"/>
      <c r="F43" s="7"/>
      <c r="G43" s="7"/>
      <c r="H43" s="7"/>
      <c r="I43" s="7"/>
      <c r="J43" s="7"/>
      <c r="K43" s="7"/>
      <c r="L43" s="9"/>
      <c r="M43" s="10"/>
      <c r="N43" s="10"/>
      <c r="O43" s="10"/>
      <c r="P43" s="10"/>
      <c r="Q43" s="10"/>
      <c r="R43" s="10"/>
    </row>
    <row r="44" spans="1:18" ht="16.5" customHeight="1" x14ac:dyDescent="0.2">
      <c r="A44" s="7"/>
      <c r="B44" s="7" t="s">
        <v>534</v>
      </c>
      <c r="C44" s="7"/>
      <c r="D44" s="7"/>
      <c r="E44" s="7"/>
      <c r="F44" s="7"/>
      <c r="G44" s="7"/>
      <c r="H44" s="7"/>
      <c r="I44" s="7"/>
      <c r="J44" s="7"/>
      <c r="K44" s="7"/>
      <c r="L44" s="9" t="s">
        <v>174</v>
      </c>
      <c r="M44" s="30">
        <v>89.6</v>
      </c>
      <c r="N44" s="30">
        <v>88</v>
      </c>
      <c r="O44" s="30">
        <v>88.5</v>
      </c>
      <c r="P44" s="30">
        <v>91.7</v>
      </c>
      <c r="Q44" s="30">
        <v>93.9</v>
      </c>
      <c r="R44" s="30">
        <v>89.3</v>
      </c>
    </row>
    <row r="45" spans="1:18" ht="16.5" customHeight="1" x14ac:dyDescent="0.2">
      <c r="A45" s="7"/>
      <c r="B45" s="7" t="s">
        <v>535</v>
      </c>
      <c r="C45" s="7"/>
      <c r="D45" s="7"/>
      <c r="E45" s="7"/>
      <c r="F45" s="7"/>
      <c r="G45" s="7"/>
      <c r="H45" s="7"/>
      <c r="I45" s="7"/>
      <c r="J45" s="7"/>
      <c r="K45" s="7"/>
      <c r="L45" s="9" t="s">
        <v>174</v>
      </c>
      <c r="M45" s="30">
        <v>78.7</v>
      </c>
      <c r="N45" s="30">
        <v>72.3</v>
      </c>
      <c r="O45" s="30">
        <v>73.599999999999994</v>
      </c>
      <c r="P45" s="30">
        <v>74.599999999999994</v>
      </c>
      <c r="Q45" s="30">
        <v>84.9</v>
      </c>
      <c r="R45" s="30">
        <v>77.2</v>
      </c>
    </row>
    <row r="46" spans="1:18" ht="16.5" customHeight="1" x14ac:dyDescent="0.2">
      <c r="A46" s="7"/>
      <c r="B46" s="7" t="s">
        <v>536</v>
      </c>
      <c r="C46" s="7"/>
      <c r="D46" s="7"/>
      <c r="E46" s="7"/>
      <c r="F46" s="7"/>
      <c r="G46" s="7"/>
      <c r="H46" s="7"/>
      <c r="I46" s="7"/>
      <c r="J46" s="7"/>
      <c r="K46" s="7"/>
      <c r="L46" s="9" t="s">
        <v>174</v>
      </c>
      <c r="M46" s="30">
        <v>90.4</v>
      </c>
      <c r="N46" s="30">
        <v>88.2</v>
      </c>
      <c r="O46" s="30">
        <v>89.3</v>
      </c>
      <c r="P46" s="30">
        <v>91.6</v>
      </c>
      <c r="Q46" s="30">
        <v>94</v>
      </c>
      <c r="R46" s="30">
        <v>89.8</v>
      </c>
    </row>
    <row r="47" spans="1:18" ht="16.5" customHeight="1" x14ac:dyDescent="0.2">
      <c r="A47" s="7"/>
      <c r="B47" s="7" t="s">
        <v>537</v>
      </c>
      <c r="C47" s="7"/>
      <c r="D47" s="7"/>
      <c r="E47" s="7"/>
      <c r="F47" s="7"/>
      <c r="G47" s="7"/>
      <c r="H47" s="7"/>
      <c r="I47" s="7"/>
      <c r="J47" s="7"/>
      <c r="K47" s="7"/>
      <c r="L47" s="9" t="s">
        <v>174</v>
      </c>
      <c r="M47" s="30">
        <v>83.4</v>
      </c>
      <c r="N47" s="30">
        <v>79.400000000000006</v>
      </c>
      <c r="O47" s="30">
        <v>80.3</v>
      </c>
      <c r="P47" s="30">
        <v>81.400000000000006</v>
      </c>
      <c r="Q47" s="30">
        <v>88</v>
      </c>
      <c r="R47" s="30">
        <v>82.4</v>
      </c>
    </row>
    <row r="48" spans="1:18" ht="16.5" customHeight="1" x14ac:dyDescent="0.2">
      <c r="A48" s="7" t="s">
        <v>148</v>
      </c>
      <c r="B48" s="7"/>
      <c r="C48" s="7"/>
      <c r="D48" s="7"/>
      <c r="E48" s="7"/>
      <c r="F48" s="7"/>
      <c r="G48" s="7"/>
      <c r="H48" s="7"/>
      <c r="I48" s="7"/>
      <c r="J48" s="7"/>
      <c r="K48" s="7"/>
      <c r="L48" s="9"/>
      <c r="M48" s="10"/>
      <c r="N48" s="10"/>
      <c r="O48" s="10"/>
      <c r="P48" s="10"/>
      <c r="Q48" s="10"/>
      <c r="R48" s="10"/>
    </row>
    <row r="49" spans="1:18" ht="16.5" customHeight="1" x14ac:dyDescent="0.2">
      <c r="A49" s="7"/>
      <c r="B49" s="7" t="s">
        <v>534</v>
      </c>
      <c r="C49" s="7"/>
      <c r="D49" s="7"/>
      <c r="E49" s="7"/>
      <c r="F49" s="7"/>
      <c r="G49" s="7"/>
      <c r="H49" s="7"/>
      <c r="I49" s="7"/>
      <c r="J49" s="7"/>
      <c r="K49" s="7"/>
      <c r="L49" s="9" t="s">
        <v>174</v>
      </c>
      <c r="M49" s="30">
        <v>89.3</v>
      </c>
      <c r="N49" s="30">
        <v>87.1</v>
      </c>
      <c r="O49" s="30">
        <v>87.5</v>
      </c>
      <c r="P49" s="30">
        <v>91.7</v>
      </c>
      <c r="Q49" s="30">
        <v>93.6</v>
      </c>
      <c r="R49" s="30">
        <v>88.9</v>
      </c>
    </row>
    <row r="50" spans="1:18" ht="16.5" customHeight="1" x14ac:dyDescent="0.2">
      <c r="A50" s="7"/>
      <c r="B50" s="7" t="s">
        <v>535</v>
      </c>
      <c r="C50" s="7"/>
      <c r="D50" s="7"/>
      <c r="E50" s="7"/>
      <c r="F50" s="7"/>
      <c r="G50" s="7"/>
      <c r="H50" s="7"/>
      <c r="I50" s="7"/>
      <c r="J50" s="7"/>
      <c r="K50" s="7"/>
      <c r="L50" s="9" t="s">
        <v>174</v>
      </c>
      <c r="M50" s="30">
        <v>77.599999999999994</v>
      </c>
      <c r="N50" s="30">
        <v>70.599999999999994</v>
      </c>
      <c r="O50" s="30">
        <v>72.099999999999994</v>
      </c>
      <c r="P50" s="30">
        <v>75.099999999999994</v>
      </c>
      <c r="Q50" s="30">
        <v>84.3</v>
      </c>
      <c r="R50" s="30">
        <v>76</v>
      </c>
    </row>
    <row r="51" spans="1:18" ht="16.5" customHeight="1" x14ac:dyDescent="0.2">
      <c r="A51" s="7"/>
      <c r="B51" s="7" t="s">
        <v>536</v>
      </c>
      <c r="C51" s="7"/>
      <c r="D51" s="7"/>
      <c r="E51" s="7"/>
      <c r="F51" s="7"/>
      <c r="G51" s="7"/>
      <c r="H51" s="7"/>
      <c r="I51" s="7"/>
      <c r="J51" s="7"/>
      <c r="K51" s="7"/>
      <c r="L51" s="9" t="s">
        <v>174</v>
      </c>
      <c r="M51" s="30">
        <v>90.2</v>
      </c>
      <c r="N51" s="30">
        <v>87.6</v>
      </c>
      <c r="O51" s="30">
        <v>88.9</v>
      </c>
      <c r="P51" s="30">
        <v>91.4</v>
      </c>
      <c r="Q51" s="30">
        <v>93.9</v>
      </c>
      <c r="R51" s="30">
        <v>89.6</v>
      </c>
    </row>
    <row r="52" spans="1:18" ht="16.5" customHeight="1" x14ac:dyDescent="0.2">
      <c r="A52" s="11"/>
      <c r="B52" s="11" t="s">
        <v>537</v>
      </c>
      <c r="C52" s="11"/>
      <c r="D52" s="11"/>
      <c r="E52" s="11"/>
      <c r="F52" s="11"/>
      <c r="G52" s="11"/>
      <c r="H52" s="11"/>
      <c r="I52" s="11"/>
      <c r="J52" s="11"/>
      <c r="K52" s="11"/>
      <c r="L52" s="12" t="s">
        <v>174</v>
      </c>
      <c r="M52" s="37">
        <v>82.7</v>
      </c>
      <c r="N52" s="37">
        <v>78.2</v>
      </c>
      <c r="O52" s="37">
        <v>79.2</v>
      </c>
      <c r="P52" s="37">
        <v>81.599999999999994</v>
      </c>
      <c r="Q52" s="37">
        <v>87.6</v>
      </c>
      <c r="R52" s="37">
        <v>81.599999999999994</v>
      </c>
    </row>
    <row r="53" spans="1:18" ht="4.5" customHeight="1" x14ac:dyDescent="0.2">
      <c r="A53" s="25"/>
      <c r="B53" s="25"/>
      <c r="C53" s="2"/>
      <c r="D53" s="2"/>
      <c r="E53" s="2"/>
      <c r="F53" s="2"/>
      <c r="G53" s="2"/>
      <c r="H53" s="2"/>
      <c r="I53" s="2"/>
      <c r="J53" s="2"/>
      <c r="K53" s="2"/>
      <c r="L53" s="2"/>
      <c r="M53" s="2"/>
      <c r="N53" s="2"/>
      <c r="O53" s="2"/>
      <c r="P53" s="2"/>
      <c r="Q53" s="2"/>
      <c r="R53" s="2"/>
    </row>
    <row r="54" spans="1:18" ht="42.4" customHeight="1" x14ac:dyDescent="0.2">
      <c r="A54" s="25" t="s">
        <v>115</v>
      </c>
      <c r="B54" s="25"/>
      <c r="C54" s="79" t="s">
        <v>337</v>
      </c>
      <c r="D54" s="79"/>
      <c r="E54" s="79"/>
      <c r="F54" s="79"/>
      <c r="G54" s="79"/>
      <c r="H54" s="79"/>
      <c r="I54" s="79"/>
      <c r="J54" s="79"/>
      <c r="K54" s="79"/>
      <c r="L54" s="79"/>
      <c r="M54" s="79"/>
      <c r="N54" s="79"/>
      <c r="O54" s="79"/>
      <c r="P54" s="79"/>
      <c r="Q54" s="79"/>
      <c r="R54" s="79"/>
    </row>
    <row r="55" spans="1:18" ht="16.5" customHeight="1" x14ac:dyDescent="0.2">
      <c r="A55" s="25" t="s">
        <v>117</v>
      </c>
      <c r="B55" s="25"/>
      <c r="C55" s="79" t="s">
        <v>538</v>
      </c>
      <c r="D55" s="79"/>
      <c r="E55" s="79"/>
      <c r="F55" s="79"/>
      <c r="G55" s="79"/>
      <c r="H55" s="79"/>
      <c r="I55" s="79"/>
      <c r="J55" s="79"/>
      <c r="K55" s="79"/>
      <c r="L55" s="79"/>
      <c r="M55" s="79"/>
      <c r="N55" s="79"/>
      <c r="O55" s="79"/>
      <c r="P55" s="79"/>
      <c r="Q55" s="79"/>
      <c r="R55" s="79"/>
    </row>
    <row r="56" spans="1:18" ht="16.5" customHeight="1" x14ac:dyDescent="0.2">
      <c r="A56" s="25" t="s">
        <v>119</v>
      </c>
      <c r="B56" s="25"/>
      <c r="C56" s="79" t="s">
        <v>539</v>
      </c>
      <c r="D56" s="79"/>
      <c r="E56" s="79"/>
      <c r="F56" s="79"/>
      <c r="G56" s="79"/>
      <c r="H56" s="79"/>
      <c r="I56" s="79"/>
      <c r="J56" s="79"/>
      <c r="K56" s="79"/>
      <c r="L56" s="79"/>
      <c r="M56" s="79"/>
      <c r="N56" s="79"/>
      <c r="O56" s="79"/>
      <c r="P56" s="79"/>
      <c r="Q56" s="79"/>
      <c r="R56" s="79"/>
    </row>
    <row r="57" spans="1:18" ht="16.5" customHeight="1" x14ac:dyDescent="0.2">
      <c r="A57" s="25" t="s">
        <v>121</v>
      </c>
      <c r="B57" s="25"/>
      <c r="C57" s="79" t="s">
        <v>540</v>
      </c>
      <c r="D57" s="79"/>
      <c r="E57" s="79"/>
      <c r="F57" s="79"/>
      <c r="G57" s="79"/>
      <c r="H57" s="79"/>
      <c r="I57" s="79"/>
      <c r="J57" s="79"/>
      <c r="K57" s="79"/>
      <c r="L57" s="79"/>
      <c r="M57" s="79"/>
      <c r="N57" s="79"/>
      <c r="O57" s="79"/>
      <c r="P57" s="79"/>
      <c r="Q57" s="79"/>
      <c r="R57" s="79"/>
    </row>
    <row r="58" spans="1:18" ht="16.5" customHeight="1" x14ac:dyDescent="0.2">
      <c r="A58" s="25" t="s">
        <v>123</v>
      </c>
      <c r="B58" s="25"/>
      <c r="C58" s="79" t="s">
        <v>541</v>
      </c>
      <c r="D58" s="79"/>
      <c r="E58" s="79"/>
      <c r="F58" s="79"/>
      <c r="G58" s="79"/>
      <c r="H58" s="79"/>
      <c r="I58" s="79"/>
      <c r="J58" s="79"/>
      <c r="K58" s="79"/>
      <c r="L58" s="79"/>
      <c r="M58" s="79"/>
      <c r="N58" s="79"/>
      <c r="O58" s="79"/>
      <c r="P58" s="79"/>
      <c r="Q58" s="79"/>
      <c r="R58" s="79"/>
    </row>
    <row r="59" spans="1:18" ht="16.5" customHeight="1" x14ac:dyDescent="0.2">
      <c r="A59" s="25" t="s">
        <v>161</v>
      </c>
      <c r="B59" s="25"/>
      <c r="C59" s="79" t="s">
        <v>542</v>
      </c>
      <c r="D59" s="79"/>
      <c r="E59" s="79"/>
      <c r="F59" s="79"/>
      <c r="G59" s="79"/>
      <c r="H59" s="79"/>
      <c r="I59" s="79"/>
      <c r="J59" s="79"/>
      <c r="K59" s="79"/>
      <c r="L59" s="79"/>
      <c r="M59" s="79"/>
      <c r="N59" s="79"/>
      <c r="O59" s="79"/>
      <c r="P59" s="79"/>
      <c r="Q59" s="79"/>
      <c r="R59" s="79"/>
    </row>
    <row r="60" spans="1:18" ht="16.5" customHeight="1" x14ac:dyDescent="0.2">
      <c r="A60" s="25" t="s">
        <v>180</v>
      </c>
      <c r="B60" s="25"/>
      <c r="C60" s="79" t="s">
        <v>543</v>
      </c>
      <c r="D60" s="79"/>
      <c r="E60" s="79"/>
      <c r="F60" s="79"/>
      <c r="G60" s="79"/>
      <c r="H60" s="79"/>
      <c r="I60" s="79"/>
      <c r="J60" s="79"/>
      <c r="K60" s="79"/>
      <c r="L60" s="79"/>
      <c r="M60" s="79"/>
      <c r="N60" s="79"/>
      <c r="O60" s="79"/>
      <c r="P60" s="79"/>
      <c r="Q60" s="79"/>
      <c r="R60" s="79"/>
    </row>
    <row r="61" spans="1:18" ht="4.5" customHeight="1" x14ac:dyDescent="0.2"/>
    <row r="62" spans="1:18" ht="16.5" customHeight="1" x14ac:dyDescent="0.2">
      <c r="A62" s="26" t="s">
        <v>125</v>
      </c>
      <c r="B62" s="25"/>
      <c r="C62" s="25"/>
      <c r="D62" s="25"/>
      <c r="E62" s="79" t="s">
        <v>544</v>
      </c>
      <c r="F62" s="79"/>
      <c r="G62" s="79"/>
      <c r="H62" s="79"/>
      <c r="I62" s="79"/>
      <c r="J62" s="79"/>
      <c r="K62" s="79"/>
      <c r="L62" s="79"/>
      <c r="M62" s="79"/>
      <c r="N62" s="79"/>
      <c r="O62" s="79"/>
      <c r="P62" s="79"/>
      <c r="Q62" s="79"/>
      <c r="R62" s="79"/>
    </row>
  </sheetData>
  <mergeCells count="9">
    <mergeCell ref="C58:R58"/>
    <mergeCell ref="C59:R59"/>
    <mergeCell ref="C60:R60"/>
    <mergeCell ref="E62:R62"/>
    <mergeCell ref="K1:R1"/>
    <mergeCell ref="C54:R54"/>
    <mergeCell ref="C55:R55"/>
    <mergeCell ref="C56:R56"/>
    <mergeCell ref="C57:R57"/>
  </mergeCells>
  <pageMargins left="0.7" right="0.7" top="0.75" bottom="0.75" header="0.3" footer="0.3"/>
  <pageSetup paperSize="9" fitToHeight="0" orientation="landscape" horizontalDpi="300" verticalDpi="300"/>
  <headerFooter scaleWithDoc="0" alignWithMargins="0">
    <oddHeader>&amp;C&amp;"Arial"&amp;8TABLE 10A.26</oddHeader>
    <oddFooter>&amp;L&amp;"Arial"&amp;8REPORT ON
GOVERNMENT
SERVICES 2022&amp;R&amp;"Arial"&amp;8PRIMARY AND
COMMUNITY HEALTH
PAGE &amp;B&amp;P&amp;B</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U62"/>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33.950000000000003" customHeight="1" x14ac:dyDescent="0.2">
      <c r="A1" s="8" t="s">
        <v>545</v>
      </c>
      <c r="B1" s="8"/>
      <c r="C1" s="8"/>
      <c r="D1" s="8"/>
      <c r="E1" s="8"/>
      <c r="F1" s="8"/>
      <c r="G1" s="8"/>
      <c r="H1" s="8"/>
      <c r="I1" s="8"/>
      <c r="J1" s="8"/>
      <c r="K1" s="85" t="s">
        <v>546</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140</v>
      </c>
      <c r="B3" s="7"/>
      <c r="C3" s="7"/>
      <c r="D3" s="7"/>
      <c r="E3" s="7"/>
      <c r="F3" s="7"/>
      <c r="G3" s="7"/>
      <c r="H3" s="7"/>
      <c r="I3" s="7"/>
      <c r="J3" s="7"/>
      <c r="K3" s="7"/>
      <c r="L3" s="9"/>
      <c r="M3" s="10"/>
      <c r="N3" s="10"/>
      <c r="O3" s="10"/>
      <c r="P3" s="10"/>
      <c r="Q3" s="10"/>
      <c r="R3" s="10"/>
      <c r="S3" s="10"/>
      <c r="T3" s="10"/>
      <c r="U3" s="10"/>
    </row>
    <row r="4" spans="1:21" ht="16.5" customHeight="1" x14ac:dyDescent="0.2">
      <c r="A4" s="7"/>
      <c r="B4" s="7" t="s">
        <v>534</v>
      </c>
      <c r="C4" s="7"/>
      <c r="D4" s="7"/>
      <c r="E4" s="7"/>
      <c r="F4" s="7"/>
      <c r="G4" s="7"/>
      <c r="H4" s="7"/>
      <c r="I4" s="7"/>
      <c r="J4" s="7"/>
      <c r="K4" s="7"/>
      <c r="L4" s="9" t="s">
        <v>174</v>
      </c>
      <c r="M4" s="30">
        <v>94.6</v>
      </c>
      <c r="N4" s="30">
        <v>93.3</v>
      </c>
      <c r="O4" s="30">
        <v>94.4</v>
      </c>
      <c r="P4" s="30">
        <v>94.3</v>
      </c>
      <c r="Q4" s="30">
        <v>94.7</v>
      </c>
      <c r="R4" s="30">
        <v>90.1</v>
      </c>
      <c r="S4" s="30">
        <v>77</v>
      </c>
      <c r="T4" s="30">
        <v>96.3</v>
      </c>
      <c r="U4" s="30">
        <v>93.9</v>
      </c>
    </row>
    <row r="5" spans="1:21" ht="16.5" customHeight="1" x14ac:dyDescent="0.2">
      <c r="A5" s="7"/>
      <c r="B5" s="7" t="s">
        <v>535</v>
      </c>
      <c r="C5" s="7"/>
      <c r="D5" s="7"/>
      <c r="E5" s="7"/>
      <c r="F5" s="7"/>
      <c r="G5" s="7"/>
      <c r="H5" s="7"/>
      <c r="I5" s="7"/>
      <c r="J5" s="7"/>
      <c r="K5" s="7"/>
      <c r="L5" s="9" t="s">
        <v>174</v>
      </c>
      <c r="M5" s="30">
        <v>88.6</v>
      </c>
      <c r="N5" s="30">
        <v>87.2</v>
      </c>
      <c r="O5" s="30">
        <v>84.3</v>
      </c>
      <c r="P5" s="30">
        <v>82.5</v>
      </c>
      <c r="Q5" s="30">
        <v>83.8</v>
      </c>
      <c r="R5" s="30">
        <v>71</v>
      </c>
      <c r="S5" s="30">
        <v>64.599999999999994</v>
      </c>
      <c r="T5" s="30">
        <v>88.4</v>
      </c>
      <c r="U5" s="30">
        <v>85.8</v>
      </c>
    </row>
    <row r="6" spans="1:21" ht="16.5" customHeight="1" x14ac:dyDescent="0.2">
      <c r="A6" s="7"/>
      <c r="B6" s="7" t="s">
        <v>536</v>
      </c>
      <c r="C6" s="7"/>
      <c r="D6" s="7"/>
      <c r="E6" s="7"/>
      <c r="F6" s="7"/>
      <c r="G6" s="7"/>
      <c r="H6" s="7"/>
      <c r="I6" s="7"/>
      <c r="J6" s="7"/>
      <c r="K6" s="7"/>
      <c r="L6" s="9" t="s">
        <v>174</v>
      </c>
      <c r="M6" s="30">
        <v>92.9</v>
      </c>
      <c r="N6" s="30">
        <v>92.3</v>
      </c>
      <c r="O6" s="30">
        <v>92.7</v>
      </c>
      <c r="P6" s="30">
        <v>92.4</v>
      </c>
      <c r="Q6" s="30">
        <v>92.1</v>
      </c>
      <c r="R6" s="30">
        <v>88.9</v>
      </c>
      <c r="S6" s="30">
        <v>75.599999999999994</v>
      </c>
      <c r="T6" s="30">
        <v>93</v>
      </c>
      <c r="U6" s="30">
        <v>92.3</v>
      </c>
    </row>
    <row r="7" spans="1:21" ht="16.5" customHeight="1" x14ac:dyDescent="0.2">
      <c r="A7" s="7"/>
      <c r="B7" s="7" t="s">
        <v>537</v>
      </c>
      <c r="C7" s="7"/>
      <c r="D7" s="7"/>
      <c r="E7" s="7"/>
      <c r="F7" s="7"/>
      <c r="G7" s="7"/>
      <c r="H7" s="7"/>
      <c r="I7" s="7"/>
      <c r="J7" s="7"/>
      <c r="K7" s="7"/>
      <c r="L7" s="9" t="s">
        <v>174</v>
      </c>
      <c r="M7" s="30">
        <v>90.7</v>
      </c>
      <c r="N7" s="30">
        <v>89.4</v>
      </c>
      <c r="O7" s="30">
        <v>88.1</v>
      </c>
      <c r="P7" s="30">
        <v>86.8</v>
      </c>
      <c r="Q7" s="30">
        <v>87.8</v>
      </c>
      <c r="R7" s="30">
        <v>79.599999999999994</v>
      </c>
      <c r="S7" s="30">
        <v>69.099999999999994</v>
      </c>
      <c r="T7" s="30">
        <v>90.3</v>
      </c>
      <c r="U7" s="30">
        <v>88.8</v>
      </c>
    </row>
    <row r="8" spans="1:21" ht="16.5" customHeight="1" x14ac:dyDescent="0.2">
      <c r="A8" s="7" t="s">
        <v>96</v>
      </c>
      <c r="B8" s="7"/>
      <c r="C8" s="7"/>
      <c r="D8" s="7"/>
      <c r="E8" s="7"/>
      <c r="F8" s="7"/>
      <c r="G8" s="7"/>
      <c r="H8" s="7"/>
      <c r="I8" s="7"/>
      <c r="J8" s="7"/>
      <c r="K8" s="7"/>
      <c r="L8" s="9"/>
      <c r="M8" s="10"/>
      <c r="N8" s="10"/>
      <c r="O8" s="10"/>
      <c r="P8" s="10"/>
      <c r="Q8" s="10"/>
      <c r="R8" s="10"/>
      <c r="S8" s="10"/>
      <c r="T8" s="10"/>
      <c r="U8" s="10"/>
    </row>
    <row r="9" spans="1:21" ht="16.5" customHeight="1" x14ac:dyDescent="0.2">
      <c r="A9" s="7"/>
      <c r="B9" s="7" t="s">
        <v>534</v>
      </c>
      <c r="C9" s="7"/>
      <c r="D9" s="7"/>
      <c r="E9" s="7"/>
      <c r="F9" s="7"/>
      <c r="G9" s="7"/>
      <c r="H9" s="7"/>
      <c r="I9" s="7"/>
      <c r="J9" s="7"/>
      <c r="K9" s="7"/>
      <c r="L9" s="9" t="s">
        <v>174</v>
      </c>
      <c r="M9" s="30">
        <v>94.2</v>
      </c>
      <c r="N9" s="30">
        <v>92.5</v>
      </c>
      <c r="O9" s="30">
        <v>94.2</v>
      </c>
      <c r="P9" s="30">
        <v>95.7</v>
      </c>
      <c r="Q9" s="30">
        <v>94.7</v>
      </c>
      <c r="R9" s="30">
        <v>90.4</v>
      </c>
      <c r="S9" s="30">
        <v>78.3</v>
      </c>
      <c r="T9" s="30">
        <v>95.8</v>
      </c>
      <c r="U9" s="30">
        <v>93.6</v>
      </c>
    </row>
    <row r="10" spans="1:21" ht="16.5" customHeight="1" x14ac:dyDescent="0.2">
      <c r="A10" s="7"/>
      <c r="B10" s="7" t="s">
        <v>535</v>
      </c>
      <c r="C10" s="7"/>
      <c r="D10" s="7"/>
      <c r="E10" s="7"/>
      <c r="F10" s="7"/>
      <c r="G10" s="7"/>
      <c r="H10" s="7"/>
      <c r="I10" s="7"/>
      <c r="J10" s="7"/>
      <c r="K10" s="7"/>
      <c r="L10" s="9" t="s">
        <v>174</v>
      </c>
      <c r="M10" s="30">
        <v>87.5</v>
      </c>
      <c r="N10" s="30">
        <v>84.4</v>
      </c>
      <c r="O10" s="30">
        <v>83.1</v>
      </c>
      <c r="P10" s="30">
        <v>82</v>
      </c>
      <c r="Q10" s="30">
        <v>82.1</v>
      </c>
      <c r="R10" s="30">
        <v>69.099999999999994</v>
      </c>
      <c r="S10" s="30">
        <v>63</v>
      </c>
      <c r="T10" s="30">
        <v>87.3</v>
      </c>
      <c r="U10" s="30">
        <v>84.2</v>
      </c>
    </row>
    <row r="11" spans="1:21" ht="16.5" customHeight="1" x14ac:dyDescent="0.2">
      <c r="A11" s="7"/>
      <c r="B11" s="7" t="s">
        <v>536</v>
      </c>
      <c r="C11" s="7"/>
      <c r="D11" s="7"/>
      <c r="E11" s="7"/>
      <c r="F11" s="7"/>
      <c r="G11" s="7"/>
      <c r="H11" s="7"/>
      <c r="I11" s="7"/>
      <c r="J11" s="7"/>
      <c r="K11" s="7"/>
      <c r="L11" s="9" t="s">
        <v>174</v>
      </c>
      <c r="M11" s="30">
        <v>91.9</v>
      </c>
      <c r="N11" s="30">
        <v>90.4</v>
      </c>
      <c r="O11" s="30">
        <v>92.1</v>
      </c>
      <c r="P11" s="30">
        <v>91.9</v>
      </c>
      <c r="Q11" s="30">
        <v>91.2</v>
      </c>
      <c r="R11" s="30">
        <v>88.2</v>
      </c>
      <c r="S11" s="30">
        <v>73.5</v>
      </c>
      <c r="T11" s="30">
        <v>92.7</v>
      </c>
      <c r="U11" s="30">
        <v>91.2</v>
      </c>
    </row>
    <row r="12" spans="1:21" ht="16.5" customHeight="1" x14ac:dyDescent="0.2">
      <c r="A12" s="7"/>
      <c r="B12" s="7" t="s">
        <v>537</v>
      </c>
      <c r="C12" s="7"/>
      <c r="D12" s="7"/>
      <c r="E12" s="7"/>
      <c r="F12" s="7"/>
      <c r="G12" s="7"/>
      <c r="H12" s="7"/>
      <c r="I12" s="7"/>
      <c r="J12" s="7"/>
      <c r="K12" s="7"/>
      <c r="L12" s="9" t="s">
        <v>174</v>
      </c>
      <c r="M12" s="30">
        <v>89.8</v>
      </c>
      <c r="N12" s="30">
        <v>87.2</v>
      </c>
      <c r="O12" s="30">
        <v>87.2</v>
      </c>
      <c r="P12" s="30">
        <v>86.7</v>
      </c>
      <c r="Q12" s="30">
        <v>86.6</v>
      </c>
      <c r="R12" s="30">
        <v>78.3</v>
      </c>
      <c r="S12" s="30">
        <v>67.900000000000006</v>
      </c>
      <c r="T12" s="30">
        <v>89.5</v>
      </c>
      <c r="U12" s="30">
        <v>87.5</v>
      </c>
    </row>
    <row r="13" spans="1:21" ht="16.5" customHeight="1" x14ac:dyDescent="0.2">
      <c r="A13" s="7" t="s">
        <v>141</v>
      </c>
      <c r="B13" s="7"/>
      <c r="C13" s="7"/>
      <c r="D13" s="7"/>
      <c r="E13" s="7"/>
      <c r="F13" s="7"/>
      <c r="G13" s="7"/>
      <c r="H13" s="7"/>
      <c r="I13" s="7"/>
      <c r="J13" s="7"/>
      <c r="K13" s="7"/>
      <c r="L13" s="9"/>
      <c r="M13" s="10"/>
      <c r="N13" s="10"/>
      <c r="O13" s="10"/>
      <c r="P13" s="10"/>
      <c r="Q13" s="10"/>
      <c r="R13" s="10"/>
      <c r="S13" s="10"/>
      <c r="T13" s="10"/>
      <c r="U13" s="10"/>
    </row>
    <row r="14" spans="1:21" ht="16.5" customHeight="1" x14ac:dyDescent="0.2">
      <c r="A14" s="7"/>
      <c r="B14" s="7" t="s">
        <v>534</v>
      </c>
      <c r="C14" s="7"/>
      <c r="D14" s="7"/>
      <c r="E14" s="7"/>
      <c r="F14" s="7"/>
      <c r="G14" s="7"/>
      <c r="H14" s="7"/>
      <c r="I14" s="7"/>
      <c r="J14" s="7"/>
      <c r="K14" s="7"/>
      <c r="L14" s="9" t="s">
        <v>174</v>
      </c>
      <c r="M14" s="30">
        <v>93.7</v>
      </c>
      <c r="N14" s="30">
        <v>91.7</v>
      </c>
      <c r="O14" s="30">
        <v>93.7</v>
      </c>
      <c r="P14" s="30">
        <v>95.5</v>
      </c>
      <c r="Q14" s="30">
        <v>94.5</v>
      </c>
      <c r="R14" s="30">
        <v>91.5</v>
      </c>
      <c r="S14" s="30">
        <v>76.599999999999994</v>
      </c>
      <c r="T14" s="30">
        <v>95.9</v>
      </c>
      <c r="U14" s="30">
        <v>93.1</v>
      </c>
    </row>
    <row r="15" spans="1:21" ht="16.5" customHeight="1" x14ac:dyDescent="0.2">
      <c r="A15" s="7"/>
      <c r="B15" s="7" t="s">
        <v>535</v>
      </c>
      <c r="C15" s="7"/>
      <c r="D15" s="7"/>
      <c r="E15" s="7"/>
      <c r="F15" s="7"/>
      <c r="G15" s="7"/>
      <c r="H15" s="7"/>
      <c r="I15" s="7"/>
      <c r="J15" s="7"/>
      <c r="K15" s="7"/>
      <c r="L15" s="9" t="s">
        <v>174</v>
      </c>
      <c r="M15" s="30">
        <v>86.4</v>
      </c>
      <c r="N15" s="30">
        <v>82.2</v>
      </c>
      <c r="O15" s="30">
        <v>81.3</v>
      </c>
      <c r="P15" s="30">
        <v>79.900000000000006</v>
      </c>
      <c r="Q15" s="30">
        <v>80</v>
      </c>
      <c r="R15" s="30">
        <v>65.5</v>
      </c>
      <c r="S15" s="30">
        <v>58.3</v>
      </c>
      <c r="T15" s="30">
        <v>87.2</v>
      </c>
      <c r="U15" s="30">
        <v>82.4</v>
      </c>
    </row>
    <row r="16" spans="1:21" ht="16.5" customHeight="1" x14ac:dyDescent="0.2">
      <c r="A16" s="7"/>
      <c r="B16" s="7" t="s">
        <v>536</v>
      </c>
      <c r="C16" s="7"/>
      <c r="D16" s="7"/>
      <c r="E16" s="7"/>
      <c r="F16" s="7"/>
      <c r="G16" s="7"/>
      <c r="H16" s="7"/>
      <c r="I16" s="7"/>
      <c r="J16" s="7"/>
      <c r="K16" s="7"/>
      <c r="L16" s="9" t="s">
        <v>174</v>
      </c>
      <c r="M16" s="30">
        <v>91.2</v>
      </c>
      <c r="N16" s="30">
        <v>89.1</v>
      </c>
      <c r="O16" s="30">
        <v>91.4</v>
      </c>
      <c r="P16" s="30">
        <v>91.2</v>
      </c>
      <c r="Q16" s="30">
        <v>90.3</v>
      </c>
      <c r="R16" s="30">
        <v>87</v>
      </c>
      <c r="S16" s="30">
        <v>70.5</v>
      </c>
      <c r="T16" s="30">
        <v>92.7</v>
      </c>
      <c r="U16" s="30">
        <v>90.3</v>
      </c>
    </row>
    <row r="17" spans="1:21" ht="16.5" customHeight="1" x14ac:dyDescent="0.2">
      <c r="A17" s="7"/>
      <c r="B17" s="7" t="s">
        <v>537</v>
      </c>
      <c r="C17" s="7"/>
      <c r="D17" s="7"/>
      <c r="E17" s="7"/>
      <c r="F17" s="7"/>
      <c r="G17" s="7"/>
      <c r="H17" s="7"/>
      <c r="I17" s="7"/>
      <c r="J17" s="7"/>
      <c r="K17" s="7"/>
      <c r="L17" s="9" t="s">
        <v>174</v>
      </c>
      <c r="M17" s="30">
        <v>88.9</v>
      </c>
      <c r="N17" s="30">
        <v>85.5</v>
      </c>
      <c r="O17" s="30">
        <v>86</v>
      </c>
      <c r="P17" s="30">
        <v>85.3</v>
      </c>
      <c r="Q17" s="30">
        <v>85.2</v>
      </c>
      <c r="R17" s="30">
        <v>76.400000000000006</v>
      </c>
      <c r="S17" s="30">
        <v>64.2</v>
      </c>
      <c r="T17" s="30">
        <v>89.6</v>
      </c>
      <c r="U17" s="30">
        <v>86.2</v>
      </c>
    </row>
    <row r="18" spans="1:21" ht="16.5" customHeight="1" x14ac:dyDescent="0.2">
      <c r="A18" s="7" t="s">
        <v>142</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534</v>
      </c>
      <c r="C19" s="7"/>
      <c r="D19" s="7"/>
      <c r="E19" s="7"/>
      <c r="F19" s="7"/>
      <c r="G19" s="7"/>
      <c r="H19" s="7"/>
      <c r="I19" s="7"/>
      <c r="J19" s="7"/>
      <c r="K19" s="7"/>
      <c r="L19" s="9" t="s">
        <v>174</v>
      </c>
      <c r="M19" s="30">
        <v>93.5</v>
      </c>
      <c r="N19" s="30">
        <v>91.2</v>
      </c>
      <c r="O19" s="30">
        <v>93.6</v>
      </c>
      <c r="P19" s="30">
        <v>95.1</v>
      </c>
      <c r="Q19" s="30">
        <v>94.1</v>
      </c>
      <c r="R19" s="30">
        <v>90.1</v>
      </c>
      <c r="S19" s="30">
        <v>75.900000000000006</v>
      </c>
      <c r="T19" s="30">
        <v>95.8</v>
      </c>
      <c r="U19" s="30">
        <v>92.8</v>
      </c>
    </row>
    <row r="20" spans="1:21" ht="16.5" customHeight="1" x14ac:dyDescent="0.2">
      <c r="A20" s="7"/>
      <c r="B20" s="7" t="s">
        <v>535</v>
      </c>
      <c r="C20" s="7"/>
      <c r="D20" s="7"/>
      <c r="E20" s="7"/>
      <c r="F20" s="7"/>
      <c r="G20" s="7"/>
      <c r="H20" s="7"/>
      <c r="I20" s="7"/>
      <c r="J20" s="7"/>
      <c r="K20" s="7"/>
      <c r="L20" s="9" t="s">
        <v>174</v>
      </c>
      <c r="M20" s="30">
        <v>86.5</v>
      </c>
      <c r="N20" s="30">
        <v>82.2</v>
      </c>
      <c r="O20" s="30">
        <v>81.3</v>
      </c>
      <c r="P20" s="30">
        <v>78.099999999999994</v>
      </c>
      <c r="Q20" s="30">
        <v>79.599999999999994</v>
      </c>
      <c r="R20" s="30">
        <v>66.2</v>
      </c>
      <c r="S20" s="30">
        <v>56.9</v>
      </c>
      <c r="T20" s="30">
        <v>87.4</v>
      </c>
      <c r="U20" s="30">
        <v>82.3</v>
      </c>
    </row>
    <row r="21" spans="1:21" ht="16.5" customHeight="1" x14ac:dyDescent="0.2">
      <c r="A21" s="7"/>
      <c r="B21" s="7" t="s">
        <v>536</v>
      </c>
      <c r="C21" s="7"/>
      <c r="D21" s="7"/>
      <c r="E21" s="7"/>
      <c r="F21" s="7"/>
      <c r="G21" s="7"/>
      <c r="H21" s="7"/>
      <c r="I21" s="7"/>
      <c r="J21" s="7"/>
      <c r="K21" s="7"/>
      <c r="L21" s="9" t="s">
        <v>174</v>
      </c>
      <c r="M21" s="30">
        <v>91.2</v>
      </c>
      <c r="N21" s="30">
        <v>89.2</v>
      </c>
      <c r="O21" s="30">
        <v>91.4</v>
      </c>
      <c r="P21" s="30">
        <v>90.7</v>
      </c>
      <c r="Q21" s="30">
        <v>90.3</v>
      </c>
      <c r="R21" s="30">
        <v>87.5</v>
      </c>
      <c r="S21" s="30">
        <v>70</v>
      </c>
      <c r="T21" s="30">
        <v>93.2</v>
      </c>
      <c r="U21" s="30">
        <v>90.3</v>
      </c>
    </row>
    <row r="22" spans="1:21" ht="16.5" customHeight="1" x14ac:dyDescent="0.2">
      <c r="A22" s="7"/>
      <c r="B22" s="7" t="s">
        <v>537</v>
      </c>
      <c r="C22" s="7"/>
      <c r="D22" s="7"/>
      <c r="E22" s="7"/>
      <c r="F22" s="7"/>
      <c r="G22" s="7"/>
      <c r="H22" s="7"/>
      <c r="I22" s="7"/>
      <c r="J22" s="7"/>
      <c r="K22" s="7"/>
      <c r="L22" s="9" t="s">
        <v>174</v>
      </c>
      <c r="M22" s="30">
        <v>88.9</v>
      </c>
      <c r="N22" s="30">
        <v>85.4</v>
      </c>
      <c r="O22" s="30">
        <v>85.9</v>
      </c>
      <c r="P22" s="30">
        <v>84</v>
      </c>
      <c r="Q22" s="30">
        <v>84.9</v>
      </c>
      <c r="R22" s="30">
        <v>76.5</v>
      </c>
      <c r="S22" s="30">
        <v>63.1</v>
      </c>
      <c r="T22" s="30">
        <v>89.7</v>
      </c>
      <c r="U22" s="30">
        <v>86.1</v>
      </c>
    </row>
    <row r="23" spans="1:21" ht="16.5" customHeight="1" x14ac:dyDescent="0.2">
      <c r="A23" s="7" t="s">
        <v>143</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534</v>
      </c>
      <c r="C24" s="7"/>
      <c r="D24" s="7"/>
      <c r="E24" s="7"/>
      <c r="F24" s="7"/>
      <c r="G24" s="7"/>
      <c r="H24" s="7"/>
      <c r="I24" s="7"/>
      <c r="J24" s="7"/>
      <c r="K24" s="7"/>
      <c r="L24" s="9" t="s">
        <v>174</v>
      </c>
      <c r="M24" s="30">
        <v>93.1</v>
      </c>
      <c r="N24" s="30">
        <v>90.8</v>
      </c>
      <c r="O24" s="30">
        <v>93.2</v>
      </c>
      <c r="P24" s="30">
        <v>94.4</v>
      </c>
      <c r="Q24" s="30">
        <v>93.6</v>
      </c>
      <c r="R24" s="30">
        <v>90.1</v>
      </c>
      <c r="S24" s="30">
        <v>72.900000000000006</v>
      </c>
      <c r="T24" s="30">
        <v>95.1</v>
      </c>
      <c r="U24" s="30">
        <v>92.4</v>
      </c>
    </row>
    <row r="25" spans="1:21" ht="16.5" customHeight="1" x14ac:dyDescent="0.2">
      <c r="A25" s="7"/>
      <c r="B25" s="7" t="s">
        <v>535</v>
      </c>
      <c r="C25" s="7"/>
      <c r="D25" s="7"/>
      <c r="E25" s="7"/>
      <c r="F25" s="7"/>
      <c r="G25" s="7"/>
      <c r="H25" s="7"/>
      <c r="I25" s="7"/>
      <c r="J25" s="7"/>
      <c r="K25" s="7"/>
      <c r="L25" s="9" t="s">
        <v>174</v>
      </c>
      <c r="M25" s="30">
        <v>86.4</v>
      </c>
      <c r="N25" s="30">
        <v>81.900000000000006</v>
      </c>
      <c r="O25" s="30">
        <v>80.599999999999994</v>
      </c>
      <c r="P25" s="30">
        <v>75.599999999999994</v>
      </c>
      <c r="Q25" s="30">
        <v>79.3</v>
      </c>
      <c r="R25" s="30">
        <v>66.599999999999994</v>
      </c>
      <c r="S25" s="30">
        <v>56</v>
      </c>
      <c r="T25" s="30">
        <v>86.3</v>
      </c>
      <c r="U25" s="30">
        <v>81.8</v>
      </c>
    </row>
    <row r="26" spans="1:21" ht="16.5" customHeight="1" x14ac:dyDescent="0.2">
      <c r="A26" s="7"/>
      <c r="B26" s="7" t="s">
        <v>536</v>
      </c>
      <c r="C26" s="7"/>
      <c r="D26" s="7"/>
      <c r="E26" s="7"/>
      <c r="F26" s="7"/>
      <c r="G26" s="7"/>
      <c r="H26" s="7"/>
      <c r="I26" s="7"/>
      <c r="J26" s="7"/>
      <c r="K26" s="7"/>
      <c r="L26" s="9" t="s">
        <v>174</v>
      </c>
      <c r="M26" s="30">
        <v>91.2</v>
      </c>
      <c r="N26" s="30">
        <v>89.3</v>
      </c>
      <c r="O26" s="30">
        <v>91.3</v>
      </c>
      <c r="P26" s="30">
        <v>90.3</v>
      </c>
      <c r="Q26" s="30">
        <v>90.6</v>
      </c>
      <c r="R26" s="30">
        <v>87.7</v>
      </c>
      <c r="S26" s="30">
        <v>69.3</v>
      </c>
      <c r="T26" s="30">
        <v>93.7</v>
      </c>
      <c r="U26" s="30">
        <v>90.3</v>
      </c>
    </row>
    <row r="27" spans="1:21" ht="16.5" customHeight="1" x14ac:dyDescent="0.2">
      <c r="A27" s="7"/>
      <c r="B27" s="7" t="s">
        <v>537</v>
      </c>
      <c r="C27" s="7"/>
      <c r="D27" s="7"/>
      <c r="E27" s="7"/>
      <c r="F27" s="7"/>
      <c r="G27" s="7"/>
      <c r="H27" s="7"/>
      <c r="I27" s="7"/>
      <c r="J27" s="7"/>
      <c r="K27" s="7"/>
      <c r="L27" s="9" t="s">
        <v>174</v>
      </c>
      <c r="M27" s="30">
        <v>88.7</v>
      </c>
      <c r="N27" s="30">
        <v>85.2</v>
      </c>
      <c r="O27" s="30">
        <v>85.4</v>
      </c>
      <c r="P27" s="30">
        <v>82.4</v>
      </c>
      <c r="Q27" s="30">
        <v>84.8</v>
      </c>
      <c r="R27" s="30">
        <v>76.599999999999994</v>
      </c>
      <c r="S27" s="30">
        <v>61.9</v>
      </c>
      <c r="T27" s="30">
        <v>89</v>
      </c>
      <c r="U27" s="30">
        <v>85.7</v>
      </c>
    </row>
    <row r="28" spans="1:21" ht="16.5" customHeight="1" x14ac:dyDescent="0.2">
      <c r="A28" s="7" t="s">
        <v>144</v>
      </c>
      <c r="B28" s="7"/>
      <c r="C28" s="7"/>
      <c r="D28" s="7"/>
      <c r="E28" s="7"/>
      <c r="F28" s="7"/>
      <c r="G28" s="7"/>
      <c r="H28" s="7"/>
      <c r="I28" s="7"/>
      <c r="J28" s="7"/>
      <c r="K28" s="7"/>
      <c r="L28" s="9"/>
      <c r="M28" s="10"/>
      <c r="N28" s="10"/>
      <c r="O28" s="10"/>
      <c r="P28" s="10"/>
      <c r="Q28" s="10"/>
      <c r="R28" s="10"/>
      <c r="S28" s="10"/>
      <c r="T28" s="10"/>
      <c r="U28" s="10"/>
    </row>
    <row r="29" spans="1:21" ht="16.5" customHeight="1" x14ac:dyDescent="0.2">
      <c r="A29" s="7"/>
      <c r="B29" s="7" t="s">
        <v>534</v>
      </c>
      <c r="C29" s="7"/>
      <c r="D29" s="7"/>
      <c r="E29" s="7"/>
      <c r="F29" s="7"/>
      <c r="G29" s="7"/>
      <c r="H29" s="7"/>
      <c r="I29" s="7"/>
      <c r="J29" s="7"/>
      <c r="K29" s="7"/>
      <c r="L29" s="9" t="s">
        <v>174</v>
      </c>
      <c r="M29" s="30">
        <v>92.8</v>
      </c>
      <c r="N29" s="30">
        <v>90.3</v>
      </c>
      <c r="O29" s="30">
        <v>92.5</v>
      </c>
      <c r="P29" s="30">
        <v>93.3</v>
      </c>
      <c r="Q29" s="30">
        <v>93.2</v>
      </c>
      <c r="R29" s="30">
        <v>90.4</v>
      </c>
      <c r="S29" s="30">
        <v>70.400000000000006</v>
      </c>
      <c r="T29" s="30">
        <v>94.8</v>
      </c>
      <c r="U29" s="30">
        <v>91.9</v>
      </c>
    </row>
    <row r="30" spans="1:21" ht="16.5" customHeight="1" x14ac:dyDescent="0.2">
      <c r="A30" s="7"/>
      <c r="B30" s="7" t="s">
        <v>535</v>
      </c>
      <c r="C30" s="7"/>
      <c r="D30" s="7"/>
      <c r="E30" s="7"/>
      <c r="F30" s="7"/>
      <c r="G30" s="7"/>
      <c r="H30" s="7"/>
      <c r="I30" s="7"/>
      <c r="J30" s="7"/>
      <c r="K30" s="7"/>
      <c r="L30" s="9" t="s">
        <v>174</v>
      </c>
      <c r="M30" s="30">
        <v>86.1</v>
      </c>
      <c r="N30" s="30">
        <v>81.3</v>
      </c>
      <c r="O30" s="30">
        <v>79.400000000000006</v>
      </c>
      <c r="P30" s="30">
        <v>72.400000000000006</v>
      </c>
      <c r="Q30" s="30">
        <v>78.2</v>
      </c>
      <c r="R30" s="30">
        <v>67</v>
      </c>
      <c r="S30" s="30">
        <v>54.4</v>
      </c>
      <c r="T30" s="30">
        <v>84.3</v>
      </c>
      <c r="U30" s="30">
        <v>80.900000000000006</v>
      </c>
    </row>
    <row r="31" spans="1:21" ht="16.5" customHeight="1" x14ac:dyDescent="0.2">
      <c r="A31" s="7"/>
      <c r="B31" s="7" t="s">
        <v>536</v>
      </c>
      <c r="C31" s="7"/>
      <c r="D31" s="7"/>
      <c r="E31" s="7"/>
      <c r="F31" s="7"/>
      <c r="G31" s="7"/>
      <c r="H31" s="7"/>
      <c r="I31" s="7"/>
      <c r="J31" s="7"/>
      <c r="K31" s="7"/>
      <c r="L31" s="9" t="s">
        <v>174</v>
      </c>
      <c r="M31" s="30">
        <v>91.4</v>
      </c>
      <c r="N31" s="30">
        <v>89.4</v>
      </c>
      <c r="O31" s="30">
        <v>90.9</v>
      </c>
      <c r="P31" s="30">
        <v>89.8</v>
      </c>
      <c r="Q31" s="30">
        <v>90.6</v>
      </c>
      <c r="R31" s="30">
        <v>88</v>
      </c>
      <c r="S31" s="30">
        <v>68</v>
      </c>
      <c r="T31" s="30">
        <v>93.3</v>
      </c>
      <c r="U31" s="30">
        <v>90.3</v>
      </c>
    </row>
    <row r="32" spans="1:21" ht="16.5" customHeight="1" x14ac:dyDescent="0.2">
      <c r="A32" s="7"/>
      <c r="B32" s="7" t="s">
        <v>537</v>
      </c>
      <c r="C32" s="7"/>
      <c r="D32" s="7"/>
      <c r="E32" s="7"/>
      <c r="F32" s="7"/>
      <c r="G32" s="7"/>
      <c r="H32" s="7"/>
      <c r="I32" s="7"/>
      <c r="J32" s="7"/>
      <c r="K32" s="7"/>
      <c r="L32" s="9" t="s">
        <v>174</v>
      </c>
      <c r="M32" s="30">
        <v>88.6</v>
      </c>
      <c r="N32" s="30">
        <v>84.8</v>
      </c>
      <c r="O32" s="30">
        <v>84.5</v>
      </c>
      <c r="P32" s="30">
        <v>80.2</v>
      </c>
      <c r="Q32" s="30">
        <v>84</v>
      </c>
      <c r="R32" s="30">
        <v>76.8</v>
      </c>
      <c r="S32" s="30">
        <v>60.1</v>
      </c>
      <c r="T32" s="30">
        <v>87.5</v>
      </c>
      <c r="U32" s="30">
        <v>85.1</v>
      </c>
    </row>
    <row r="33" spans="1:21" ht="16.5" customHeight="1" x14ac:dyDescent="0.2">
      <c r="A33" s="7" t="s">
        <v>145</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534</v>
      </c>
      <c r="C34" s="7"/>
      <c r="D34" s="7"/>
      <c r="E34" s="7"/>
      <c r="F34" s="7"/>
      <c r="G34" s="7"/>
      <c r="H34" s="7"/>
      <c r="I34" s="7"/>
      <c r="J34" s="7"/>
      <c r="K34" s="7"/>
      <c r="L34" s="9" t="s">
        <v>174</v>
      </c>
      <c r="M34" s="30">
        <v>92.3</v>
      </c>
      <c r="N34" s="30">
        <v>89.3</v>
      </c>
      <c r="O34" s="30">
        <v>91.6</v>
      </c>
      <c r="P34" s="30">
        <v>92.6</v>
      </c>
      <c r="Q34" s="30">
        <v>92.9</v>
      </c>
      <c r="R34" s="30">
        <v>90.2</v>
      </c>
      <c r="S34" s="30">
        <v>69.599999999999994</v>
      </c>
      <c r="T34" s="30">
        <v>93.2</v>
      </c>
      <c r="U34" s="30">
        <v>91.1</v>
      </c>
    </row>
    <row r="35" spans="1:21" ht="16.5" customHeight="1" x14ac:dyDescent="0.2">
      <c r="A35" s="7"/>
      <c r="B35" s="7" t="s">
        <v>535</v>
      </c>
      <c r="C35" s="7"/>
      <c r="D35" s="7"/>
      <c r="E35" s="7"/>
      <c r="F35" s="7"/>
      <c r="G35" s="7"/>
      <c r="H35" s="7"/>
      <c r="I35" s="7"/>
      <c r="J35" s="7"/>
      <c r="K35" s="7"/>
      <c r="L35" s="9" t="s">
        <v>174</v>
      </c>
      <c r="M35" s="30">
        <v>85.5</v>
      </c>
      <c r="N35" s="30">
        <v>80.3</v>
      </c>
      <c r="O35" s="30">
        <v>78.3</v>
      </c>
      <c r="P35" s="30">
        <v>68.7</v>
      </c>
      <c r="Q35" s="30">
        <v>76.900000000000006</v>
      </c>
      <c r="R35" s="30">
        <v>68.099999999999994</v>
      </c>
      <c r="S35" s="30">
        <v>51.5</v>
      </c>
      <c r="T35" s="30">
        <v>81</v>
      </c>
      <c r="U35" s="30">
        <v>79.8</v>
      </c>
    </row>
    <row r="36" spans="1:21" ht="16.5" customHeight="1" x14ac:dyDescent="0.2">
      <c r="A36" s="7"/>
      <c r="B36" s="7" t="s">
        <v>536</v>
      </c>
      <c r="C36" s="7"/>
      <c r="D36" s="7"/>
      <c r="E36" s="7"/>
      <c r="F36" s="7"/>
      <c r="G36" s="7"/>
      <c r="H36" s="7"/>
      <c r="I36" s="7"/>
      <c r="J36" s="7"/>
      <c r="K36" s="7"/>
      <c r="L36" s="9" t="s">
        <v>174</v>
      </c>
      <c r="M36" s="30">
        <v>91.4</v>
      </c>
      <c r="N36" s="30">
        <v>89.4</v>
      </c>
      <c r="O36" s="30">
        <v>90.8</v>
      </c>
      <c r="P36" s="30">
        <v>89.6</v>
      </c>
      <c r="Q36" s="30">
        <v>90.4</v>
      </c>
      <c r="R36" s="30">
        <v>88.2</v>
      </c>
      <c r="S36" s="30">
        <v>67.2</v>
      </c>
      <c r="T36" s="30">
        <v>92.2</v>
      </c>
      <c r="U36" s="30">
        <v>90.3</v>
      </c>
    </row>
    <row r="37" spans="1:21" ht="16.5" customHeight="1" x14ac:dyDescent="0.2">
      <c r="A37" s="7"/>
      <c r="B37" s="7" t="s">
        <v>537</v>
      </c>
      <c r="C37" s="7"/>
      <c r="D37" s="7"/>
      <c r="E37" s="7"/>
      <c r="F37" s="7"/>
      <c r="G37" s="7"/>
      <c r="H37" s="7"/>
      <c r="I37" s="7"/>
      <c r="J37" s="7"/>
      <c r="K37" s="7"/>
      <c r="L37" s="9" t="s">
        <v>174</v>
      </c>
      <c r="M37" s="30">
        <v>88.2</v>
      </c>
      <c r="N37" s="30">
        <v>84</v>
      </c>
      <c r="O37" s="30">
        <v>83.7</v>
      </c>
      <c r="P37" s="30">
        <v>77.8</v>
      </c>
      <c r="Q37" s="30">
        <v>83.2</v>
      </c>
      <c r="R37" s="30">
        <v>77.400000000000006</v>
      </c>
      <c r="S37" s="30">
        <v>58</v>
      </c>
      <c r="T37" s="30">
        <v>84.7</v>
      </c>
      <c r="U37" s="30">
        <v>84.3</v>
      </c>
    </row>
    <row r="38" spans="1:21" ht="16.5" customHeight="1" x14ac:dyDescent="0.2">
      <c r="A38" s="7" t="s">
        <v>146</v>
      </c>
      <c r="B38" s="7"/>
      <c r="C38" s="7"/>
      <c r="D38" s="7"/>
      <c r="E38" s="7"/>
      <c r="F38" s="7"/>
      <c r="G38" s="7"/>
      <c r="H38" s="7"/>
      <c r="I38" s="7"/>
      <c r="J38" s="7"/>
      <c r="K38" s="7"/>
      <c r="L38" s="9"/>
      <c r="M38" s="10"/>
      <c r="N38" s="10"/>
      <c r="O38" s="10"/>
      <c r="P38" s="10"/>
      <c r="Q38" s="10"/>
      <c r="R38" s="10"/>
      <c r="S38" s="10"/>
      <c r="T38" s="10"/>
      <c r="U38" s="10"/>
    </row>
    <row r="39" spans="1:21" ht="16.5" customHeight="1" x14ac:dyDescent="0.2">
      <c r="A39" s="7"/>
      <c r="B39" s="7" t="s">
        <v>534</v>
      </c>
      <c r="C39" s="7"/>
      <c r="D39" s="7"/>
      <c r="E39" s="7"/>
      <c r="F39" s="7"/>
      <c r="G39" s="7"/>
      <c r="H39" s="7"/>
      <c r="I39" s="7"/>
      <c r="J39" s="7"/>
      <c r="K39" s="7"/>
      <c r="L39" s="9" t="s">
        <v>174</v>
      </c>
      <c r="M39" s="30">
        <v>91.6</v>
      </c>
      <c r="N39" s="30">
        <v>88.1</v>
      </c>
      <c r="O39" s="30">
        <v>90.6</v>
      </c>
      <c r="P39" s="30">
        <v>91.5</v>
      </c>
      <c r="Q39" s="30">
        <v>92.3</v>
      </c>
      <c r="R39" s="30">
        <v>88</v>
      </c>
      <c r="S39" s="30">
        <v>69.5</v>
      </c>
      <c r="T39" s="30">
        <v>89.4</v>
      </c>
      <c r="U39" s="30">
        <v>90.2</v>
      </c>
    </row>
    <row r="40" spans="1:21" ht="16.5" customHeight="1" x14ac:dyDescent="0.2">
      <c r="A40" s="7"/>
      <c r="B40" s="7" t="s">
        <v>535</v>
      </c>
      <c r="C40" s="7"/>
      <c r="D40" s="7"/>
      <c r="E40" s="7"/>
      <c r="F40" s="7"/>
      <c r="G40" s="7"/>
      <c r="H40" s="7"/>
      <c r="I40" s="7"/>
      <c r="J40" s="7"/>
      <c r="K40" s="7"/>
      <c r="L40" s="9" t="s">
        <v>174</v>
      </c>
      <c r="M40" s="30">
        <v>85.1</v>
      </c>
      <c r="N40" s="30">
        <v>79.2</v>
      </c>
      <c r="O40" s="30">
        <v>77.7</v>
      </c>
      <c r="P40" s="30">
        <v>65.599999999999994</v>
      </c>
      <c r="Q40" s="30">
        <v>75.400000000000006</v>
      </c>
      <c r="R40" s="30">
        <v>69</v>
      </c>
      <c r="S40" s="30">
        <v>50.5</v>
      </c>
      <c r="T40" s="30">
        <v>79.599999999999994</v>
      </c>
      <c r="U40" s="30">
        <v>78.8</v>
      </c>
    </row>
    <row r="41" spans="1:21" ht="16.5" customHeight="1" x14ac:dyDescent="0.2">
      <c r="A41" s="7"/>
      <c r="B41" s="7" t="s">
        <v>536</v>
      </c>
      <c r="C41" s="7"/>
      <c r="D41" s="7"/>
      <c r="E41" s="7"/>
      <c r="F41" s="7"/>
      <c r="G41" s="7"/>
      <c r="H41" s="7"/>
      <c r="I41" s="7"/>
      <c r="J41" s="7"/>
      <c r="K41" s="7"/>
      <c r="L41" s="9" t="s">
        <v>174</v>
      </c>
      <c r="M41" s="30">
        <v>91.5</v>
      </c>
      <c r="N41" s="30">
        <v>89.4</v>
      </c>
      <c r="O41" s="30">
        <v>90.6</v>
      </c>
      <c r="P41" s="30">
        <v>89.6</v>
      </c>
      <c r="Q41" s="30">
        <v>90.2</v>
      </c>
      <c r="R41" s="30">
        <v>88.6</v>
      </c>
      <c r="S41" s="30">
        <v>66.900000000000006</v>
      </c>
      <c r="T41" s="30">
        <v>91.6</v>
      </c>
      <c r="U41" s="30">
        <v>90.2</v>
      </c>
    </row>
    <row r="42" spans="1:21" ht="16.5" customHeight="1" x14ac:dyDescent="0.2">
      <c r="A42" s="7"/>
      <c r="B42" s="7" t="s">
        <v>537</v>
      </c>
      <c r="C42" s="7"/>
      <c r="D42" s="7"/>
      <c r="E42" s="7"/>
      <c r="F42" s="7"/>
      <c r="G42" s="7"/>
      <c r="H42" s="7"/>
      <c r="I42" s="7"/>
      <c r="J42" s="7"/>
      <c r="K42" s="7"/>
      <c r="L42" s="9" t="s">
        <v>174</v>
      </c>
      <c r="M42" s="30">
        <v>87.8</v>
      </c>
      <c r="N42" s="30">
        <v>83.2</v>
      </c>
      <c r="O42" s="30">
        <v>83.1</v>
      </c>
      <c r="P42" s="30">
        <v>75.8</v>
      </c>
      <c r="Q42" s="30">
        <v>82.2</v>
      </c>
      <c r="R42" s="30">
        <v>77.7</v>
      </c>
      <c r="S42" s="30">
        <v>57.1</v>
      </c>
      <c r="T42" s="30">
        <v>82.9</v>
      </c>
      <c r="U42" s="30">
        <v>83.6</v>
      </c>
    </row>
    <row r="43" spans="1:21" ht="16.5" customHeight="1" x14ac:dyDescent="0.2">
      <c r="A43" s="7" t="s">
        <v>147</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534</v>
      </c>
      <c r="C44" s="7"/>
      <c r="D44" s="7"/>
      <c r="E44" s="7"/>
      <c r="F44" s="7"/>
      <c r="G44" s="7"/>
      <c r="H44" s="7"/>
      <c r="I44" s="7"/>
      <c r="J44" s="7"/>
      <c r="K44" s="7"/>
      <c r="L44" s="9" t="s">
        <v>174</v>
      </c>
      <c r="M44" s="30">
        <v>91</v>
      </c>
      <c r="N44" s="30">
        <v>86.9</v>
      </c>
      <c r="O44" s="30">
        <v>89.6</v>
      </c>
      <c r="P44" s="30">
        <v>90.6</v>
      </c>
      <c r="Q44" s="30">
        <v>91.9</v>
      </c>
      <c r="R44" s="30">
        <v>86.9</v>
      </c>
      <c r="S44" s="30">
        <v>68.3</v>
      </c>
      <c r="T44" s="30">
        <v>86.4</v>
      </c>
      <c r="U44" s="30">
        <v>89.3</v>
      </c>
    </row>
    <row r="45" spans="1:21" ht="16.5" customHeight="1" x14ac:dyDescent="0.2">
      <c r="A45" s="7"/>
      <c r="B45" s="7" t="s">
        <v>535</v>
      </c>
      <c r="C45" s="7"/>
      <c r="D45" s="7"/>
      <c r="E45" s="7"/>
      <c r="F45" s="7"/>
      <c r="G45" s="7"/>
      <c r="H45" s="7"/>
      <c r="I45" s="7"/>
      <c r="J45" s="7"/>
      <c r="K45" s="7"/>
      <c r="L45" s="9" t="s">
        <v>174</v>
      </c>
      <c r="M45" s="30">
        <v>83.8</v>
      </c>
      <c r="N45" s="30">
        <v>77.8</v>
      </c>
      <c r="O45" s="30">
        <v>76.099999999999994</v>
      </c>
      <c r="P45" s="30">
        <v>61.7</v>
      </c>
      <c r="Q45" s="30">
        <v>73.7</v>
      </c>
      <c r="R45" s="30">
        <v>68</v>
      </c>
      <c r="S45" s="30">
        <v>48.1</v>
      </c>
      <c r="T45" s="30">
        <v>75.599999999999994</v>
      </c>
      <c r="U45" s="30">
        <v>77.2</v>
      </c>
    </row>
    <row r="46" spans="1:21" ht="16.5" customHeight="1" x14ac:dyDescent="0.2">
      <c r="A46" s="7"/>
      <c r="B46" s="7" t="s">
        <v>536</v>
      </c>
      <c r="C46" s="7"/>
      <c r="D46" s="7"/>
      <c r="E46" s="7"/>
      <c r="F46" s="7"/>
      <c r="G46" s="7"/>
      <c r="H46" s="7"/>
      <c r="I46" s="7"/>
      <c r="J46" s="7"/>
      <c r="K46" s="7"/>
      <c r="L46" s="9" t="s">
        <v>174</v>
      </c>
      <c r="M46" s="30">
        <v>91.1</v>
      </c>
      <c r="N46" s="30">
        <v>88.9</v>
      </c>
      <c r="O46" s="30">
        <v>90</v>
      </c>
      <c r="P46" s="30">
        <v>89.5</v>
      </c>
      <c r="Q46" s="30">
        <v>89.9</v>
      </c>
      <c r="R46" s="30">
        <v>88.3</v>
      </c>
      <c r="S46" s="30">
        <v>65.900000000000006</v>
      </c>
      <c r="T46" s="30">
        <v>90.8</v>
      </c>
      <c r="U46" s="30">
        <v>89.8</v>
      </c>
    </row>
    <row r="47" spans="1:21" ht="16.5" customHeight="1" x14ac:dyDescent="0.2">
      <c r="A47" s="7"/>
      <c r="B47" s="7" t="s">
        <v>537</v>
      </c>
      <c r="C47" s="7"/>
      <c r="D47" s="7"/>
      <c r="E47" s="7"/>
      <c r="F47" s="7"/>
      <c r="G47" s="7"/>
      <c r="H47" s="7"/>
      <c r="I47" s="7"/>
      <c r="J47" s="7"/>
      <c r="K47" s="7"/>
      <c r="L47" s="9" t="s">
        <v>174</v>
      </c>
      <c r="M47" s="30">
        <v>86.9</v>
      </c>
      <c r="N47" s="30">
        <v>82</v>
      </c>
      <c r="O47" s="30">
        <v>81.8</v>
      </c>
      <c r="P47" s="30">
        <v>73.400000000000006</v>
      </c>
      <c r="Q47" s="30">
        <v>81.099999999999994</v>
      </c>
      <c r="R47" s="30">
        <v>76.8</v>
      </c>
      <c r="S47" s="30">
        <v>55.1</v>
      </c>
      <c r="T47" s="30">
        <v>79.400000000000006</v>
      </c>
      <c r="U47" s="30">
        <v>82.4</v>
      </c>
    </row>
    <row r="48" spans="1:21" ht="16.5" customHeight="1" x14ac:dyDescent="0.2">
      <c r="A48" s="7" t="s">
        <v>148</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534</v>
      </c>
      <c r="C49" s="7"/>
      <c r="D49" s="7"/>
      <c r="E49" s="7"/>
      <c r="F49" s="7"/>
      <c r="G49" s="7"/>
      <c r="H49" s="7"/>
      <c r="I49" s="7"/>
      <c r="J49" s="7"/>
      <c r="K49" s="7"/>
      <c r="L49" s="9" t="s">
        <v>174</v>
      </c>
      <c r="M49" s="30">
        <v>90.8</v>
      </c>
      <c r="N49" s="30">
        <v>85.8</v>
      </c>
      <c r="O49" s="30">
        <v>89.5</v>
      </c>
      <c r="P49" s="30">
        <v>90.6</v>
      </c>
      <c r="Q49" s="30">
        <v>92</v>
      </c>
      <c r="R49" s="30">
        <v>86.5</v>
      </c>
      <c r="S49" s="30">
        <v>65.8</v>
      </c>
      <c r="T49" s="30">
        <v>81.400000000000006</v>
      </c>
      <c r="U49" s="30">
        <v>88.9</v>
      </c>
    </row>
    <row r="50" spans="1:21" ht="16.5" customHeight="1" x14ac:dyDescent="0.2">
      <c r="A50" s="7"/>
      <c r="B50" s="7" t="s">
        <v>535</v>
      </c>
      <c r="C50" s="7"/>
      <c r="D50" s="7"/>
      <c r="E50" s="7"/>
      <c r="F50" s="7"/>
      <c r="G50" s="7"/>
      <c r="H50" s="7"/>
      <c r="I50" s="7"/>
      <c r="J50" s="7"/>
      <c r="K50" s="7"/>
      <c r="L50" s="9" t="s">
        <v>174</v>
      </c>
      <c r="M50" s="30">
        <v>82.8</v>
      </c>
      <c r="N50" s="30">
        <v>76.099999999999994</v>
      </c>
      <c r="O50" s="30">
        <v>75.099999999999994</v>
      </c>
      <c r="P50" s="30">
        <v>61</v>
      </c>
      <c r="Q50" s="30">
        <v>72.599999999999994</v>
      </c>
      <c r="R50" s="30">
        <v>67</v>
      </c>
      <c r="S50" s="30">
        <v>40.700000000000003</v>
      </c>
      <c r="T50" s="30">
        <v>70.8</v>
      </c>
      <c r="U50" s="30">
        <v>76</v>
      </c>
    </row>
    <row r="51" spans="1:21" ht="16.5" customHeight="1" x14ac:dyDescent="0.2">
      <c r="A51" s="7"/>
      <c r="B51" s="7" t="s">
        <v>536</v>
      </c>
      <c r="C51" s="7"/>
      <c r="D51" s="7"/>
      <c r="E51" s="7"/>
      <c r="F51" s="7"/>
      <c r="G51" s="7"/>
      <c r="H51" s="7"/>
      <c r="I51" s="7"/>
      <c r="J51" s="7"/>
      <c r="K51" s="7"/>
      <c r="L51" s="9" t="s">
        <v>174</v>
      </c>
      <c r="M51" s="30">
        <v>90.9</v>
      </c>
      <c r="N51" s="30">
        <v>88.5</v>
      </c>
      <c r="O51" s="30">
        <v>89.8</v>
      </c>
      <c r="P51" s="30">
        <v>89.8</v>
      </c>
      <c r="Q51" s="30">
        <v>90</v>
      </c>
      <c r="R51" s="30">
        <v>87.3</v>
      </c>
      <c r="S51" s="30">
        <v>65.2</v>
      </c>
      <c r="T51" s="30">
        <v>90.1</v>
      </c>
      <c r="U51" s="30">
        <v>89.6</v>
      </c>
    </row>
    <row r="52" spans="1:21" ht="16.5" customHeight="1" x14ac:dyDescent="0.2">
      <c r="A52" s="11"/>
      <c r="B52" s="11" t="s">
        <v>537</v>
      </c>
      <c r="C52" s="11"/>
      <c r="D52" s="11"/>
      <c r="E52" s="11"/>
      <c r="F52" s="11"/>
      <c r="G52" s="11"/>
      <c r="H52" s="11"/>
      <c r="I52" s="11"/>
      <c r="J52" s="11"/>
      <c r="K52" s="11"/>
      <c r="L52" s="12" t="s">
        <v>174</v>
      </c>
      <c r="M52" s="37">
        <v>86.2</v>
      </c>
      <c r="N52" s="37">
        <v>80.8</v>
      </c>
      <c r="O52" s="37">
        <v>81.2</v>
      </c>
      <c r="P52" s="37">
        <v>73.099999999999994</v>
      </c>
      <c r="Q52" s="37">
        <v>80.5</v>
      </c>
      <c r="R52" s="37">
        <v>75.8</v>
      </c>
      <c r="S52" s="37">
        <v>50</v>
      </c>
      <c r="T52" s="37">
        <v>75.099999999999994</v>
      </c>
      <c r="U52" s="37">
        <v>81.599999999999994</v>
      </c>
    </row>
    <row r="53" spans="1:21" ht="4.5" customHeight="1" x14ac:dyDescent="0.2">
      <c r="A53" s="25"/>
      <c r="B53" s="25"/>
      <c r="C53" s="2"/>
      <c r="D53" s="2"/>
      <c r="E53" s="2"/>
      <c r="F53" s="2"/>
      <c r="G53" s="2"/>
      <c r="H53" s="2"/>
      <c r="I53" s="2"/>
      <c r="J53" s="2"/>
      <c r="K53" s="2"/>
      <c r="L53" s="2"/>
      <c r="M53" s="2"/>
      <c r="N53" s="2"/>
      <c r="O53" s="2"/>
      <c r="P53" s="2"/>
      <c r="Q53" s="2"/>
      <c r="R53" s="2"/>
      <c r="S53" s="2"/>
      <c r="T53" s="2"/>
      <c r="U53" s="2"/>
    </row>
    <row r="54" spans="1:21" ht="42.4" customHeight="1" x14ac:dyDescent="0.2">
      <c r="A54" s="25" t="s">
        <v>115</v>
      </c>
      <c r="B54" s="25"/>
      <c r="C54" s="79" t="s">
        <v>337</v>
      </c>
      <c r="D54" s="79"/>
      <c r="E54" s="79"/>
      <c r="F54" s="79"/>
      <c r="G54" s="79"/>
      <c r="H54" s="79"/>
      <c r="I54" s="79"/>
      <c r="J54" s="79"/>
      <c r="K54" s="79"/>
      <c r="L54" s="79"/>
      <c r="M54" s="79"/>
      <c r="N54" s="79"/>
      <c r="O54" s="79"/>
      <c r="P54" s="79"/>
      <c r="Q54" s="79"/>
      <c r="R54" s="79"/>
      <c r="S54" s="79"/>
      <c r="T54" s="79"/>
      <c r="U54" s="79"/>
    </row>
    <row r="55" spans="1:21" ht="16.5" customHeight="1" x14ac:dyDescent="0.2">
      <c r="A55" s="25" t="s">
        <v>117</v>
      </c>
      <c r="B55" s="25"/>
      <c r="C55" s="79" t="s">
        <v>538</v>
      </c>
      <c r="D55" s="79"/>
      <c r="E55" s="79"/>
      <c r="F55" s="79"/>
      <c r="G55" s="79"/>
      <c r="H55" s="79"/>
      <c r="I55" s="79"/>
      <c r="J55" s="79"/>
      <c r="K55" s="79"/>
      <c r="L55" s="79"/>
      <c r="M55" s="79"/>
      <c r="N55" s="79"/>
      <c r="O55" s="79"/>
      <c r="P55" s="79"/>
      <c r="Q55" s="79"/>
      <c r="R55" s="79"/>
      <c r="S55" s="79"/>
      <c r="T55" s="79"/>
      <c r="U55" s="79"/>
    </row>
    <row r="56" spans="1:21" ht="29.45" customHeight="1" x14ac:dyDescent="0.2">
      <c r="A56" s="25" t="s">
        <v>119</v>
      </c>
      <c r="B56" s="25"/>
      <c r="C56" s="79" t="s">
        <v>539</v>
      </c>
      <c r="D56" s="79"/>
      <c r="E56" s="79"/>
      <c r="F56" s="79"/>
      <c r="G56" s="79"/>
      <c r="H56" s="79"/>
      <c r="I56" s="79"/>
      <c r="J56" s="79"/>
      <c r="K56" s="79"/>
      <c r="L56" s="79"/>
      <c r="M56" s="79"/>
      <c r="N56" s="79"/>
      <c r="O56" s="79"/>
      <c r="P56" s="79"/>
      <c r="Q56" s="79"/>
      <c r="R56" s="79"/>
      <c r="S56" s="79"/>
      <c r="T56" s="79"/>
      <c r="U56" s="79"/>
    </row>
    <row r="57" spans="1:21" ht="16.5" customHeight="1" x14ac:dyDescent="0.2">
      <c r="A57" s="25" t="s">
        <v>121</v>
      </c>
      <c r="B57" s="25"/>
      <c r="C57" s="79" t="s">
        <v>540</v>
      </c>
      <c r="D57" s="79"/>
      <c r="E57" s="79"/>
      <c r="F57" s="79"/>
      <c r="G57" s="79"/>
      <c r="H57" s="79"/>
      <c r="I57" s="79"/>
      <c r="J57" s="79"/>
      <c r="K57" s="79"/>
      <c r="L57" s="79"/>
      <c r="M57" s="79"/>
      <c r="N57" s="79"/>
      <c r="O57" s="79"/>
      <c r="P57" s="79"/>
      <c r="Q57" s="79"/>
      <c r="R57" s="79"/>
      <c r="S57" s="79"/>
      <c r="T57" s="79"/>
      <c r="U57" s="79"/>
    </row>
    <row r="58" spans="1:21" ht="29.45" customHeight="1" x14ac:dyDescent="0.2">
      <c r="A58" s="25" t="s">
        <v>123</v>
      </c>
      <c r="B58" s="25"/>
      <c r="C58" s="79" t="s">
        <v>541</v>
      </c>
      <c r="D58" s="79"/>
      <c r="E58" s="79"/>
      <c r="F58" s="79"/>
      <c r="G58" s="79"/>
      <c r="H58" s="79"/>
      <c r="I58" s="79"/>
      <c r="J58" s="79"/>
      <c r="K58" s="79"/>
      <c r="L58" s="79"/>
      <c r="M58" s="79"/>
      <c r="N58" s="79"/>
      <c r="O58" s="79"/>
      <c r="P58" s="79"/>
      <c r="Q58" s="79"/>
      <c r="R58" s="79"/>
      <c r="S58" s="79"/>
      <c r="T58" s="79"/>
      <c r="U58" s="79"/>
    </row>
    <row r="59" spans="1:21" ht="16.5" customHeight="1" x14ac:dyDescent="0.2">
      <c r="A59" s="25" t="s">
        <v>161</v>
      </c>
      <c r="B59" s="25"/>
      <c r="C59" s="79" t="s">
        <v>542</v>
      </c>
      <c r="D59" s="79"/>
      <c r="E59" s="79"/>
      <c r="F59" s="79"/>
      <c r="G59" s="79"/>
      <c r="H59" s="79"/>
      <c r="I59" s="79"/>
      <c r="J59" s="79"/>
      <c r="K59" s="79"/>
      <c r="L59" s="79"/>
      <c r="M59" s="79"/>
      <c r="N59" s="79"/>
      <c r="O59" s="79"/>
      <c r="P59" s="79"/>
      <c r="Q59" s="79"/>
      <c r="R59" s="79"/>
      <c r="S59" s="79"/>
      <c r="T59" s="79"/>
      <c r="U59" s="79"/>
    </row>
    <row r="60" spans="1:21" ht="16.5" customHeight="1" x14ac:dyDescent="0.2">
      <c r="A60" s="25" t="s">
        <v>180</v>
      </c>
      <c r="B60" s="25"/>
      <c r="C60" s="79" t="s">
        <v>543</v>
      </c>
      <c r="D60" s="79"/>
      <c r="E60" s="79"/>
      <c r="F60" s="79"/>
      <c r="G60" s="79"/>
      <c r="H60" s="79"/>
      <c r="I60" s="79"/>
      <c r="J60" s="79"/>
      <c r="K60" s="79"/>
      <c r="L60" s="79"/>
      <c r="M60" s="79"/>
      <c r="N60" s="79"/>
      <c r="O60" s="79"/>
      <c r="P60" s="79"/>
      <c r="Q60" s="79"/>
      <c r="R60" s="79"/>
      <c r="S60" s="79"/>
      <c r="T60" s="79"/>
      <c r="U60" s="79"/>
    </row>
    <row r="61" spans="1:21" ht="4.5" customHeight="1" x14ac:dyDescent="0.2"/>
    <row r="62" spans="1:21" ht="29.45" customHeight="1" x14ac:dyDescent="0.2">
      <c r="A62" s="26" t="s">
        <v>125</v>
      </c>
      <c r="B62" s="25"/>
      <c r="C62" s="25"/>
      <c r="D62" s="25"/>
      <c r="E62" s="79" t="s">
        <v>544</v>
      </c>
      <c r="F62" s="79"/>
      <c r="G62" s="79"/>
      <c r="H62" s="79"/>
      <c r="I62" s="79"/>
      <c r="J62" s="79"/>
      <c r="K62" s="79"/>
      <c r="L62" s="79"/>
      <c r="M62" s="79"/>
      <c r="N62" s="79"/>
      <c r="O62" s="79"/>
      <c r="P62" s="79"/>
      <c r="Q62" s="79"/>
      <c r="R62" s="79"/>
      <c r="S62" s="79"/>
      <c r="T62" s="79"/>
      <c r="U62" s="79"/>
    </row>
  </sheetData>
  <mergeCells count="9">
    <mergeCell ref="C58:U58"/>
    <mergeCell ref="C59:U59"/>
    <mergeCell ref="C60:U60"/>
    <mergeCell ref="E62:U62"/>
    <mergeCell ref="K1:U1"/>
    <mergeCell ref="C54:U54"/>
    <mergeCell ref="C55:U55"/>
    <mergeCell ref="C56:U56"/>
    <mergeCell ref="C57:U57"/>
  </mergeCells>
  <pageMargins left="0.7" right="0.7" top="0.75" bottom="0.75" header="0.3" footer="0.3"/>
  <pageSetup paperSize="9" fitToHeight="0" orientation="landscape" horizontalDpi="300" verticalDpi="300"/>
  <headerFooter scaleWithDoc="0" alignWithMargins="0">
    <oddHeader>&amp;C&amp;"Arial"&amp;8TABLE 10A.27</oddHeader>
    <oddFooter>&amp;L&amp;"Arial"&amp;8REPORT ON
GOVERNMENT
SERVICES 2022&amp;R&amp;"Arial"&amp;8PRIMARY AND
COMMUNITY HEALTH
PAGE &amp;B&amp;P&amp;B</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42"/>
  <sheetViews>
    <sheetView showGridLines="0" workbookViewId="0"/>
  </sheetViews>
  <sheetFormatPr defaultColWidth="10.85546875" defaultRowHeight="12.75" x14ac:dyDescent="0.2"/>
  <cols>
    <col min="1" max="11" width="1.7109375" customWidth="1"/>
    <col min="12" max="12" width="5.42578125" customWidth="1"/>
    <col min="13" max="18" width="13.7109375" customWidth="1"/>
  </cols>
  <sheetData>
    <row r="1" spans="1:18" ht="33.950000000000003" customHeight="1" x14ac:dyDescent="0.2">
      <c r="A1" s="8" t="s">
        <v>547</v>
      </c>
      <c r="B1" s="8"/>
      <c r="C1" s="8"/>
      <c r="D1" s="8"/>
      <c r="E1" s="8"/>
      <c r="F1" s="8"/>
      <c r="G1" s="8"/>
      <c r="H1" s="8"/>
      <c r="I1" s="8"/>
      <c r="J1" s="8"/>
      <c r="K1" s="85" t="s">
        <v>548</v>
      </c>
      <c r="L1" s="86"/>
      <c r="M1" s="86"/>
      <c r="N1" s="86"/>
      <c r="O1" s="86"/>
      <c r="P1" s="86"/>
      <c r="Q1" s="86"/>
      <c r="R1" s="86"/>
    </row>
    <row r="2" spans="1:18" ht="16.5" customHeight="1" x14ac:dyDescent="0.2">
      <c r="A2" s="27"/>
      <c r="B2" s="27"/>
      <c r="C2" s="27"/>
      <c r="D2" s="27"/>
      <c r="E2" s="27"/>
      <c r="F2" s="27"/>
      <c r="G2" s="27"/>
      <c r="H2" s="27"/>
      <c r="I2" s="27"/>
      <c r="J2" s="27"/>
      <c r="K2" s="27"/>
      <c r="L2" s="28" t="s">
        <v>87</v>
      </c>
      <c r="M2" s="29" t="s">
        <v>331</v>
      </c>
      <c r="N2" s="29" t="s">
        <v>332</v>
      </c>
      <c r="O2" s="29" t="s">
        <v>333</v>
      </c>
      <c r="P2" s="29" t="s">
        <v>334</v>
      </c>
      <c r="Q2" s="29" t="s">
        <v>335</v>
      </c>
      <c r="R2" s="29" t="s">
        <v>95</v>
      </c>
    </row>
    <row r="3" spans="1:18" ht="16.5" customHeight="1" x14ac:dyDescent="0.2">
      <c r="A3" s="7" t="s">
        <v>140</v>
      </c>
      <c r="B3" s="7"/>
      <c r="C3" s="7"/>
      <c r="D3" s="7"/>
      <c r="E3" s="7"/>
      <c r="F3" s="7"/>
      <c r="G3" s="7"/>
      <c r="H3" s="7"/>
      <c r="I3" s="7"/>
      <c r="J3" s="7"/>
      <c r="K3" s="7"/>
      <c r="L3" s="9"/>
      <c r="M3" s="10"/>
      <c r="N3" s="10"/>
      <c r="O3" s="10"/>
      <c r="P3" s="10"/>
      <c r="Q3" s="10"/>
      <c r="R3" s="10"/>
    </row>
    <row r="4" spans="1:18" ht="16.5" customHeight="1" x14ac:dyDescent="0.2">
      <c r="A4" s="7"/>
      <c r="B4" s="7" t="s">
        <v>534</v>
      </c>
      <c r="C4" s="7"/>
      <c r="D4" s="7"/>
      <c r="E4" s="7"/>
      <c r="F4" s="7"/>
      <c r="G4" s="7"/>
      <c r="H4" s="7"/>
      <c r="I4" s="7"/>
      <c r="J4" s="7"/>
      <c r="K4" s="7"/>
      <c r="L4" s="9" t="s">
        <v>174</v>
      </c>
      <c r="M4" s="30">
        <v>33.700000000000003</v>
      </c>
      <c r="N4" s="30">
        <v>47.9</v>
      </c>
      <c r="O4" s="30">
        <v>51.2</v>
      </c>
      <c r="P4" s="30">
        <v>48.1</v>
      </c>
      <c r="Q4" s="30">
        <v>52.4</v>
      </c>
      <c r="R4" s="30">
        <v>37.299999999999997</v>
      </c>
    </row>
    <row r="5" spans="1:18" ht="16.5" customHeight="1" x14ac:dyDescent="0.2">
      <c r="A5" s="7"/>
      <c r="B5" s="7" t="s">
        <v>535</v>
      </c>
      <c r="C5" s="7"/>
      <c r="D5" s="7"/>
      <c r="E5" s="7"/>
      <c r="F5" s="7"/>
      <c r="G5" s="7"/>
      <c r="H5" s="7"/>
      <c r="I5" s="7"/>
      <c r="J5" s="7"/>
      <c r="K5" s="7"/>
      <c r="L5" s="9" t="s">
        <v>174</v>
      </c>
      <c r="M5" s="30">
        <v>35.9</v>
      </c>
      <c r="N5" s="30">
        <v>40.6</v>
      </c>
      <c r="O5" s="30">
        <v>43.6</v>
      </c>
      <c r="P5" s="30">
        <v>43.8</v>
      </c>
      <c r="Q5" s="30">
        <v>48.7</v>
      </c>
      <c r="R5" s="30">
        <v>37.200000000000003</v>
      </c>
    </row>
    <row r="6" spans="1:18" ht="16.5" customHeight="1" x14ac:dyDescent="0.2">
      <c r="A6" s="7"/>
      <c r="B6" s="7" t="s">
        <v>536</v>
      </c>
      <c r="C6" s="7"/>
      <c r="D6" s="7"/>
      <c r="E6" s="7"/>
      <c r="F6" s="7"/>
      <c r="G6" s="7"/>
      <c r="H6" s="7"/>
      <c r="I6" s="7"/>
      <c r="J6" s="7"/>
      <c r="K6" s="7"/>
      <c r="L6" s="9" t="s">
        <v>174</v>
      </c>
      <c r="M6" s="30">
        <v>31.9</v>
      </c>
      <c r="N6" s="30">
        <v>32.299999999999997</v>
      </c>
      <c r="O6" s="30">
        <v>37.4</v>
      </c>
      <c r="P6" s="30">
        <v>39.4</v>
      </c>
      <c r="Q6" s="30">
        <v>44.1</v>
      </c>
      <c r="R6" s="30">
        <v>32.4</v>
      </c>
    </row>
    <row r="7" spans="1:18" ht="16.5" customHeight="1" x14ac:dyDescent="0.2">
      <c r="A7" s="7"/>
      <c r="B7" s="7" t="s">
        <v>537</v>
      </c>
      <c r="C7" s="7"/>
      <c r="D7" s="7"/>
      <c r="E7" s="7"/>
      <c r="F7" s="7"/>
      <c r="G7" s="7"/>
      <c r="H7" s="7"/>
      <c r="I7" s="7"/>
      <c r="J7" s="7"/>
      <c r="K7" s="7"/>
      <c r="L7" s="9" t="s">
        <v>174</v>
      </c>
      <c r="M7" s="30">
        <v>34</v>
      </c>
      <c r="N7" s="30">
        <v>37</v>
      </c>
      <c r="O7" s="30">
        <v>41.2</v>
      </c>
      <c r="P7" s="30">
        <v>42.3</v>
      </c>
      <c r="Q7" s="30">
        <v>47.4</v>
      </c>
      <c r="R7" s="30">
        <v>35.1</v>
      </c>
    </row>
    <row r="8" spans="1:18" ht="16.5" customHeight="1" x14ac:dyDescent="0.2">
      <c r="A8" s="7" t="s">
        <v>96</v>
      </c>
      <c r="B8" s="7"/>
      <c r="C8" s="7"/>
      <c r="D8" s="7"/>
      <c r="E8" s="7"/>
      <c r="F8" s="7"/>
      <c r="G8" s="7"/>
      <c r="H8" s="7"/>
      <c r="I8" s="7"/>
      <c r="J8" s="7"/>
      <c r="K8" s="7"/>
      <c r="L8" s="9"/>
      <c r="M8" s="10"/>
      <c r="N8" s="10"/>
      <c r="O8" s="10"/>
      <c r="P8" s="10"/>
      <c r="Q8" s="10"/>
      <c r="R8" s="10"/>
    </row>
    <row r="9" spans="1:18" ht="16.5" customHeight="1" x14ac:dyDescent="0.2">
      <c r="A9" s="7"/>
      <c r="B9" s="7" t="s">
        <v>534</v>
      </c>
      <c r="C9" s="7"/>
      <c r="D9" s="7"/>
      <c r="E9" s="7"/>
      <c r="F9" s="7"/>
      <c r="G9" s="7"/>
      <c r="H9" s="7"/>
      <c r="I9" s="7"/>
      <c r="J9" s="7"/>
      <c r="K9" s="7"/>
      <c r="L9" s="9" t="s">
        <v>174</v>
      </c>
      <c r="M9" s="30">
        <v>32.799999999999997</v>
      </c>
      <c r="N9" s="30">
        <v>47.4</v>
      </c>
      <c r="O9" s="30">
        <v>49.5</v>
      </c>
      <c r="P9" s="30">
        <v>46.1</v>
      </c>
      <c r="Q9" s="30">
        <v>54.3</v>
      </c>
      <c r="R9" s="30">
        <v>36.5</v>
      </c>
    </row>
    <row r="10" spans="1:18" ht="16.5" customHeight="1" x14ac:dyDescent="0.2">
      <c r="A10" s="7"/>
      <c r="B10" s="7" t="s">
        <v>535</v>
      </c>
      <c r="C10" s="7"/>
      <c r="D10" s="7"/>
      <c r="E10" s="7"/>
      <c r="F10" s="7"/>
      <c r="G10" s="7"/>
      <c r="H10" s="7"/>
      <c r="I10" s="7"/>
      <c r="J10" s="7"/>
      <c r="K10" s="7"/>
      <c r="L10" s="9" t="s">
        <v>174</v>
      </c>
      <c r="M10" s="30">
        <v>35.700000000000003</v>
      </c>
      <c r="N10" s="30">
        <v>39.4</v>
      </c>
      <c r="O10" s="30">
        <v>42.2</v>
      </c>
      <c r="P10" s="30">
        <v>43.6</v>
      </c>
      <c r="Q10" s="30">
        <v>48.9</v>
      </c>
      <c r="R10" s="30">
        <v>36.700000000000003</v>
      </c>
    </row>
    <row r="11" spans="1:18" ht="16.5" customHeight="1" x14ac:dyDescent="0.2">
      <c r="A11" s="7"/>
      <c r="B11" s="7" t="s">
        <v>536</v>
      </c>
      <c r="C11" s="7"/>
      <c r="D11" s="7"/>
      <c r="E11" s="7"/>
      <c r="F11" s="7"/>
      <c r="G11" s="7"/>
      <c r="H11" s="7"/>
      <c r="I11" s="7"/>
      <c r="J11" s="7"/>
      <c r="K11" s="7"/>
      <c r="L11" s="9" t="s">
        <v>174</v>
      </c>
      <c r="M11" s="30">
        <v>31.6</v>
      </c>
      <c r="N11" s="30">
        <v>31.2</v>
      </c>
      <c r="O11" s="30">
        <v>36.1</v>
      </c>
      <c r="P11" s="30">
        <v>39.200000000000003</v>
      </c>
      <c r="Q11" s="30">
        <v>42.4</v>
      </c>
      <c r="R11" s="30">
        <v>31.8</v>
      </c>
    </row>
    <row r="12" spans="1:18" ht="16.5" customHeight="1" x14ac:dyDescent="0.2">
      <c r="A12" s="7"/>
      <c r="B12" s="7" t="s">
        <v>537</v>
      </c>
      <c r="C12" s="7"/>
      <c r="D12" s="7"/>
      <c r="E12" s="7"/>
      <c r="F12" s="7"/>
      <c r="G12" s="7"/>
      <c r="H12" s="7"/>
      <c r="I12" s="7"/>
      <c r="J12" s="7"/>
      <c r="K12" s="7"/>
      <c r="L12" s="9" t="s">
        <v>174</v>
      </c>
      <c r="M12" s="30">
        <v>33.6</v>
      </c>
      <c r="N12" s="30">
        <v>35.799999999999997</v>
      </c>
      <c r="O12" s="30">
        <v>39.799999999999997</v>
      </c>
      <c r="P12" s="30">
        <v>42</v>
      </c>
      <c r="Q12" s="30">
        <v>47.1</v>
      </c>
      <c r="R12" s="30">
        <v>34.5</v>
      </c>
    </row>
    <row r="13" spans="1:18" ht="16.5" customHeight="1" x14ac:dyDescent="0.2">
      <c r="A13" s="7" t="s">
        <v>141</v>
      </c>
      <c r="B13" s="7"/>
      <c r="C13" s="7"/>
      <c r="D13" s="7"/>
      <c r="E13" s="7"/>
      <c r="F13" s="7"/>
      <c r="G13" s="7"/>
      <c r="H13" s="7"/>
      <c r="I13" s="7"/>
      <c r="J13" s="7"/>
      <c r="K13" s="7"/>
      <c r="L13" s="9"/>
      <c r="M13" s="10"/>
      <c r="N13" s="10"/>
      <c r="O13" s="10"/>
      <c r="P13" s="10"/>
      <c r="Q13" s="10"/>
      <c r="R13" s="10"/>
    </row>
    <row r="14" spans="1:18" ht="16.5" customHeight="1" x14ac:dyDescent="0.2">
      <c r="A14" s="7"/>
      <c r="B14" s="7" t="s">
        <v>534</v>
      </c>
      <c r="C14" s="7"/>
      <c r="D14" s="7"/>
      <c r="E14" s="7"/>
      <c r="F14" s="7"/>
      <c r="G14" s="7"/>
      <c r="H14" s="7"/>
      <c r="I14" s="7"/>
      <c r="J14" s="7"/>
      <c r="K14" s="7"/>
      <c r="L14" s="9" t="s">
        <v>174</v>
      </c>
      <c r="M14" s="30">
        <v>30.2</v>
      </c>
      <c r="N14" s="30">
        <v>43.1</v>
      </c>
      <c r="O14" s="30">
        <v>46.4</v>
      </c>
      <c r="P14" s="30">
        <v>44.3</v>
      </c>
      <c r="Q14" s="30">
        <v>52.6</v>
      </c>
      <c r="R14" s="30">
        <v>33.6</v>
      </c>
    </row>
    <row r="15" spans="1:18" ht="16.5" customHeight="1" x14ac:dyDescent="0.2">
      <c r="A15" s="7"/>
      <c r="B15" s="7" t="s">
        <v>535</v>
      </c>
      <c r="C15" s="7"/>
      <c r="D15" s="7"/>
      <c r="E15" s="7"/>
      <c r="F15" s="7"/>
      <c r="G15" s="7"/>
      <c r="H15" s="7"/>
      <c r="I15" s="7"/>
      <c r="J15" s="7"/>
      <c r="K15" s="7"/>
      <c r="L15" s="9" t="s">
        <v>174</v>
      </c>
      <c r="M15" s="30">
        <v>32.700000000000003</v>
      </c>
      <c r="N15" s="30">
        <v>34.799999999999997</v>
      </c>
      <c r="O15" s="30">
        <v>37.799999999999997</v>
      </c>
      <c r="P15" s="30">
        <v>40.1</v>
      </c>
      <c r="Q15" s="30">
        <v>44.8</v>
      </c>
      <c r="R15" s="30">
        <v>33.4</v>
      </c>
    </row>
    <row r="16" spans="1:18" ht="16.5" customHeight="1" x14ac:dyDescent="0.2">
      <c r="A16" s="7"/>
      <c r="B16" s="7" t="s">
        <v>536</v>
      </c>
      <c r="C16" s="7"/>
      <c r="D16" s="7"/>
      <c r="E16" s="7"/>
      <c r="F16" s="7"/>
      <c r="G16" s="7"/>
      <c r="H16" s="7"/>
      <c r="I16" s="7"/>
      <c r="J16" s="7"/>
      <c r="K16" s="7"/>
      <c r="L16" s="9" t="s">
        <v>174</v>
      </c>
      <c r="M16" s="30">
        <v>29.3</v>
      </c>
      <c r="N16" s="30">
        <v>27.5</v>
      </c>
      <c r="O16" s="30">
        <v>32.200000000000003</v>
      </c>
      <c r="P16" s="30">
        <v>36.6</v>
      </c>
      <c r="Q16" s="30">
        <v>40.700000000000003</v>
      </c>
      <c r="R16" s="30">
        <v>29.2</v>
      </c>
    </row>
    <row r="17" spans="1:18" ht="16.5" customHeight="1" x14ac:dyDescent="0.2">
      <c r="A17" s="7"/>
      <c r="B17" s="7" t="s">
        <v>537</v>
      </c>
      <c r="C17" s="7"/>
      <c r="D17" s="7"/>
      <c r="E17" s="7"/>
      <c r="F17" s="7"/>
      <c r="G17" s="7"/>
      <c r="H17" s="7"/>
      <c r="I17" s="7"/>
      <c r="J17" s="7"/>
      <c r="K17" s="7"/>
      <c r="L17" s="9" t="s">
        <v>174</v>
      </c>
      <c r="M17" s="30">
        <v>31</v>
      </c>
      <c r="N17" s="30">
        <v>31.7</v>
      </c>
      <c r="O17" s="30">
        <v>35.799999999999997</v>
      </c>
      <c r="P17" s="30">
        <v>39</v>
      </c>
      <c r="Q17" s="30">
        <v>44</v>
      </c>
      <c r="R17" s="30">
        <v>31.5</v>
      </c>
    </row>
    <row r="18" spans="1:18" ht="16.5" customHeight="1" x14ac:dyDescent="0.2">
      <c r="A18" s="7" t="s">
        <v>142</v>
      </c>
      <c r="B18" s="7"/>
      <c r="C18" s="7"/>
      <c r="D18" s="7"/>
      <c r="E18" s="7"/>
      <c r="F18" s="7"/>
      <c r="G18" s="7"/>
      <c r="H18" s="7"/>
      <c r="I18" s="7"/>
      <c r="J18" s="7"/>
      <c r="K18" s="7"/>
      <c r="L18" s="9"/>
      <c r="M18" s="10"/>
      <c r="N18" s="10"/>
      <c r="O18" s="10"/>
      <c r="P18" s="10"/>
      <c r="Q18" s="10"/>
      <c r="R18" s="10"/>
    </row>
    <row r="19" spans="1:18" ht="16.5" customHeight="1" x14ac:dyDescent="0.2">
      <c r="A19" s="7"/>
      <c r="B19" s="7" t="s">
        <v>534</v>
      </c>
      <c r="C19" s="7"/>
      <c r="D19" s="7"/>
      <c r="E19" s="7"/>
      <c r="F19" s="7"/>
      <c r="G19" s="7"/>
      <c r="H19" s="7"/>
      <c r="I19" s="7"/>
      <c r="J19" s="7"/>
      <c r="K19" s="7"/>
      <c r="L19" s="9" t="s">
        <v>174</v>
      </c>
      <c r="M19" s="30">
        <v>30.6</v>
      </c>
      <c r="N19" s="30">
        <v>43.6</v>
      </c>
      <c r="O19" s="30">
        <v>46.3</v>
      </c>
      <c r="P19" s="30">
        <v>43.4</v>
      </c>
      <c r="Q19" s="30">
        <v>47</v>
      </c>
      <c r="R19" s="30">
        <v>34</v>
      </c>
    </row>
    <row r="20" spans="1:18" ht="16.5" customHeight="1" x14ac:dyDescent="0.2">
      <c r="A20" s="7"/>
      <c r="B20" s="7" t="s">
        <v>535</v>
      </c>
      <c r="C20" s="7"/>
      <c r="D20" s="7"/>
      <c r="E20" s="7"/>
      <c r="F20" s="7"/>
      <c r="G20" s="7"/>
      <c r="H20" s="7"/>
      <c r="I20" s="7"/>
      <c r="J20" s="7"/>
      <c r="K20" s="7"/>
      <c r="L20" s="9" t="s">
        <v>174</v>
      </c>
      <c r="M20" s="30">
        <v>32.299999999999997</v>
      </c>
      <c r="N20" s="30">
        <v>34.200000000000003</v>
      </c>
      <c r="O20" s="30">
        <v>37.200000000000003</v>
      </c>
      <c r="P20" s="30">
        <v>38.799999999999997</v>
      </c>
      <c r="Q20" s="30">
        <v>44</v>
      </c>
      <c r="R20" s="30">
        <v>33</v>
      </c>
    </row>
    <row r="21" spans="1:18" ht="16.5" customHeight="1" x14ac:dyDescent="0.2">
      <c r="A21" s="7"/>
      <c r="B21" s="7" t="s">
        <v>536</v>
      </c>
      <c r="C21" s="7"/>
      <c r="D21" s="7"/>
      <c r="E21" s="7"/>
      <c r="F21" s="7"/>
      <c r="G21" s="7"/>
      <c r="H21" s="7"/>
      <c r="I21" s="7"/>
      <c r="J21" s="7"/>
      <c r="K21" s="7"/>
      <c r="L21" s="9" t="s">
        <v>174</v>
      </c>
      <c r="M21" s="30">
        <v>28.7</v>
      </c>
      <c r="N21" s="30">
        <v>27</v>
      </c>
      <c r="O21" s="30">
        <v>31.5</v>
      </c>
      <c r="P21" s="30">
        <v>35.4</v>
      </c>
      <c r="Q21" s="30">
        <v>40.700000000000003</v>
      </c>
      <c r="R21" s="30">
        <v>28.6</v>
      </c>
    </row>
    <row r="22" spans="1:18" ht="16.5" customHeight="1" x14ac:dyDescent="0.2">
      <c r="A22" s="7"/>
      <c r="B22" s="7" t="s">
        <v>537</v>
      </c>
      <c r="C22" s="7"/>
      <c r="D22" s="7"/>
      <c r="E22" s="7"/>
      <c r="F22" s="7"/>
      <c r="G22" s="7"/>
      <c r="H22" s="7"/>
      <c r="I22" s="7"/>
      <c r="J22" s="7"/>
      <c r="K22" s="7"/>
      <c r="L22" s="9" t="s">
        <v>174</v>
      </c>
      <c r="M22" s="30">
        <v>30.6</v>
      </c>
      <c r="N22" s="30">
        <v>31.3</v>
      </c>
      <c r="O22" s="30">
        <v>35.200000000000003</v>
      </c>
      <c r="P22" s="30">
        <v>37.799999999999997</v>
      </c>
      <c r="Q22" s="30">
        <v>43.1</v>
      </c>
      <c r="R22" s="30">
        <v>31.1</v>
      </c>
    </row>
    <row r="23" spans="1:18" ht="16.5" customHeight="1" x14ac:dyDescent="0.2">
      <c r="A23" s="7" t="s">
        <v>143</v>
      </c>
      <c r="B23" s="7"/>
      <c r="C23" s="7"/>
      <c r="D23" s="7"/>
      <c r="E23" s="7"/>
      <c r="F23" s="7"/>
      <c r="G23" s="7"/>
      <c r="H23" s="7"/>
      <c r="I23" s="7"/>
      <c r="J23" s="7"/>
      <c r="K23" s="7"/>
      <c r="L23" s="9"/>
      <c r="M23" s="10"/>
      <c r="N23" s="10"/>
      <c r="O23" s="10"/>
      <c r="P23" s="10"/>
      <c r="Q23" s="10"/>
      <c r="R23" s="10"/>
    </row>
    <row r="24" spans="1:18" ht="16.5" customHeight="1" x14ac:dyDescent="0.2">
      <c r="A24" s="7"/>
      <c r="B24" s="7" t="s">
        <v>534</v>
      </c>
      <c r="C24" s="7"/>
      <c r="D24" s="7"/>
      <c r="E24" s="7"/>
      <c r="F24" s="7"/>
      <c r="G24" s="7"/>
      <c r="H24" s="7"/>
      <c r="I24" s="7"/>
      <c r="J24" s="7"/>
      <c r="K24" s="7"/>
      <c r="L24" s="9" t="s">
        <v>174</v>
      </c>
      <c r="M24" s="30">
        <v>30.7</v>
      </c>
      <c r="N24" s="30">
        <v>43.5</v>
      </c>
      <c r="O24" s="30">
        <v>46.6</v>
      </c>
      <c r="P24" s="30">
        <v>46.8</v>
      </c>
      <c r="Q24" s="30">
        <v>49.3</v>
      </c>
      <c r="R24" s="30">
        <v>34.1</v>
      </c>
    </row>
    <row r="25" spans="1:18" ht="16.5" customHeight="1" x14ac:dyDescent="0.2">
      <c r="A25" s="7"/>
      <c r="B25" s="7" t="s">
        <v>535</v>
      </c>
      <c r="C25" s="7"/>
      <c r="D25" s="7"/>
      <c r="E25" s="7"/>
      <c r="F25" s="7"/>
      <c r="G25" s="7"/>
      <c r="H25" s="7"/>
      <c r="I25" s="7"/>
      <c r="J25" s="7"/>
      <c r="K25" s="7"/>
      <c r="L25" s="9" t="s">
        <v>174</v>
      </c>
      <c r="M25" s="30">
        <v>31.7</v>
      </c>
      <c r="N25" s="30">
        <v>33.6</v>
      </c>
      <c r="O25" s="30">
        <v>36.4</v>
      </c>
      <c r="P25" s="30">
        <v>39.299999999999997</v>
      </c>
      <c r="Q25" s="30">
        <v>44.1</v>
      </c>
      <c r="R25" s="30">
        <v>32.4</v>
      </c>
    </row>
    <row r="26" spans="1:18" ht="16.5" customHeight="1" x14ac:dyDescent="0.2">
      <c r="A26" s="7"/>
      <c r="B26" s="7" t="s">
        <v>536</v>
      </c>
      <c r="C26" s="7"/>
      <c r="D26" s="7"/>
      <c r="E26" s="7"/>
      <c r="F26" s="7"/>
      <c r="G26" s="7"/>
      <c r="H26" s="7"/>
      <c r="I26" s="7"/>
      <c r="J26" s="7"/>
      <c r="K26" s="7"/>
      <c r="L26" s="9" t="s">
        <v>174</v>
      </c>
      <c r="M26" s="30">
        <v>28.4</v>
      </c>
      <c r="N26" s="30">
        <v>26.6</v>
      </c>
      <c r="O26" s="30">
        <v>30.8</v>
      </c>
      <c r="P26" s="30">
        <v>34.5</v>
      </c>
      <c r="Q26" s="30">
        <v>39</v>
      </c>
      <c r="R26" s="30">
        <v>28.3</v>
      </c>
    </row>
    <row r="27" spans="1:18" ht="16.5" customHeight="1" x14ac:dyDescent="0.2">
      <c r="A27" s="7"/>
      <c r="B27" s="7" t="s">
        <v>537</v>
      </c>
      <c r="C27" s="7"/>
      <c r="D27" s="7"/>
      <c r="E27" s="7"/>
      <c r="F27" s="7"/>
      <c r="G27" s="7"/>
      <c r="H27" s="7"/>
      <c r="I27" s="7"/>
      <c r="J27" s="7"/>
      <c r="K27" s="7"/>
      <c r="L27" s="9" t="s">
        <v>174</v>
      </c>
      <c r="M27" s="30">
        <v>30.2</v>
      </c>
      <c r="N27" s="30">
        <v>30.8</v>
      </c>
      <c r="O27" s="30">
        <v>34.6</v>
      </c>
      <c r="P27" s="30">
        <v>38</v>
      </c>
      <c r="Q27" s="30">
        <v>42.8</v>
      </c>
      <c r="R27" s="30">
        <v>30.7</v>
      </c>
    </row>
    <row r="28" spans="1:18" ht="16.5" customHeight="1" x14ac:dyDescent="0.2">
      <c r="A28" s="7" t="s">
        <v>144</v>
      </c>
      <c r="B28" s="7"/>
      <c r="C28" s="7"/>
      <c r="D28" s="7"/>
      <c r="E28" s="7"/>
      <c r="F28" s="7"/>
      <c r="G28" s="7"/>
      <c r="H28" s="7"/>
      <c r="I28" s="7"/>
      <c r="J28" s="7"/>
      <c r="K28" s="7"/>
      <c r="L28" s="9"/>
      <c r="M28" s="10"/>
      <c r="N28" s="10"/>
      <c r="O28" s="10"/>
      <c r="P28" s="10"/>
      <c r="Q28" s="10"/>
      <c r="R28" s="10"/>
    </row>
    <row r="29" spans="1:18" ht="16.5" customHeight="1" x14ac:dyDescent="0.2">
      <c r="A29" s="7"/>
      <c r="B29" s="7" t="s">
        <v>534</v>
      </c>
      <c r="C29" s="7"/>
      <c r="D29" s="7"/>
      <c r="E29" s="7"/>
      <c r="F29" s="7"/>
      <c r="G29" s="7"/>
      <c r="H29" s="7"/>
      <c r="I29" s="7"/>
      <c r="J29" s="7"/>
      <c r="K29" s="7"/>
      <c r="L29" s="9" t="s">
        <v>174</v>
      </c>
      <c r="M29" s="30">
        <v>30.2</v>
      </c>
      <c r="N29" s="30">
        <v>43.3</v>
      </c>
      <c r="O29" s="30">
        <v>46.4</v>
      </c>
      <c r="P29" s="30">
        <v>50.2</v>
      </c>
      <c r="Q29" s="30">
        <v>50.7</v>
      </c>
      <c r="R29" s="30">
        <v>33.700000000000003</v>
      </c>
    </row>
    <row r="30" spans="1:18" ht="16.5" customHeight="1" x14ac:dyDescent="0.2">
      <c r="A30" s="7"/>
      <c r="B30" s="7" t="s">
        <v>535</v>
      </c>
      <c r="C30" s="7"/>
      <c r="D30" s="7"/>
      <c r="E30" s="7"/>
      <c r="F30" s="7"/>
      <c r="G30" s="7"/>
      <c r="H30" s="7"/>
      <c r="I30" s="7"/>
      <c r="J30" s="7"/>
      <c r="K30" s="7"/>
      <c r="L30" s="9" t="s">
        <v>174</v>
      </c>
      <c r="M30" s="30">
        <v>30.9</v>
      </c>
      <c r="N30" s="30">
        <v>32.799999999999997</v>
      </c>
      <c r="O30" s="30">
        <v>36.299999999999997</v>
      </c>
      <c r="P30" s="30">
        <v>41</v>
      </c>
      <c r="Q30" s="30">
        <v>44.6</v>
      </c>
      <c r="R30" s="30">
        <v>31.7</v>
      </c>
    </row>
    <row r="31" spans="1:18" ht="16.5" customHeight="1" x14ac:dyDescent="0.2">
      <c r="A31" s="7"/>
      <c r="B31" s="7" t="s">
        <v>536</v>
      </c>
      <c r="C31" s="7"/>
      <c r="D31" s="7"/>
      <c r="E31" s="7"/>
      <c r="F31" s="7"/>
      <c r="G31" s="7"/>
      <c r="H31" s="7"/>
      <c r="I31" s="7"/>
      <c r="J31" s="7"/>
      <c r="K31" s="7"/>
      <c r="L31" s="9" t="s">
        <v>174</v>
      </c>
      <c r="M31" s="30">
        <v>28</v>
      </c>
      <c r="N31" s="30">
        <v>26.5</v>
      </c>
      <c r="O31" s="30">
        <v>30.8</v>
      </c>
      <c r="P31" s="30">
        <v>34.5</v>
      </c>
      <c r="Q31" s="30">
        <v>42.2</v>
      </c>
      <c r="R31" s="30">
        <v>28</v>
      </c>
    </row>
    <row r="32" spans="1:18" ht="16.5" customHeight="1" x14ac:dyDescent="0.2">
      <c r="A32" s="11"/>
      <c r="B32" s="11" t="s">
        <v>537</v>
      </c>
      <c r="C32" s="11"/>
      <c r="D32" s="11"/>
      <c r="E32" s="11"/>
      <c r="F32" s="11"/>
      <c r="G32" s="11"/>
      <c r="H32" s="11"/>
      <c r="I32" s="11"/>
      <c r="J32" s="11"/>
      <c r="K32" s="11"/>
      <c r="L32" s="12" t="s">
        <v>174</v>
      </c>
      <c r="M32" s="37">
        <v>29.6</v>
      </c>
      <c r="N32" s="37">
        <v>30.5</v>
      </c>
      <c r="O32" s="37">
        <v>34.5</v>
      </c>
      <c r="P32" s="37">
        <v>39.200000000000003</v>
      </c>
      <c r="Q32" s="37">
        <v>44.4</v>
      </c>
      <c r="R32" s="37">
        <v>30.2</v>
      </c>
    </row>
    <row r="33" spans="1:18" ht="4.5" customHeight="1" x14ac:dyDescent="0.2">
      <c r="A33" s="25"/>
      <c r="B33" s="25"/>
      <c r="C33" s="2"/>
      <c r="D33" s="2"/>
      <c r="E33" s="2"/>
      <c r="F33" s="2"/>
      <c r="G33" s="2"/>
      <c r="H33" s="2"/>
      <c r="I33" s="2"/>
      <c r="J33" s="2"/>
      <c r="K33" s="2"/>
      <c r="L33" s="2"/>
      <c r="M33" s="2"/>
      <c r="N33" s="2"/>
      <c r="O33" s="2"/>
      <c r="P33" s="2"/>
      <c r="Q33" s="2"/>
      <c r="R33" s="2"/>
    </row>
    <row r="34" spans="1:18" ht="42.4" customHeight="1" x14ac:dyDescent="0.2">
      <c r="A34" s="25" t="s">
        <v>115</v>
      </c>
      <c r="B34" s="25"/>
      <c r="C34" s="79" t="s">
        <v>337</v>
      </c>
      <c r="D34" s="79"/>
      <c r="E34" s="79"/>
      <c r="F34" s="79"/>
      <c r="G34" s="79"/>
      <c r="H34" s="79"/>
      <c r="I34" s="79"/>
      <c r="J34" s="79"/>
      <c r="K34" s="79"/>
      <c r="L34" s="79"/>
      <c r="M34" s="79"/>
      <c r="N34" s="79"/>
      <c r="O34" s="79"/>
      <c r="P34" s="79"/>
      <c r="Q34" s="79"/>
      <c r="R34" s="79"/>
    </row>
    <row r="35" spans="1:18" ht="16.5" customHeight="1" x14ac:dyDescent="0.2">
      <c r="A35" s="25" t="s">
        <v>117</v>
      </c>
      <c r="B35" s="25"/>
      <c r="C35" s="79" t="s">
        <v>549</v>
      </c>
      <c r="D35" s="79"/>
      <c r="E35" s="79"/>
      <c r="F35" s="79"/>
      <c r="G35" s="79"/>
      <c r="H35" s="79"/>
      <c r="I35" s="79"/>
      <c r="J35" s="79"/>
      <c r="K35" s="79"/>
      <c r="L35" s="79"/>
      <c r="M35" s="79"/>
      <c r="N35" s="79"/>
      <c r="O35" s="79"/>
      <c r="P35" s="79"/>
      <c r="Q35" s="79"/>
      <c r="R35" s="79"/>
    </row>
    <row r="36" spans="1:18" ht="16.5" customHeight="1" x14ac:dyDescent="0.2">
      <c r="A36" s="25" t="s">
        <v>119</v>
      </c>
      <c r="B36" s="25"/>
      <c r="C36" s="79" t="s">
        <v>539</v>
      </c>
      <c r="D36" s="79"/>
      <c r="E36" s="79"/>
      <c r="F36" s="79"/>
      <c r="G36" s="79"/>
      <c r="H36" s="79"/>
      <c r="I36" s="79"/>
      <c r="J36" s="79"/>
      <c r="K36" s="79"/>
      <c r="L36" s="79"/>
      <c r="M36" s="79"/>
      <c r="N36" s="79"/>
      <c r="O36" s="79"/>
      <c r="P36" s="79"/>
      <c r="Q36" s="79"/>
      <c r="R36" s="79"/>
    </row>
    <row r="37" spans="1:18" ht="16.5" customHeight="1" x14ac:dyDescent="0.2">
      <c r="A37" s="25" t="s">
        <v>121</v>
      </c>
      <c r="B37" s="25"/>
      <c r="C37" s="79" t="s">
        <v>550</v>
      </c>
      <c r="D37" s="79"/>
      <c r="E37" s="79"/>
      <c r="F37" s="79"/>
      <c r="G37" s="79"/>
      <c r="H37" s="79"/>
      <c r="I37" s="79"/>
      <c r="J37" s="79"/>
      <c r="K37" s="79"/>
      <c r="L37" s="79"/>
      <c r="M37" s="79"/>
      <c r="N37" s="79"/>
      <c r="O37" s="79"/>
      <c r="P37" s="79"/>
      <c r="Q37" s="79"/>
      <c r="R37" s="79"/>
    </row>
    <row r="38" spans="1:18" ht="16.5" customHeight="1" x14ac:dyDescent="0.2">
      <c r="A38" s="25" t="s">
        <v>123</v>
      </c>
      <c r="B38" s="25"/>
      <c r="C38" s="79" t="s">
        <v>541</v>
      </c>
      <c r="D38" s="79"/>
      <c r="E38" s="79"/>
      <c r="F38" s="79"/>
      <c r="G38" s="79"/>
      <c r="H38" s="79"/>
      <c r="I38" s="79"/>
      <c r="J38" s="79"/>
      <c r="K38" s="79"/>
      <c r="L38" s="79"/>
      <c r="M38" s="79"/>
      <c r="N38" s="79"/>
      <c r="O38" s="79"/>
      <c r="P38" s="79"/>
      <c r="Q38" s="79"/>
      <c r="R38" s="79"/>
    </row>
    <row r="39" spans="1:18" ht="16.5" customHeight="1" x14ac:dyDescent="0.2">
      <c r="A39" s="25" t="s">
        <v>161</v>
      </c>
      <c r="B39" s="25"/>
      <c r="C39" s="79" t="s">
        <v>542</v>
      </c>
      <c r="D39" s="79"/>
      <c r="E39" s="79"/>
      <c r="F39" s="79"/>
      <c r="G39" s="79"/>
      <c r="H39" s="79"/>
      <c r="I39" s="79"/>
      <c r="J39" s="79"/>
      <c r="K39" s="79"/>
      <c r="L39" s="79"/>
      <c r="M39" s="79"/>
      <c r="N39" s="79"/>
      <c r="O39" s="79"/>
      <c r="P39" s="79"/>
      <c r="Q39" s="79"/>
      <c r="R39" s="79"/>
    </row>
    <row r="40" spans="1:18" ht="16.5" customHeight="1" x14ac:dyDescent="0.2">
      <c r="A40" s="25" t="s">
        <v>180</v>
      </c>
      <c r="B40" s="25"/>
      <c r="C40" s="79" t="s">
        <v>543</v>
      </c>
      <c r="D40" s="79"/>
      <c r="E40" s="79"/>
      <c r="F40" s="79"/>
      <c r="G40" s="79"/>
      <c r="H40" s="79"/>
      <c r="I40" s="79"/>
      <c r="J40" s="79"/>
      <c r="K40" s="79"/>
      <c r="L40" s="79"/>
      <c r="M40" s="79"/>
      <c r="N40" s="79"/>
      <c r="O40" s="79"/>
      <c r="P40" s="79"/>
      <c r="Q40" s="79"/>
      <c r="R40" s="79"/>
    </row>
    <row r="41" spans="1:18" ht="4.5" customHeight="1" x14ac:dyDescent="0.2"/>
    <row r="42" spans="1:18" ht="16.5" customHeight="1" x14ac:dyDescent="0.2">
      <c r="A42" s="26" t="s">
        <v>125</v>
      </c>
      <c r="B42" s="25"/>
      <c r="C42" s="25"/>
      <c r="D42" s="25"/>
      <c r="E42" s="79" t="s">
        <v>544</v>
      </c>
      <c r="F42" s="79"/>
      <c r="G42" s="79"/>
      <c r="H42" s="79"/>
      <c r="I42" s="79"/>
      <c r="J42" s="79"/>
      <c r="K42" s="79"/>
      <c r="L42" s="79"/>
      <c r="M42" s="79"/>
      <c r="N42" s="79"/>
      <c r="O42" s="79"/>
      <c r="P42" s="79"/>
      <c r="Q42" s="79"/>
      <c r="R42" s="79"/>
    </row>
  </sheetData>
  <mergeCells count="9">
    <mergeCell ref="C38:R38"/>
    <mergeCell ref="C39:R39"/>
    <mergeCell ref="C40:R40"/>
    <mergeCell ref="E42:R42"/>
    <mergeCell ref="K1:R1"/>
    <mergeCell ref="C34:R34"/>
    <mergeCell ref="C35:R35"/>
    <mergeCell ref="C36:R36"/>
    <mergeCell ref="C37:R37"/>
  </mergeCells>
  <pageMargins left="0.7" right="0.7" top="0.75" bottom="0.75" header="0.3" footer="0.3"/>
  <pageSetup paperSize="9" fitToHeight="0" orientation="landscape" horizontalDpi="300" verticalDpi="300"/>
  <headerFooter scaleWithDoc="0" alignWithMargins="0">
    <oddHeader>&amp;C&amp;"Arial"&amp;8TABLE 10A.28</oddHeader>
    <oddFooter>&amp;L&amp;"Arial"&amp;8REPORT ON
GOVERNMENT
SERVICES 2022&amp;R&amp;"Arial"&amp;8PRIMARY AND
COMMUNITY HEALTH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2"/>
  <sheetViews>
    <sheetView showGridLines="0" workbookViewId="0"/>
  </sheetViews>
  <sheetFormatPr defaultColWidth="10.85546875" defaultRowHeight="12.75" x14ac:dyDescent="0.2"/>
  <cols>
    <col min="1" max="11" width="1.7109375" customWidth="1"/>
    <col min="12" max="12" width="5.42578125" customWidth="1"/>
    <col min="13" max="20" width="8.140625" customWidth="1"/>
    <col min="21" max="21" width="9.140625" customWidth="1"/>
  </cols>
  <sheetData>
    <row r="1" spans="1:21" ht="33.950000000000003" customHeight="1" x14ac:dyDescent="0.2">
      <c r="A1" s="8" t="s">
        <v>127</v>
      </c>
      <c r="B1" s="8"/>
      <c r="C1" s="8"/>
      <c r="D1" s="8"/>
      <c r="E1" s="8"/>
      <c r="F1" s="8"/>
      <c r="G1" s="8"/>
      <c r="H1" s="8"/>
      <c r="I1" s="8"/>
      <c r="J1" s="8"/>
      <c r="K1" s="85" t="s">
        <v>128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137</v>
      </c>
    </row>
    <row r="3" spans="1:21" ht="16.5" customHeight="1" x14ac:dyDescent="0.2">
      <c r="A3" s="7" t="s">
        <v>138</v>
      </c>
      <c r="B3" s="7"/>
      <c r="C3" s="7"/>
      <c r="D3" s="7"/>
      <c r="E3" s="7"/>
      <c r="F3" s="7"/>
      <c r="G3" s="7"/>
      <c r="H3" s="7"/>
      <c r="I3" s="7"/>
      <c r="J3" s="7"/>
      <c r="K3" s="7"/>
      <c r="L3" s="9"/>
      <c r="M3" s="10"/>
      <c r="N3" s="10"/>
      <c r="O3" s="10"/>
      <c r="P3" s="10"/>
      <c r="Q3" s="10"/>
      <c r="R3" s="10"/>
      <c r="S3" s="10"/>
      <c r="T3" s="10"/>
      <c r="U3" s="10"/>
    </row>
    <row r="4" spans="1:21" ht="16.5" customHeight="1" x14ac:dyDescent="0.2">
      <c r="A4" s="7"/>
      <c r="B4" s="7" t="s">
        <v>139</v>
      </c>
      <c r="C4" s="7"/>
      <c r="D4" s="7"/>
      <c r="E4" s="7"/>
      <c r="F4" s="7"/>
      <c r="G4" s="7"/>
      <c r="H4" s="7"/>
      <c r="I4" s="7"/>
      <c r="J4" s="7"/>
      <c r="K4" s="7"/>
      <c r="L4" s="9"/>
      <c r="M4" s="10"/>
      <c r="N4" s="10"/>
      <c r="O4" s="10"/>
      <c r="P4" s="10"/>
      <c r="Q4" s="10"/>
      <c r="R4" s="10"/>
      <c r="S4" s="10"/>
      <c r="T4" s="10"/>
      <c r="U4" s="10"/>
    </row>
    <row r="5" spans="1:21" ht="16.5" customHeight="1" x14ac:dyDescent="0.2">
      <c r="A5" s="7"/>
      <c r="B5" s="7"/>
      <c r="C5" s="7" t="s">
        <v>140</v>
      </c>
      <c r="D5" s="7"/>
      <c r="E5" s="7"/>
      <c r="F5" s="7"/>
      <c r="G5" s="7"/>
      <c r="H5" s="7"/>
      <c r="I5" s="7"/>
      <c r="J5" s="7"/>
      <c r="K5" s="7"/>
      <c r="L5" s="9" t="s">
        <v>100</v>
      </c>
      <c r="M5" s="32">
        <v>3627.7</v>
      </c>
      <c r="N5" s="32">
        <v>2817.7</v>
      </c>
      <c r="O5" s="32">
        <v>2437.3000000000002</v>
      </c>
      <c r="P5" s="32">
        <v>1073.7</v>
      </c>
      <c r="Q5" s="33">
        <v>780.1</v>
      </c>
      <c r="R5" s="33">
        <v>238.8</v>
      </c>
      <c r="S5" s="33">
        <v>148.9</v>
      </c>
      <c r="T5" s="30">
        <v>95.8</v>
      </c>
      <c r="U5" s="31">
        <v>11231.7</v>
      </c>
    </row>
    <row r="6" spans="1:21" ht="16.5" customHeight="1" x14ac:dyDescent="0.2">
      <c r="A6" s="7"/>
      <c r="B6" s="7"/>
      <c r="C6" s="7" t="s">
        <v>96</v>
      </c>
      <c r="D6" s="7"/>
      <c r="E6" s="7"/>
      <c r="F6" s="7"/>
      <c r="G6" s="7"/>
      <c r="H6" s="7"/>
      <c r="I6" s="7"/>
      <c r="J6" s="7"/>
      <c r="K6" s="7"/>
      <c r="L6" s="9" t="s">
        <v>100</v>
      </c>
      <c r="M6" s="32">
        <v>3425.9</v>
      </c>
      <c r="N6" s="32">
        <v>2642.5</v>
      </c>
      <c r="O6" s="32">
        <v>2308.4</v>
      </c>
      <c r="P6" s="32">
        <v>1007.8</v>
      </c>
      <c r="Q6" s="33">
        <v>742.6</v>
      </c>
      <c r="R6" s="33">
        <v>223.8</v>
      </c>
      <c r="S6" s="33">
        <v>137</v>
      </c>
      <c r="T6" s="30">
        <v>94.6</v>
      </c>
      <c r="U6" s="31">
        <v>10596.1</v>
      </c>
    </row>
    <row r="7" spans="1:21" ht="16.5" customHeight="1" x14ac:dyDescent="0.2">
      <c r="A7" s="7"/>
      <c r="B7" s="7"/>
      <c r="C7" s="7" t="s">
        <v>141</v>
      </c>
      <c r="D7" s="7"/>
      <c r="E7" s="7"/>
      <c r="F7" s="7"/>
      <c r="G7" s="7"/>
      <c r="H7" s="7"/>
      <c r="I7" s="7"/>
      <c r="J7" s="7"/>
      <c r="K7" s="7"/>
      <c r="L7" s="9" t="s">
        <v>100</v>
      </c>
      <c r="M7" s="32">
        <v>3312.8</v>
      </c>
      <c r="N7" s="32">
        <v>2517.1</v>
      </c>
      <c r="O7" s="32">
        <v>2190.1</v>
      </c>
      <c r="P7" s="33">
        <v>970.6</v>
      </c>
      <c r="Q7" s="33">
        <v>718.2</v>
      </c>
      <c r="R7" s="33">
        <v>213.2</v>
      </c>
      <c r="S7" s="33">
        <v>129</v>
      </c>
      <c r="T7" s="30">
        <v>92.1</v>
      </c>
      <c r="U7" s="31">
        <v>10155.5</v>
      </c>
    </row>
    <row r="8" spans="1:21" ht="16.5" customHeight="1" x14ac:dyDescent="0.2">
      <c r="A8" s="7"/>
      <c r="B8" s="7"/>
      <c r="C8" s="7" t="s">
        <v>142</v>
      </c>
      <c r="D8" s="7"/>
      <c r="E8" s="7"/>
      <c r="F8" s="7"/>
      <c r="G8" s="7"/>
      <c r="H8" s="7"/>
      <c r="I8" s="7"/>
      <c r="J8" s="7"/>
      <c r="K8" s="7"/>
      <c r="L8" s="9" t="s">
        <v>100</v>
      </c>
      <c r="M8" s="32">
        <v>3308.4</v>
      </c>
      <c r="N8" s="32">
        <v>2501.3000000000002</v>
      </c>
      <c r="O8" s="32">
        <v>2194.9</v>
      </c>
      <c r="P8" s="33">
        <v>955.8</v>
      </c>
      <c r="Q8" s="33">
        <v>721.4</v>
      </c>
      <c r="R8" s="33">
        <v>215.1</v>
      </c>
      <c r="S8" s="33">
        <v>128.19999999999999</v>
      </c>
      <c r="T8" s="30">
        <v>93.7</v>
      </c>
      <c r="U8" s="31">
        <v>10132.4</v>
      </c>
    </row>
    <row r="9" spans="1:21" ht="16.5" customHeight="1" x14ac:dyDescent="0.2">
      <c r="A9" s="7"/>
      <c r="B9" s="7"/>
      <c r="C9" s="7" t="s">
        <v>143</v>
      </c>
      <c r="D9" s="7"/>
      <c r="E9" s="7"/>
      <c r="F9" s="7"/>
      <c r="G9" s="7"/>
      <c r="H9" s="7"/>
      <c r="I9" s="7"/>
      <c r="J9" s="7"/>
      <c r="K9" s="7"/>
      <c r="L9" s="9" t="s">
        <v>100</v>
      </c>
      <c r="M9" s="32">
        <v>3247.4</v>
      </c>
      <c r="N9" s="32">
        <v>2441.3000000000002</v>
      </c>
      <c r="O9" s="32">
        <v>2126.5</v>
      </c>
      <c r="P9" s="33">
        <v>916.6</v>
      </c>
      <c r="Q9" s="33">
        <v>714.6</v>
      </c>
      <c r="R9" s="33">
        <v>208.5</v>
      </c>
      <c r="S9" s="33">
        <v>123.9</v>
      </c>
      <c r="T9" s="30">
        <v>90.8</v>
      </c>
      <c r="U9" s="32">
        <v>9882.7999999999993</v>
      </c>
    </row>
    <row r="10" spans="1:21" ht="16.5" customHeight="1" x14ac:dyDescent="0.2">
      <c r="A10" s="7"/>
      <c r="B10" s="7"/>
      <c r="C10" s="7" t="s">
        <v>144</v>
      </c>
      <c r="D10" s="7"/>
      <c r="E10" s="7"/>
      <c r="F10" s="7"/>
      <c r="G10" s="7"/>
      <c r="H10" s="7"/>
      <c r="I10" s="7"/>
      <c r="J10" s="7"/>
      <c r="K10" s="7"/>
      <c r="L10" s="9" t="s">
        <v>100</v>
      </c>
      <c r="M10" s="32">
        <v>3192.2</v>
      </c>
      <c r="N10" s="32">
        <v>2372.1</v>
      </c>
      <c r="O10" s="32">
        <v>2057.8000000000002</v>
      </c>
      <c r="P10" s="33">
        <v>866.6</v>
      </c>
      <c r="Q10" s="33">
        <v>702.4</v>
      </c>
      <c r="R10" s="33">
        <v>206.1</v>
      </c>
      <c r="S10" s="33">
        <v>116.8</v>
      </c>
      <c r="T10" s="30">
        <v>85.9</v>
      </c>
      <c r="U10" s="32">
        <v>9611.6</v>
      </c>
    </row>
    <row r="11" spans="1:21" ht="16.5" customHeight="1" x14ac:dyDescent="0.2">
      <c r="A11" s="7"/>
      <c r="B11" s="7"/>
      <c r="C11" s="7" t="s">
        <v>145</v>
      </c>
      <c r="D11" s="7"/>
      <c r="E11" s="7"/>
      <c r="F11" s="7"/>
      <c r="G11" s="7"/>
      <c r="H11" s="7"/>
      <c r="I11" s="7"/>
      <c r="J11" s="7"/>
      <c r="K11" s="7"/>
      <c r="L11" s="9" t="s">
        <v>100</v>
      </c>
      <c r="M11" s="32">
        <v>3102.2</v>
      </c>
      <c r="N11" s="32">
        <v>2299.1999999999998</v>
      </c>
      <c r="O11" s="32">
        <v>1958.1</v>
      </c>
      <c r="P11" s="33">
        <v>817.3</v>
      </c>
      <c r="Q11" s="33">
        <v>678.7</v>
      </c>
      <c r="R11" s="33">
        <v>199.5</v>
      </c>
      <c r="S11" s="33">
        <v>110.6</v>
      </c>
      <c r="T11" s="30">
        <v>78</v>
      </c>
      <c r="U11" s="32">
        <v>9254.7999999999993</v>
      </c>
    </row>
    <row r="12" spans="1:21" ht="16.5" customHeight="1" x14ac:dyDescent="0.2">
      <c r="A12" s="7"/>
      <c r="B12" s="7"/>
      <c r="C12" s="7" t="s">
        <v>146</v>
      </c>
      <c r="D12" s="7"/>
      <c r="E12" s="7"/>
      <c r="F12" s="7"/>
      <c r="G12" s="7"/>
      <c r="H12" s="7"/>
      <c r="I12" s="7"/>
      <c r="J12" s="7"/>
      <c r="K12" s="7"/>
      <c r="L12" s="9" t="s">
        <v>100</v>
      </c>
      <c r="M12" s="32">
        <v>2934.9</v>
      </c>
      <c r="N12" s="32">
        <v>2183.4</v>
      </c>
      <c r="O12" s="32">
        <v>1804.8</v>
      </c>
      <c r="P12" s="33">
        <v>746</v>
      </c>
      <c r="Q12" s="33">
        <v>655.1</v>
      </c>
      <c r="R12" s="33">
        <v>194.8</v>
      </c>
      <c r="S12" s="33">
        <v>103.7</v>
      </c>
      <c r="T12" s="30">
        <v>72.400000000000006</v>
      </c>
      <c r="U12" s="32">
        <v>8695</v>
      </c>
    </row>
    <row r="13" spans="1:21" ht="16.5" customHeight="1" x14ac:dyDescent="0.2">
      <c r="A13" s="7"/>
      <c r="B13" s="7"/>
      <c r="C13" s="7" t="s">
        <v>147</v>
      </c>
      <c r="D13" s="7"/>
      <c r="E13" s="7"/>
      <c r="F13" s="7"/>
      <c r="G13" s="7"/>
      <c r="H13" s="7"/>
      <c r="I13" s="7"/>
      <c r="J13" s="7"/>
      <c r="K13" s="7"/>
      <c r="L13" s="9" t="s">
        <v>100</v>
      </c>
      <c r="M13" s="32">
        <v>2852.9</v>
      </c>
      <c r="N13" s="32">
        <v>2092.9</v>
      </c>
      <c r="O13" s="32">
        <v>1724.9</v>
      </c>
      <c r="P13" s="33">
        <v>697.4</v>
      </c>
      <c r="Q13" s="33">
        <v>640</v>
      </c>
      <c r="R13" s="33">
        <v>188.3</v>
      </c>
      <c r="S13" s="33">
        <v>101.1</v>
      </c>
      <c r="T13" s="30">
        <v>66.8</v>
      </c>
      <c r="U13" s="32">
        <v>8364.4</v>
      </c>
    </row>
    <row r="14" spans="1:21" ht="16.5" customHeight="1" x14ac:dyDescent="0.2">
      <c r="A14" s="7"/>
      <c r="B14" s="7"/>
      <c r="C14" s="7" t="s">
        <v>148</v>
      </c>
      <c r="D14" s="7"/>
      <c r="E14" s="7"/>
      <c r="F14" s="7"/>
      <c r="G14" s="7"/>
      <c r="H14" s="7"/>
      <c r="I14" s="7"/>
      <c r="J14" s="7"/>
      <c r="K14" s="7"/>
      <c r="L14" s="9" t="s">
        <v>100</v>
      </c>
      <c r="M14" s="32">
        <v>2652.7</v>
      </c>
      <c r="N14" s="32">
        <v>1920.7</v>
      </c>
      <c r="O14" s="32">
        <v>1590.1</v>
      </c>
      <c r="P14" s="33">
        <v>622.6</v>
      </c>
      <c r="Q14" s="33">
        <v>590.29999999999995</v>
      </c>
      <c r="R14" s="33">
        <v>170.7</v>
      </c>
      <c r="S14" s="30">
        <v>91.8</v>
      </c>
      <c r="T14" s="30">
        <v>50.3</v>
      </c>
      <c r="U14" s="32">
        <v>7689.3</v>
      </c>
    </row>
    <row r="15" spans="1:21" ht="16.5" customHeight="1" x14ac:dyDescent="0.2">
      <c r="A15" s="7"/>
      <c r="B15" s="7"/>
      <c r="C15" s="7" t="s">
        <v>149</v>
      </c>
      <c r="D15" s="7"/>
      <c r="E15" s="7"/>
      <c r="F15" s="7"/>
      <c r="G15" s="7"/>
      <c r="H15" s="7"/>
      <c r="I15" s="7"/>
      <c r="J15" s="7"/>
      <c r="K15" s="7"/>
      <c r="L15" s="9" t="s">
        <v>100</v>
      </c>
      <c r="M15" s="32">
        <v>2640.8</v>
      </c>
      <c r="N15" s="32">
        <v>1919.5</v>
      </c>
      <c r="O15" s="32">
        <v>1565.9</v>
      </c>
      <c r="P15" s="33">
        <v>631.9</v>
      </c>
      <c r="Q15" s="33">
        <v>597.79999999999995</v>
      </c>
      <c r="R15" s="33">
        <v>171.2</v>
      </c>
      <c r="S15" s="30">
        <v>91.2</v>
      </c>
      <c r="T15" s="30">
        <v>49.2</v>
      </c>
      <c r="U15" s="32">
        <v>7667.5</v>
      </c>
    </row>
    <row r="16" spans="1:21" ht="16.5" customHeight="1" x14ac:dyDescent="0.2">
      <c r="A16" s="7" t="s">
        <v>150</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151</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140</v>
      </c>
      <c r="D18" s="7"/>
      <c r="E18" s="7"/>
      <c r="F18" s="7"/>
      <c r="G18" s="7"/>
      <c r="H18" s="7"/>
      <c r="I18" s="7"/>
      <c r="J18" s="7"/>
      <c r="K18" s="7"/>
      <c r="L18" s="9" t="s">
        <v>152</v>
      </c>
      <c r="M18" s="33">
        <v>443.9</v>
      </c>
      <c r="N18" s="33">
        <v>423</v>
      </c>
      <c r="O18" s="33">
        <v>469.2</v>
      </c>
      <c r="P18" s="33">
        <v>402.1</v>
      </c>
      <c r="Q18" s="33">
        <v>440.5</v>
      </c>
      <c r="R18" s="33">
        <v>441</v>
      </c>
      <c r="S18" s="33">
        <v>345</v>
      </c>
      <c r="T18" s="33">
        <v>388.4</v>
      </c>
      <c r="U18" s="33">
        <v>437.1</v>
      </c>
    </row>
    <row r="19" spans="1:21" ht="16.5" customHeight="1" x14ac:dyDescent="0.2">
      <c r="A19" s="7"/>
      <c r="B19" s="7"/>
      <c r="C19" s="7" t="s">
        <v>96</v>
      </c>
      <c r="D19" s="7"/>
      <c r="E19" s="7"/>
      <c r="F19" s="7"/>
      <c r="G19" s="7"/>
      <c r="H19" s="7"/>
      <c r="I19" s="7"/>
      <c r="J19" s="7"/>
      <c r="K19" s="7"/>
      <c r="L19" s="9" t="s">
        <v>152</v>
      </c>
      <c r="M19" s="33">
        <v>421.4</v>
      </c>
      <c r="N19" s="33">
        <v>397.3</v>
      </c>
      <c r="O19" s="33">
        <v>450</v>
      </c>
      <c r="P19" s="33">
        <v>381.9</v>
      </c>
      <c r="Q19" s="33">
        <v>422.1</v>
      </c>
      <c r="R19" s="33">
        <v>416.7</v>
      </c>
      <c r="S19" s="33">
        <v>320.60000000000002</v>
      </c>
      <c r="T19" s="33">
        <v>386.6</v>
      </c>
      <c r="U19" s="33">
        <v>415.2</v>
      </c>
    </row>
    <row r="20" spans="1:21" ht="16.5" customHeight="1" x14ac:dyDescent="0.2">
      <c r="A20" s="7"/>
      <c r="B20" s="7"/>
      <c r="C20" s="7" t="s">
        <v>141</v>
      </c>
      <c r="D20" s="7"/>
      <c r="E20" s="7"/>
      <c r="F20" s="7"/>
      <c r="G20" s="7"/>
      <c r="H20" s="7"/>
      <c r="I20" s="7"/>
      <c r="J20" s="7"/>
      <c r="K20" s="7"/>
      <c r="L20" s="9" t="s">
        <v>152</v>
      </c>
      <c r="M20" s="33">
        <v>411.7</v>
      </c>
      <c r="N20" s="33">
        <v>385.7</v>
      </c>
      <c r="O20" s="33">
        <v>433.4</v>
      </c>
      <c r="P20" s="33">
        <v>372.4</v>
      </c>
      <c r="Q20" s="33">
        <v>412.1</v>
      </c>
      <c r="R20" s="33">
        <v>401.1</v>
      </c>
      <c r="S20" s="33">
        <v>304.3</v>
      </c>
      <c r="T20" s="33">
        <v>374.5</v>
      </c>
      <c r="U20" s="33">
        <v>403.3</v>
      </c>
    </row>
    <row r="21" spans="1:21" ht="16.5" customHeight="1" x14ac:dyDescent="0.2">
      <c r="A21" s="7"/>
      <c r="B21" s="7"/>
      <c r="C21" s="7" t="s">
        <v>142</v>
      </c>
      <c r="D21" s="7"/>
      <c r="E21" s="7"/>
      <c r="F21" s="7"/>
      <c r="G21" s="7"/>
      <c r="H21" s="7"/>
      <c r="I21" s="7"/>
      <c r="J21" s="7"/>
      <c r="K21" s="7"/>
      <c r="L21" s="9" t="s">
        <v>152</v>
      </c>
      <c r="M21" s="33">
        <v>418</v>
      </c>
      <c r="N21" s="33">
        <v>391.7</v>
      </c>
      <c r="O21" s="33">
        <v>442.1</v>
      </c>
      <c r="P21" s="33">
        <v>369.8</v>
      </c>
      <c r="Q21" s="33">
        <v>417.4</v>
      </c>
      <c r="R21" s="33">
        <v>410</v>
      </c>
      <c r="S21" s="33">
        <v>308.3</v>
      </c>
      <c r="T21" s="33">
        <v>379.6</v>
      </c>
      <c r="U21" s="33">
        <v>409</v>
      </c>
    </row>
    <row r="22" spans="1:21" ht="16.5" customHeight="1" x14ac:dyDescent="0.2">
      <c r="A22" s="7"/>
      <c r="B22" s="7"/>
      <c r="C22" s="7" t="s">
        <v>143</v>
      </c>
      <c r="D22" s="7"/>
      <c r="E22" s="7"/>
      <c r="F22" s="7"/>
      <c r="G22" s="7"/>
      <c r="H22" s="7"/>
      <c r="I22" s="7"/>
      <c r="J22" s="7"/>
      <c r="K22" s="7"/>
      <c r="L22" s="9" t="s">
        <v>152</v>
      </c>
      <c r="M22" s="33">
        <v>416.5</v>
      </c>
      <c r="N22" s="33">
        <v>391</v>
      </c>
      <c r="O22" s="33">
        <v>435.4</v>
      </c>
      <c r="P22" s="33">
        <v>357</v>
      </c>
      <c r="Q22" s="33">
        <v>416.2</v>
      </c>
      <c r="R22" s="33">
        <v>401.7</v>
      </c>
      <c r="S22" s="33">
        <v>305</v>
      </c>
      <c r="T22" s="33">
        <v>370.7</v>
      </c>
      <c r="U22" s="33">
        <v>405.3</v>
      </c>
    </row>
    <row r="23" spans="1:21" ht="16.5" customHeight="1" x14ac:dyDescent="0.2">
      <c r="A23" s="7"/>
      <c r="B23" s="7"/>
      <c r="C23" s="7" t="s">
        <v>144</v>
      </c>
      <c r="D23" s="7"/>
      <c r="E23" s="7"/>
      <c r="F23" s="7"/>
      <c r="G23" s="7"/>
      <c r="H23" s="7"/>
      <c r="I23" s="7"/>
      <c r="J23" s="7"/>
      <c r="K23" s="7"/>
      <c r="L23" s="9" t="s">
        <v>152</v>
      </c>
      <c r="M23" s="33">
        <v>416.1</v>
      </c>
      <c r="N23" s="33">
        <v>389.3</v>
      </c>
      <c r="O23" s="33">
        <v>428.3</v>
      </c>
      <c r="P23" s="33">
        <v>340.1</v>
      </c>
      <c r="Q23" s="33">
        <v>411.7</v>
      </c>
      <c r="R23" s="33">
        <v>399.7</v>
      </c>
      <c r="S23" s="33">
        <v>292.8</v>
      </c>
      <c r="T23" s="33">
        <v>351.8</v>
      </c>
      <c r="U23" s="33">
        <v>400.7</v>
      </c>
    </row>
    <row r="24" spans="1:21" ht="16.5" customHeight="1" x14ac:dyDescent="0.2">
      <c r="A24" s="7"/>
      <c r="B24" s="7"/>
      <c r="C24" s="7" t="s">
        <v>145</v>
      </c>
      <c r="D24" s="7"/>
      <c r="E24" s="7"/>
      <c r="F24" s="7"/>
      <c r="G24" s="7"/>
      <c r="H24" s="7"/>
      <c r="I24" s="7"/>
      <c r="J24" s="7"/>
      <c r="K24" s="7"/>
      <c r="L24" s="9" t="s">
        <v>152</v>
      </c>
      <c r="M24" s="33">
        <v>410.2</v>
      </c>
      <c r="N24" s="33">
        <v>385.9</v>
      </c>
      <c r="O24" s="33">
        <v>412.5</v>
      </c>
      <c r="P24" s="33">
        <v>323.2</v>
      </c>
      <c r="Q24" s="33">
        <v>400.9</v>
      </c>
      <c r="R24" s="33">
        <v>388</v>
      </c>
      <c r="S24" s="33">
        <v>282.10000000000002</v>
      </c>
      <c r="T24" s="33">
        <v>321.2</v>
      </c>
      <c r="U24" s="33">
        <v>391.5</v>
      </c>
    </row>
    <row r="25" spans="1:21" ht="16.5" customHeight="1" x14ac:dyDescent="0.2">
      <c r="A25" s="7"/>
      <c r="B25" s="7"/>
      <c r="C25" s="7" t="s">
        <v>146</v>
      </c>
      <c r="D25" s="7"/>
      <c r="E25" s="7"/>
      <c r="F25" s="7"/>
      <c r="G25" s="7"/>
      <c r="H25" s="7"/>
      <c r="I25" s="7"/>
      <c r="J25" s="7"/>
      <c r="K25" s="7"/>
      <c r="L25" s="9" t="s">
        <v>152</v>
      </c>
      <c r="M25" s="33">
        <v>393.7</v>
      </c>
      <c r="N25" s="33">
        <v>374.4</v>
      </c>
      <c r="O25" s="33">
        <v>385.2</v>
      </c>
      <c r="P25" s="33">
        <v>298.10000000000002</v>
      </c>
      <c r="Q25" s="33">
        <v>390.4</v>
      </c>
      <c r="R25" s="33">
        <v>379.8</v>
      </c>
      <c r="S25" s="33">
        <v>268.3</v>
      </c>
      <c r="T25" s="33">
        <v>298.60000000000002</v>
      </c>
      <c r="U25" s="33">
        <v>373.2</v>
      </c>
    </row>
    <row r="26" spans="1:21" ht="16.5" customHeight="1" x14ac:dyDescent="0.2">
      <c r="A26" s="7"/>
      <c r="B26" s="7"/>
      <c r="C26" s="7" t="s">
        <v>147</v>
      </c>
      <c r="D26" s="7"/>
      <c r="E26" s="7"/>
      <c r="F26" s="7"/>
      <c r="G26" s="7"/>
      <c r="H26" s="7"/>
      <c r="I26" s="7"/>
      <c r="J26" s="7"/>
      <c r="K26" s="7"/>
      <c r="L26" s="9" t="s">
        <v>152</v>
      </c>
      <c r="M26" s="33">
        <v>388</v>
      </c>
      <c r="N26" s="33">
        <v>366.6</v>
      </c>
      <c r="O26" s="33">
        <v>374.1</v>
      </c>
      <c r="P26" s="33">
        <v>283.8</v>
      </c>
      <c r="Q26" s="33">
        <v>384.8</v>
      </c>
      <c r="R26" s="33">
        <v>367.9</v>
      </c>
      <c r="S26" s="33">
        <v>266.2</v>
      </c>
      <c r="T26" s="33">
        <v>279.7</v>
      </c>
      <c r="U26" s="33">
        <v>364.8</v>
      </c>
    </row>
    <row r="27" spans="1:21" ht="16.5" customHeight="1" x14ac:dyDescent="0.2">
      <c r="A27" s="7"/>
      <c r="B27" s="7"/>
      <c r="C27" s="7" t="s">
        <v>148</v>
      </c>
      <c r="D27" s="7"/>
      <c r="E27" s="7"/>
      <c r="F27" s="7"/>
      <c r="G27" s="7"/>
      <c r="H27" s="7"/>
      <c r="I27" s="7"/>
      <c r="J27" s="7"/>
      <c r="K27" s="7"/>
      <c r="L27" s="9" t="s">
        <v>152</v>
      </c>
      <c r="M27" s="33">
        <v>365.4</v>
      </c>
      <c r="N27" s="33">
        <v>343.5</v>
      </c>
      <c r="O27" s="33">
        <v>351.9</v>
      </c>
      <c r="P27" s="33">
        <v>261</v>
      </c>
      <c r="Q27" s="33">
        <v>358.4</v>
      </c>
      <c r="R27" s="33">
        <v>333.7</v>
      </c>
      <c r="S27" s="33">
        <v>246.8</v>
      </c>
      <c r="T27" s="33">
        <v>216</v>
      </c>
      <c r="U27" s="33">
        <v>341.4</v>
      </c>
    </row>
    <row r="28" spans="1:21" ht="16.5" customHeight="1" x14ac:dyDescent="0.2">
      <c r="A28" s="11"/>
      <c r="B28" s="11"/>
      <c r="C28" s="11" t="s">
        <v>149</v>
      </c>
      <c r="D28" s="11"/>
      <c r="E28" s="11"/>
      <c r="F28" s="11"/>
      <c r="G28" s="11"/>
      <c r="H28" s="11"/>
      <c r="I28" s="11"/>
      <c r="J28" s="11"/>
      <c r="K28" s="11"/>
      <c r="L28" s="12" t="s">
        <v>152</v>
      </c>
      <c r="M28" s="34">
        <v>367.8</v>
      </c>
      <c r="N28" s="34">
        <v>349.3</v>
      </c>
      <c r="O28" s="34">
        <v>352.9</v>
      </c>
      <c r="P28" s="34">
        <v>272.5</v>
      </c>
      <c r="Q28" s="34">
        <v>366.2</v>
      </c>
      <c r="R28" s="34">
        <v>335.6</v>
      </c>
      <c r="S28" s="34">
        <v>249.9</v>
      </c>
      <c r="T28" s="34">
        <v>213.6</v>
      </c>
      <c r="U28" s="34">
        <v>345.8</v>
      </c>
    </row>
    <row r="29" spans="1:21" ht="4.5" customHeight="1" x14ac:dyDescent="0.2">
      <c r="A29" s="25"/>
      <c r="B29" s="25"/>
      <c r="C29" s="2"/>
      <c r="D29" s="2"/>
      <c r="E29" s="2"/>
      <c r="F29" s="2"/>
      <c r="G29" s="2"/>
      <c r="H29" s="2"/>
      <c r="I29" s="2"/>
      <c r="J29" s="2"/>
      <c r="K29" s="2"/>
      <c r="L29" s="2"/>
      <c r="M29" s="2"/>
      <c r="N29" s="2"/>
      <c r="O29" s="2"/>
      <c r="P29" s="2"/>
      <c r="Q29" s="2"/>
      <c r="R29" s="2"/>
      <c r="S29" s="2"/>
      <c r="T29" s="2"/>
      <c r="U29" s="2"/>
    </row>
    <row r="30" spans="1:21" ht="16.5" customHeight="1" x14ac:dyDescent="0.2">
      <c r="A30" s="25"/>
      <c r="B30" s="25"/>
      <c r="C30" s="79" t="s">
        <v>153</v>
      </c>
      <c r="D30" s="79"/>
      <c r="E30" s="79"/>
      <c r="F30" s="79"/>
      <c r="G30" s="79"/>
      <c r="H30" s="79"/>
      <c r="I30" s="79"/>
      <c r="J30" s="79"/>
      <c r="K30" s="79"/>
      <c r="L30" s="79"/>
      <c r="M30" s="79"/>
      <c r="N30" s="79"/>
      <c r="O30" s="79"/>
      <c r="P30" s="79"/>
      <c r="Q30" s="79"/>
      <c r="R30" s="79"/>
      <c r="S30" s="79"/>
      <c r="T30" s="79"/>
      <c r="U30" s="79"/>
    </row>
    <row r="31" spans="1:21" ht="4.5" customHeight="1" x14ac:dyDescent="0.2">
      <c r="A31" s="25"/>
      <c r="B31" s="25"/>
      <c r="C31" s="2"/>
      <c r="D31" s="2"/>
      <c r="E31" s="2"/>
      <c r="F31" s="2"/>
      <c r="G31" s="2"/>
      <c r="H31" s="2"/>
      <c r="I31" s="2"/>
      <c r="J31" s="2"/>
      <c r="K31" s="2"/>
      <c r="L31" s="2"/>
      <c r="M31" s="2"/>
      <c r="N31" s="2"/>
      <c r="O31" s="2"/>
      <c r="P31" s="2"/>
      <c r="Q31" s="2"/>
      <c r="R31" s="2"/>
      <c r="S31" s="2"/>
      <c r="T31" s="2"/>
      <c r="U31" s="2"/>
    </row>
    <row r="32" spans="1:21" ht="16.5" customHeight="1" x14ac:dyDescent="0.2">
      <c r="A32" s="35"/>
      <c r="B32" s="35"/>
      <c r="C32" s="79" t="s">
        <v>154</v>
      </c>
      <c r="D32" s="79"/>
      <c r="E32" s="79"/>
      <c r="F32" s="79"/>
      <c r="G32" s="79"/>
      <c r="H32" s="79"/>
      <c r="I32" s="79"/>
      <c r="J32" s="79"/>
      <c r="K32" s="79"/>
      <c r="L32" s="79"/>
      <c r="M32" s="79"/>
      <c r="N32" s="79"/>
      <c r="O32" s="79"/>
      <c r="P32" s="79"/>
      <c r="Q32" s="79"/>
      <c r="R32" s="79"/>
      <c r="S32" s="79"/>
      <c r="T32" s="79"/>
      <c r="U32" s="79"/>
    </row>
    <row r="33" spans="1:21" ht="16.5" customHeight="1" x14ac:dyDescent="0.2">
      <c r="A33" s="35"/>
      <c r="B33" s="35"/>
      <c r="C33" s="79" t="s">
        <v>155</v>
      </c>
      <c r="D33" s="79"/>
      <c r="E33" s="79"/>
      <c r="F33" s="79"/>
      <c r="G33" s="79"/>
      <c r="H33" s="79"/>
      <c r="I33" s="79"/>
      <c r="J33" s="79"/>
      <c r="K33" s="79"/>
      <c r="L33" s="79"/>
      <c r="M33" s="79"/>
      <c r="N33" s="79"/>
      <c r="O33" s="79"/>
      <c r="P33" s="79"/>
      <c r="Q33" s="79"/>
      <c r="R33" s="79"/>
      <c r="S33" s="79"/>
      <c r="T33" s="79"/>
      <c r="U33" s="79"/>
    </row>
    <row r="34" spans="1:21" ht="4.5" customHeight="1" x14ac:dyDescent="0.2">
      <c r="A34" s="25"/>
      <c r="B34" s="25"/>
      <c r="C34" s="2"/>
      <c r="D34" s="2"/>
      <c r="E34" s="2"/>
      <c r="F34" s="2"/>
      <c r="G34" s="2"/>
      <c r="H34" s="2"/>
      <c r="I34" s="2"/>
      <c r="J34" s="2"/>
      <c r="K34" s="2"/>
      <c r="L34" s="2"/>
      <c r="M34" s="2"/>
      <c r="N34" s="2"/>
      <c r="O34" s="2"/>
      <c r="P34" s="2"/>
      <c r="Q34" s="2"/>
      <c r="R34" s="2"/>
      <c r="S34" s="2"/>
      <c r="T34" s="2"/>
      <c r="U34" s="2"/>
    </row>
    <row r="35" spans="1:21" ht="29.45" customHeight="1" x14ac:dyDescent="0.2">
      <c r="A35" s="25" t="s">
        <v>115</v>
      </c>
      <c r="B35" s="25"/>
      <c r="C35" s="79" t="s">
        <v>156</v>
      </c>
      <c r="D35" s="79"/>
      <c r="E35" s="79"/>
      <c r="F35" s="79"/>
      <c r="G35" s="79"/>
      <c r="H35" s="79"/>
      <c r="I35" s="79"/>
      <c r="J35" s="79"/>
      <c r="K35" s="79"/>
      <c r="L35" s="79"/>
      <c r="M35" s="79"/>
      <c r="N35" s="79"/>
      <c r="O35" s="79"/>
      <c r="P35" s="79"/>
      <c r="Q35" s="79"/>
      <c r="R35" s="79"/>
      <c r="S35" s="79"/>
      <c r="T35" s="79"/>
      <c r="U35" s="79"/>
    </row>
    <row r="36" spans="1:21" ht="42.4" customHeight="1" x14ac:dyDescent="0.2">
      <c r="A36" s="25" t="s">
        <v>117</v>
      </c>
      <c r="B36" s="25"/>
      <c r="C36" s="79" t="s">
        <v>157</v>
      </c>
      <c r="D36" s="79"/>
      <c r="E36" s="79"/>
      <c r="F36" s="79"/>
      <c r="G36" s="79"/>
      <c r="H36" s="79"/>
      <c r="I36" s="79"/>
      <c r="J36" s="79"/>
      <c r="K36" s="79"/>
      <c r="L36" s="79"/>
      <c r="M36" s="79"/>
      <c r="N36" s="79"/>
      <c r="O36" s="79"/>
      <c r="P36" s="79"/>
      <c r="Q36" s="79"/>
      <c r="R36" s="79"/>
      <c r="S36" s="79"/>
      <c r="T36" s="79"/>
      <c r="U36" s="79"/>
    </row>
    <row r="37" spans="1:21" ht="99" customHeight="1" x14ac:dyDescent="0.2">
      <c r="A37" s="25" t="s">
        <v>119</v>
      </c>
      <c r="B37" s="25"/>
      <c r="C37" s="79" t="s">
        <v>158</v>
      </c>
      <c r="D37" s="79"/>
      <c r="E37" s="79"/>
      <c r="F37" s="79"/>
      <c r="G37" s="79"/>
      <c r="H37" s="79"/>
      <c r="I37" s="79"/>
      <c r="J37" s="79"/>
      <c r="K37" s="79"/>
      <c r="L37" s="79"/>
      <c r="M37" s="79"/>
      <c r="N37" s="79"/>
      <c r="O37" s="79"/>
      <c r="P37" s="79"/>
      <c r="Q37" s="79"/>
      <c r="R37" s="79"/>
      <c r="S37" s="79"/>
      <c r="T37" s="79"/>
      <c r="U37" s="79"/>
    </row>
    <row r="38" spans="1:21" ht="29.45" customHeight="1" x14ac:dyDescent="0.2">
      <c r="A38" s="25" t="s">
        <v>121</v>
      </c>
      <c r="B38" s="25"/>
      <c r="C38" s="79" t="s">
        <v>159</v>
      </c>
      <c r="D38" s="79"/>
      <c r="E38" s="79"/>
      <c r="F38" s="79"/>
      <c r="G38" s="79"/>
      <c r="H38" s="79"/>
      <c r="I38" s="79"/>
      <c r="J38" s="79"/>
      <c r="K38" s="79"/>
      <c r="L38" s="79"/>
      <c r="M38" s="79"/>
      <c r="N38" s="79"/>
      <c r="O38" s="79"/>
      <c r="P38" s="79"/>
      <c r="Q38" s="79"/>
      <c r="R38" s="79"/>
      <c r="S38" s="79"/>
      <c r="T38" s="79"/>
      <c r="U38" s="79"/>
    </row>
    <row r="39" spans="1:21" ht="55.15" customHeight="1" x14ac:dyDescent="0.2">
      <c r="A39" s="25" t="s">
        <v>123</v>
      </c>
      <c r="B39" s="25"/>
      <c r="C39" s="79" t="s">
        <v>160</v>
      </c>
      <c r="D39" s="79"/>
      <c r="E39" s="79"/>
      <c r="F39" s="79"/>
      <c r="G39" s="79"/>
      <c r="H39" s="79"/>
      <c r="I39" s="79"/>
      <c r="J39" s="79"/>
      <c r="K39" s="79"/>
      <c r="L39" s="79"/>
      <c r="M39" s="79"/>
      <c r="N39" s="79"/>
      <c r="O39" s="79"/>
      <c r="P39" s="79"/>
      <c r="Q39" s="79"/>
      <c r="R39" s="79"/>
      <c r="S39" s="79"/>
      <c r="T39" s="79"/>
      <c r="U39" s="79"/>
    </row>
    <row r="40" spans="1:21" ht="55.15" customHeight="1" x14ac:dyDescent="0.2">
      <c r="A40" s="25" t="s">
        <v>161</v>
      </c>
      <c r="B40" s="25"/>
      <c r="C40" s="79" t="s">
        <v>162</v>
      </c>
      <c r="D40" s="79"/>
      <c r="E40" s="79"/>
      <c r="F40" s="79"/>
      <c r="G40" s="79"/>
      <c r="H40" s="79"/>
      <c r="I40" s="79"/>
      <c r="J40" s="79"/>
      <c r="K40" s="79"/>
      <c r="L40" s="79"/>
      <c r="M40" s="79"/>
      <c r="N40" s="79"/>
      <c r="O40" s="79"/>
      <c r="P40" s="79"/>
      <c r="Q40" s="79"/>
      <c r="R40" s="79"/>
      <c r="S40" s="79"/>
      <c r="T40" s="79"/>
      <c r="U40" s="79"/>
    </row>
    <row r="41" spans="1:21" ht="4.5" customHeight="1" x14ac:dyDescent="0.2"/>
    <row r="42" spans="1:21" ht="145.5" customHeight="1" x14ac:dyDescent="0.2">
      <c r="A42" s="26" t="s">
        <v>125</v>
      </c>
      <c r="B42" s="25"/>
      <c r="C42" s="25"/>
      <c r="D42" s="25"/>
      <c r="E42" s="79" t="s">
        <v>163</v>
      </c>
      <c r="F42" s="79"/>
      <c r="G42" s="79"/>
      <c r="H42" s="79"/>
      <c r="I42" s="79"/>
      <c r="J42" s="79"/>
      <c r="K42" s="79"/>
      <c r="L42" s="79"/>
      <c r="M42" s="79"/>
      <c r="N42" s="79"/>
      <c r="O42" s="79"/>
      <c r="P42" s="79"/>
      <c r="Q42" s="79"/>
      <c r="R42" s="79"/>
      <c r="S42" s="79"/>
      <c r="T42" s="79"/>
      <c r="U42" s="79"/>
    </row>
  </sheetData>
  <mergeCells count="11">
    <mergeCell ref="K1:U1"/>
    <mergeCell ref="C30:U30"/>
    <mergeCell ref="C32:U32"/>
    <mergeCell ref="C33:U33"/>
    <mergeCell ref="C35:U35"/>
    <mergeCell ref="E42:U42"/>
    <mergeCell ref="C36:U36"/>
    <mergeCell ref="C37:U37"/>
    <mergeCell ref="C38:U38"/>
    <mergeCell ref="C39:U39"/>
    <mergeCell ref="C40:U40"/>
  </mergeCells>
  <pageMargins left="0.7" right="0.7" top="0.75" bottom="0.75" header="0.3" footer="0.3"/>
  <pageSetup paperSize="9" fitToHeight="0" orientation="landscape" horizontalDpi="300" verticalDpi="300"/>
  <headerFooter scaleWithDoc="0" alignWithMargins="0">
    <oddHeader>&amp;C&amp;"Arial"&amp;8TABLE 10A.2</oddHeader>
    <oddFooter>&amp;L&amp;"Arial"&amp;8REPORT ON
GOVERNMENT
SERVICES 2022&amp;R&amp;"Arial"&amp;8PRIMARY AND
COMMUNITY HEALTH
PAGE &amp;B&amp;P&amp;B</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42"/>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33.950000000000003" customHeight="1" x14ac:dyDescent="0.2">
      <c r="A1" s="8" t="s">
        <v>551</v>
      </c>
      <c r="B1" s="8"/>
      <c r="C1" s="8"/>
      <c r="D1" s="8"/>
      <c r="E1" s="8"/>
      <c r="F1" s="8"/>
      <c r="G1" s="8"/>
      <c r="H1" s="8"/>
      <c r="I1" s="8"/>
      <c r="J1" s="8"/>
      <c r="K1" s="85" t="s">
        <v>552</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140</v>
      </c>
      <c r="B3" s="7"/>
      <c r="C3" s="7"/>
      <c r="D3" s="7"/>
      <c r="E3" s="7"/>
      <c r="F3" s="7"/>
      <c r="G3" s="7"/>
      <c r="H3" s="7"/>
      <c r="I3" s="7"/>
      <c r="J3" s="7"/>
      <c r="K3" s="7"/>
      <c r="L3" s="9"/>
      <c r="M3" s="10"/>
      <c r="N3" s="10"/>
      <c r="O3" s="10"/>
      <c r="P3" s="10"/>
      <c r="Q3" s="10"/>
      <c r="R3" s="10"/>
      <c r="S3" s="10"/>
      <c r="T3" s="10"/>
      <c r="U3" s="10"/>
    </row>
    <row r="4" spans="1:21" ht="16.5" customHeight="1" x14ac:dyDescent="0.2">
      <c r="A4" s="7"/>
      <c r="B4" s="7" t="s">
        <v>534</v>
      </c>
      <c r="C4" s="7"/>
      <c r="D4" s="7"/>
      <c r="E4" s="7"/>
      <c r="F4" s="7"/>
      <c r="G4" s="7"/>
      <c r="H4" s="7"/>
      <c r="I4" s="7"/>
      <c r="J4" s="7"/>
      <c r="K4" s="7"/>
      <c r="L4" s="9" t="s">
        <v>174</v>
      </c>
      <c r="M4" s="30">
        <v>37.799999999999997</v>
      </c>
      <c r="N4" s="30">
        <v>44.3</v>
      </c>
      <c r="O4" s="30">
        <v>35.9</v>
      </c>
      <c r="P4" s="30">
        <v>15.7</v>
      </c>
      <c r="Q4" s="30">
        <v>36.799999999999997</v>
      </c>
      <c r="R4" s="30">
        <v>39.799999999999997</v>
      </c>
      <c r="S4" s="30">
        <v>27</v>
      </c>
      <c r="T4" s="30">
        <v>46.2</v>
      </c>
      <c r="U4" s="30">
        <v>37.299999999999997</v>
      </c>
    </row>
    <row r="5" spans="1:21" ht="16.5" customHeight="1" x14ac:dyDescent="0.2">
      <c r="A5" s="7"/>
      <c r="B5" s="7" t="s">
        <v>535</v>
      </c>
      <c r="C5" s="7"/>
      <c r="D5" s="7"/>
      <c r="E5" s="7"/>
      <c r="F5" s="7"/>
      <c r="G5" s="7"/>
      <c r="H5" s="7"/>
      <c r="I5" s="7"/>
      <c r="J5" s="7"/>
      <c r="K5" s="7"/>
      <c r="L5" s="9" t="s">
        <v>174</v>
      </c>
      <c r="M5" s="30">
        <v>38.6</v>
      </c>
      <c r="N5" s="30">
        <v>41.5</v>
      </c>
      <c r="O5" s="30">
        <v>33.5</v>
      </c>
      <c r="P5" s="30">
        <v>25.4</v>
      </c>
      <c r="Q5" s="30">
        <v>37.9</v>
      </c>
      <c r="R5" s="30">
        <v>38.200000000000003</v>
      </c>
      <c r="S5" s="30">
        <v>30.8</v>
      </c>
      <c r="T5" s="30">
        <v>39.6</v>
      </c>
      <c r="U5" s="30">
        <v>37.200000000000003</v>
      </c>
    </row>
    <row r="6" spans="1:21" ht="16.5" customHeight="1" x14ac:dyDescent="0.2">
      <c r="A6" s="7"/>
      <c r="B6" s="7" t="s">
        <v>536</v>
      </c>
      <c r="C6" s="7"/>
      <c r="D6" s="7"/>
      <c r="E6" s="7"/>
      <c r="F6" s="7"/>
      <c r="G6" s="7"/>
      <c r="H6" s="7"/>
      <c r="I6" s="7"/>
      <c r="J6" s="7"/>
      <c r="K6" s="7"/>
      <c r="L6" s="9" t="s">
        <v>174</v>
      </c>
      <c r="M6" s="30">
        <v>36.6</v>
      </c>
      <c r="N6" s="30">
        <v>34.4</v>
      </c>
      <c r="O6" s="30">
        <v>24.9</v>
      </c>
      <c r="P6" s="30">
        <v>24.1</v>
      </c>
      <c r="Q6" s="30">
        <v>34</v>
      </c>
      <c r="R6" s="30">
        <v>32.299999999999997</v>
      </c>
      <c r="S6" s="30">
        <v>28.9</v>
      </c>
      <c r="T6" s="30">
        <v>34.4</v>
      </c>
      <c r="U6" s="30">
        <v>32.4</v>
      </c>
    </row>
    <row r="7" spans="1:21" ht="16.5" customHeight="1" x14ac:dyDescent="0.2">
      <c r="A7" s="7"/>
      <c r="B7" s="7" t="s">
        <v>537</v>
      </c>
      <c r="C7" s="7"/>
      <c r="D7" s="7"/>
      <c r="E7" s="7"/>
      <c r="F7" s="7"/>
      <c r="G7" s="7"/>
      <c r="H7" s="7"/>
      <c r="I7" s="7"/>
      <c r="J7" s="7"/>
      <c r="K7" s="7"/>
      <c r="L7" s="9" t="s">
        <v>174</v>
      </c>
      <c r="M7" s="30">
        <v>37.6</v>
      </c>
      <c r="N7" s="30">
        <v>38.5</v>
      </c>
      <c r="O7" s="30">
        <v>29.8</v>
      </c>
      <c r="P7" s="30">
        <v>24.2</v>
      </c>
      <c r="Q7" s="30">
        <v>36</v>
      </c>
      <c r="R7" s="30">
        <v>35.5</v>
      </c>
      <c r="S7" s="30">
        <v>29.8</v>
      </c>
      <c r="T7" s="30">
        <v>38.9</v>
      </c>
      <c r="U7" s="30">
        <v>35.1</v>
      </c>
    </row>
    <row r="8" spans="1:21" ht="16.5" customHeight="1" x14ac:dyDescent="0.2">
      <c r="A8" s="7" t="s">
        <v>96</v>
      </c>
      <c r="B8" s="7"/>
      <c r="C8" s="7"/>
      <c r="D8" s="7"/>
      <c r="E8" s="7"/>
      <c r="F8" s="7"/>
      <c r="G8" s="7"/>
      <c r="H8" s="7"/>
      <c r="I8" s="7"/>
      <c r="J8" s="7"/>
      <c r="K8" s="7"/>
      <c r="L8" s="9"/>
      <c r="M8" s="10"/>
      <c r="N8" s="10"/>
      <c r="O8" s="10"/>
      <c r="P8" s="10"/>
      <c r="Q8" s="10"/>
      <c r="R8" s="10"/>
      <c r="S8" s="10"/>
      <c r="T8" s="10"/>
      <c r="U8" s="10"/>
    </row>
    <row r="9" spans="1:21" ht="16.5" customHeight="1" x14ac:dyDescent="0.2">
      <c r="A9" s="7"/>
      <c r="B9" s="7" t="s">
        <v>534</v>
      </c>
      <c r="C9" s="7"/>
      <c r="D9" s="7"/>
      <c r="E9" s="7"/>
      <c r="F9" s="7"/>
      <c r="G9" s="7"/>
      <c r="H9" s="7"/>
      <c r="I9" s="7"/>
      <c r="J9" s="7"/>
      <c r="K9" s="7"/>
      <c r="L9" s="9" t="s">
        <v>174</v>
      </c>
      <c r="M9" s="30">
        <v>37.9</v>
      </c>
      <c r="N9" s="30">
        <v>41.7</v>
      </c>
      <c r="O9" s="30">
        <v>34.700000000000003</v>
      </c>
      <c r="P9" s="30">
        <v>14.9</v>
      </c>
      <c r="Q9" s="30">
        <v>37.799999999999997</v>
      </c>
      <c r="R9" s="30">
        <v>43</v>
      </c>
      <c r="S9" s="30">
        <v>27.9</v>
      </c>
      <c r="T9" s="30">
        <v>42</v>
      </c>
      <c r="U9" s="30">
        <v>36.5</v>
      </c>
    </row>
    <row r="10" spans="1:21" ht="16.5" customHeight="1" x14ac:dyDescent="0.2">
      <c r="A10" s="7"/>
      <c r="B10" s="7" t="s">
        <v>535</v>
      </c>
      <c r="C10" s="7"/>
      <c r="D10" s="7"/>
      <c r="E10" s="7"/>
      <c r="F10" s="7"/>
      <c r="G10" s="7"/>
      <c r="H10" s="7"/>
      <c r="I10" s="7"/>
      <c r="J10" s="7"/>
      <c r="K10" s="7"/>
      <c r="L10" s="9" t="s">
        <v>174</v>
      </c>
      <c r="M10" s="30">
        <v>39.200000000000003</v>
      </c>
      <c r="N10" s="30">
        <v>38</v>
      </c>
      <c r="O10" s="30">
        <v>34</v>
      </c>
      <c r="P10" s="30">
        <v>26.9</v>
      </c>
      <c r="Q10" s="30">
        <v>38.9</v>
      </c>
      <c r="R10" s="30">
        <v>37.799999999999997</v>
      </c>
      <c r="S10" s="30">
        <v>31</v>
      </c>
      <c r="T10" s="30">
        <v>40.1</v>
      </c>
      <c r="U10" s="30">
        <v>36.700000000000003</v>
      </c>
    </row>
    <row r="11" spans="1:21" ht="16.5" customHeight="1" x14ac:dyDescent="0.2">
      <c r="A11" s="7"/>
      <c r="B11" s="7" t="s">
        <v>536</v>
      </c>
      <c r="C11" s="7"/>
      <c r="D11" s="7"/>
      <c r="E11" s="7"/>
      <c r="F11" s="7"/>
      <c r="G11" s="7"/>
      <c r="H11" s="7"/>
      <c r="I11" s="7"/>
      <c r="J11" s="7"/>
      <c r="K11" s="7"/>
      <c r="L11" s="9" t="s">
        <v>174</v>
      </c>
      <c r="M11" s="30">
        <v>37.1</v>
      </c>
      <c r="N11" s="30">
        <v>31</v>
      </c>
      <c r="O11" s="30">
        <v>25</v>
      </c>
      <c r="P11" s="30">
        <v>25.7</v>
      </c>
      <c r="Q11" s="30">
        <v>34.6</v>
      </c>
      <c r="R11" s="30">
        <v>32</v>
      </c>
      <c r="S11" s="30">
        <v>29.2</v>
      </c>
      <c r="T11" s="30">
        <v>35.799999999999997</v>
      </c>
      <c r="U11" s="30">
        <v>31.8</v>
      </c>
    </row>
    <row r="12" spans="1:21" ht="16.5" customHeight="1" x14ac:dyDescent="0.2">
      <c r="A12" s="7"/>
      <c r="B12" s="7" t="s">
        <v>537</v>
      </c>
      <c r="C12" s="7"/>
      <c r="D12" s="7"/>
      <c r="E12" s="7"/>
      <c r="F12" s="7"/>
      <c r="G12" s="7"/>
      <c r="H12" s="7"/>
      <c r="I12" s="7"/>
      <c r="J12" s="7"/>
      <c r="K12" s="7"/>
      <c r="L12" s="9" t="s">
        <v>174</v>
      </c>
      <c r="M12" s="30">
        <v>38.200000000000003</v>
      </c>
      <c r="N12" s="30">
        <v>35.1</v>
      </c>
      <c r="O12" s="30">
        <v>29.9</v>
      </c>
      <c r="P12" s="30">
        <v>25.5</v>
      </c>
      <c r="Q12" s="30">
        <v>36.700000000000003</v>
      </c>
      <c r="R12" s="30">
        <v>35.4</v>
      </c>
      <c r="S12" s="30">
        <v>30</v>
      </c>
      <c r="T12" s="30">
        <v>39.1</v>
      </c>
      <c r="U12" s="30">
        <v>34.5</v>
      </c>
    </row>
    <row r="13" spans="1:21" ht="16.5" customHeight="1" x14ac:dyDescent="0.2">
      <c r="A13" s="7" t="s">
        <v>141</v>
      </c>
      <c r="B13" s="7"/>
      <c r="C13" s="7"/>
      <c r="D13" s="7"/>
      <c r="E13" s="7"/>
      <c r="F13" s="7"/>
      <c r="G13" s="7"/>
      <c r="H13" s="7"/>
      <c r="I13" s="7"/>
      <c r="J13" s="7"/>
      <c r="K13" s="7"/>
      <c r="L13" s="9"/>
      <c r="M13" s="10"/>
      <c r="N13" s="10"/>
      <c r="O13" s="10"/>
      <c r="P13" s="10"/>
      <c r="Q13" s="10"/>
      <c r="R13" s="10"/>
      <c r="S13" s="10"/>
      <c r="T13" s="10"/>
      <c r="U13" s="10"/>
    </row>
    <row r="14" spans="1:21" ht="16.5" customHeight="1" x14ac:dyDescent="0.2">
      <c r="A14" s="7"/>
      <c r="B14" s="7" t="s">
        <v>534</v>
      </c>
      <c r="C14" s="7"/>
      <c r="D14" s="7"/>
      <c r="E14" s="7"/>
      <c r="F14" s="7"/>
      <c r="G14" s="7"/>
      <c r="H14" s="7"/>
      <c r="I14" s="7"/>
      <c r="J14" s="7"/>
      <c r="K14" s="7"/>
      <c r="L14" s="9" t="s">
        <v>174</v>
      </c>
      <c r="M14" s="30">
        <v>35.6</v>
      </c>
      <c r="N14" s="30">
        <v>36.5</v>
      </c>
      <c r="O14" s="30">
        <v>33</v>
      </c>
      <c r="P14" s="30">
        <v>12.2</v>
      </c>
      <c r="Q14" s="30">
        <v>36.799999999999997</v>
      </c>
      <c r="R14" s="30">
        <v>40.700000000000003</v>
      </c>
      <c r="S14" s="30">
        <v>27.1</v>
      </c>
      <c r="T14" s="30">
        <v>44.9</v>
      </c>
      <c r="U14" s="30">
        <v>33.6</v>
      </c>
    </row>
    <row r="15" spans="1:21" ht="16.5" customHeight="1" x14ac:dyDescent="0.2">
      <c r="A15" s="7"/>
      <c r="B15" s="7" t="s">
        <v>535</v>
      </c>
      <c r="C15" s="7"/>
      <c r="D15" s="7"/>
      <c r="E15" s="7"/>
      <c r="F15" s="7"/>
      <c r="G15" s="7"/>
      <c r="H15" s="7"/>
      <c r="I15" s="7"/>
      <c r="J15" s="7"/>
      <c r="K15" s="7"/>
      <c r="L15" s="9" t="s">
        <v>174</v>
      </c>
      <c r="M15" s="30">
        <v>36.700000000000003</v>
      </c>
      <c r="N15" s="30">
        <v>33.5</v>
      </c>
      <c r="O15" s="30">
        <v>30.5</v>
      </c>
      <c r="P15" s="30">
        <v>23.2</v>
      </c>
      <c r="Q15" s="30">
        <v>36.200000000000003</v>
      </c>
      <c r="R15" s="30">
        <v>35.9</v>
      </c>
      <c r="S15" s="30">
        <v>28.6</v>
      </c>
      <c r="T15" s="30">
        <v>37.700000000000003</v>
      </c>
      <c r="U15" s="30">
        <v>33.4</v>
      </c>
    </row>
    <row r="16" spans="1:21" ht="16.5" customHeight="1" x14ac:dyDescent="0.2">
      <c r="A16" s="7"/>
      <c r="B16" s="7" t="s">
        <v>536</v>
      </c>
      <c r="C16" s="7"/>
      <c r="D16" s="7"/>
      <c r="E16" s="7"/>
      <c r="F16" s="7"/>
      <c r="G16" s="7"/>
      <c r="H16" s="7"/>
      <c r="I16" s="7"/>
      <c r="J16" s="7"/>
      <c r="K16" s="7"/>
      <c r="L16" s="9" t="s">
        <v>174</v>
      </c>
      <c r="M16" s="30">
        <v>35.200000000000003</v>
      </c>
      <c r="N16" s="30">
        <v>27.3</v>
      </c>
      <c r="O16" s="30">
        <v>22.1</v>
      </c>
      <c r="P16" s="30">
        <v>22.2</v>
      </c>
      <c r="Q16" s="30">
        <v>32.6</v>
      </c>
      <c r="R16" s="30">
        <v>29.8</v>
      </c>
      <c r="S16" s="30">
        <v>27.5</v>
      </c>
      <c r="T16" s="30">
        <v>36.6</v>
      </c>
      <c r="U16" s="30">
        <v>29.2</v>
      </c>
    </row>
    <row r="17" spans="1:21" ht="16.5" customHeight="1" x14ac:dyDescent="0.2">
      <c r="A17" s="7"/>
      <c r="B17" s="7" t="s">
        <v>537</v>
      </c>
      <c r="C17" s="7"/>
      <c r="D17" s="7"/>
      <c r="E17" s="7"/>
      <c r="F17" s="7"/>
      <c r="G17" s="7"/>
      <c r="H17" s="7"/>
      <c r="I17" s="7"/>
      <c r="J17" s="7"/>
      <c r="K17" s="7"/>
      <c r="L17" s="9" t="s">
        <v>174</v>
      </c>
      <c r="M17" s="30">
        <v>35.9</v>
      </c>
      <c r="N17" s="30">
        <v>30.9</v>
      </c>
      <c r="O17" s="30">
        <v>26.8</v>
      </c>
      <c r="P17" s="30">
        <v>22</v>
      </c>
      <c r="Q17" s="30">
        <v>34.5</v>
      </c>
      <c r="R17" s="30">
        <v>33.4</v>
      </c>
      <c r="S17" s="30">
        <v>28</v>
      </c>
      <c r="T17" s="30">
        <v>38.299999999999997</v>
      </c>
      <c r="U17" s="30">
        <v>31.5</v>
      </c>
    </row>
    <row r="18" spans="1:21" ht="16.5" customHeight="1" x14ac:dyDescent="0.2">
      <c r="A18" s="7" t="s">
        <v>142</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534</v>
      </c>
      <c r="C19" s="7"/>
      <c r="D19" s="7"/>
      <c r="E19" s="7"/>
      <c r="F19" s="7"/>
      <c r="G19" s="7"/>
      <c r="H19" s="7"/>
      <c r="I19" s="7"/>
      <c r="J19" s="7"/>
      <c r="K19" s="7"/>
      <c r="L19" s="9" t="s">
        <v>174</v>
      </c>
      <c r="M19" s="30">
        <v>35.9</v>
      </c>
      <c r="N19" s="30">
        <v>36.700000000000003</v>
      </c>
      <c r="O19" s="30">
        <v>34</v>
      </c>
      <c r="P19" s="30">
        <v>11.9</v>
      </c>
      <c r="Q19" s="30">
        <v>38.200000000000003</v>
      </c>
      <c r="R19" s="30">
        <v>38.9</v>
      </c>
      <c r="S19" s="30">
        <v>28.4</v>
      </c>
      <c r="T19" s="30">
        <v>41.4</v>
      </c>
      <c r="U19" s="30">
        <v>34</v>
      </c>
    </row>
    <row r="20" spans="1:21" ht="16.5" customHeight="1" x14ac:dyDescent="0.2">
      <c r="A20" s="7"/>
      <c r="B20" s="7" t="s">
        <v>535</v>
      </c>
      <c r="C20" s="7"/>
      <c r="D20" s="7"/>
      <c r="E20" s="7"/>
      <c r="F20" s="7"/>
      <c r="G20" s="7"/>
      <c r="H20" s="7"/>
      <c r="I20" s="7"/>
      <c r="J20" s="7"/>
      <c r="K20" s="7"/>
      <c r="L20" s="9" t="s">
        <v>174</v>
      </c>
      <c r="M20" s="30">
        <v>36.299999999999997</v>
      </c>
      <c r="N20" s="30">
        <v>32.799999999999997</v>
      </c>
      <c r="O20" s="30">
        <v>30.7</v>
      </c>
      <c r="P20" s="30">
        <v>21</v>
      </c>
      <c r="Q20" s="30">
        <v>36.299999999999997</v>
      </c>
      <c r="R20" s="30">
        <v>35.200000000000003</v>
      </c>
      <c r="S20" s="30">
        <v>29.1</v>
      </c>
      <c r="T20" s="30">
        <v>37.799999999999997</v>
      </c>
      <c r="U20" s="30">
        <v>33</v>
      </c>
    </row>
    <row r="21" spans="1:21" ht="16.5" customHeight="1" x14ac:dyDescent="0.2">
      <c r="A21" s="7"/>
      <c r="B21" s="7" t="s">
        <v>536</v>
      </c>
      <c r="C21" s="7"/>
      <c r="D21" s="7"/>
      <c r="E21" s="7"/>
      <c r="F21" s="7"/>
      <c r="G21" s="7"/>
      <c r="H21" s="7"/>
      <c r="I21" s="7"/>
      <c r="J21" s="7"/>
      <c r="K21" s="7"/>
      <c r="L21" s="9" t="s">
        <v>174</v>
      </c>
      <c r="M21" s="30">
        <v>34.700000000000003</v>
      </c>
      <c r="N21" s="30">
        <v>26.5</v>
      </c>
      <c r="O21" s="30">
        <v>22.2</v>
      </c>
      <c r="P21" s="30">
        <v>20.7</v>
      </c>
      <c r="Q21" s="30">
        <v>32.4</v>
      </c>
      <c r="R21" s="30">
        <v>28.4</v>
      </c>
      <c r="S21" s="30">
        <v>26</v>
      </c>
      <c r="T21" s="30">
        <v>40.200000000000003</v>
      </c>
      <c r="U21" s="30">
        <v>28.6</v>
      </c>
    </row>
    <row r="22" spans="1:21" ht="16.5" customHeight="1" x14ac:dyDescent="0.2">
      <c r="A22" s="7"/>
      <c r="B22" s="7" t="s">
        <v>537</v>
      </c>
      <c r="C22" s="7"/>
      <c r="D22" s="7"/>
      <c r="E22" s="7"/>
      <c r="F22" s="7"/>
      <c r="G22" s="7"/>
      <c r="H22" s="7"/>
      <c r="I22" s="7"/>
      <c r="J22" s="7"/>
      <c r="K22" s="7"/>
      <c r="L22" s="9" t="s">
        <v>174</v>
      </c>
      <c r="M22" s="30">
        <v>35.6</v>
      </c>
      <c r="N22" s="30">
        <v>30.2</v>
      </c>
      <c r="O22" s="30">
        <v>27.1</v>
      </c>
      <c r="P22" s="30">
        <v>20.2</v>
      </c>
      <c r="Q22" s="30">
        <v>34.6</v>
      </c>
      <c r="R22" s="30">
        <v>32.299999999999997</v>
      </c>
      <c r="S22" s="30">
        <v>27.8</v>
      </c>
      <c r="T22" s="30">
        <v>38.9</v>
      </c>
      <c r="U22" s="30">
        <v>31.1</v>
      </c>
    </row>
    <row r="23" spans="1:21" ht="16.5" customHeight="1" x14ac:dyDescent="0.2">
      <c r="A23" s="7" t="s">
        <v>143</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534</v>
      </c>
      <c r="C24" s="7"/>
      <c r="D24" s="7"/>
      <c r="E24" s="7"/>
      <c r="F24" s="7"/>
      <c r="G24" s="7"/>
      <c r="H24" s="7"/>
      <c r="I24" s="7"/>
      <c r="J24" s="7"/>
      <c r="K24" s="7"/>
      <c r="L24" s="9" t="s">
        <v>174</v>
      </c>
      <c r="M24" s="30">
        <v>36.200000000000003</v>
      </c>
      <c r="N24" s="30">
        <v>36.700000000000003</v>
      </c>
      <c r="O24" s="30">
        <v>33.4</v>
      </c>
      <c r="P24" s="30">
        <v>11.7</v>
      </c>
      <c r="Q24" s="30">
        <v>39.200000000000003</v>
      </c>
      <c r="R24" s="30">
        <v>38.5</v>
      </c>
      <c r="S24" s="30">
        <v>29</v>
      </c>
      <c r="T24" s="30">
        <v>45.2</v>
      </c>
      <c r="U24" s="30">
        <v>34.1</v>
      </c>
    </row>
    <row r="25" spans="1:21" ht="16.5" customHeight="1" x14ac:dyDescent="0.2">
      <c r="A25" s="7"/>
      <c r="B25" s="7" t="s">
        <v>535</v>
      </c>
      <c r="C25" s="7"/>
      <c r="D25" s="7"/>
      <c r="E25" s="7"/>
      <c r="F25" s="7"/>
      <c r="G25" s="7"/>
      <c r="H25" s="7"/>
      <c r="I25" s="7"/>
      <c r="J25" s="7"/>
      <c r="K25" s="7"/>
      <c r="L25" s="9" t="s">
        <v>174</v>
      </c>
      <c r="M25" s="30">
        <v>35.799999999999997</v>
      </c>
      <c r="N25" s="30">
        <v>32.4</v>
      </c>
      <c r="O25" s="30">
        <v>29.6</v>
      </c>
      <c r="P25" s="30">
        <v>19.7</v>
      </c>
      <c r="Q25" s="30">
        <v>36.9</v>
      </c>
      <c r="R25" s="30">
        <v>33.1</v>
      </c>
      <c r="S25" s="30">
        <v>29.8</v>
      </c>
      <c r="T25" s="30">
        <v>39.1</v>
      </c>
      <c r="U25" s="30">
        <v>32.4</v>
      </c>
    </row>
    <row r="26" spans="1:21" ht="16.5" customHeight="1" x14ac:dyDescent="0.2">
      <c r="A26" s="7"/>
      <c r="B26" s="7" t="s">
        <v>536</v>
      </c>
      <c r="C26" s="7"/>
      <c r="D26" s="7"/>
      <c r="E26" s="7"/>
      <c r="F26" s="7"/>
      <c r="G26" s="7"/>
      <c r="H26" s="7"/>
      <c r="I26" s="7"/>
      <c r="J26" s="7"/>
      <c r="K26" s="7"/>
      <c r="L26" s="9" t="s">
        <v>174</v>
      </c>
      <c r="M26" s="30">
        <v>34.5</v>
      </c>
      <c r="N26" s="30">
        <v>26.3</v>
      </c>
      <c r="O26" s="30">
        <v>21.2</v>
      </c>
      <c r="P26" s="30">
        <v>19.8</v>
      </c>
      <c r="Q26" s="30">
        <v>32.6</v>
      </c>
      <c r="R26" s="30">
        <v>27</v>
      </c>
      <c r="S26" s="30">
        <v>27.7</v>
      </c>
      <c r="T26" s="30">
        <v>41.5</v>
      </c>
      <c r="U26" s="30">
        <v>28.3</v>
      </c>
    </row>
    <row r="27" spans="1:21" ht="16.5" customHeight="1" x14ac:dyDescent="0.2">
      <c r="A27" s="7"/>
      <c r="B27" s="7" t="s">
        <v>537</v>
      </c>
      <c r="C27" s="7"/>
      <c r="D27" s="7"/>
      <c r="E27" s="7"/>
      <c r="F27" s="7"/>
      <c r="G27" s="7"/>
      <c r="H27" s="7"/>
      <c r="I27" s="7"/>
      <c r="J27" s="7"/>
      <c r="K27" s="7"/>
      <c r="L27" s="9" t="s">
        <v>174</v>
      </c>
      <c r="M27" s="30">
        <v>35.299999999999997</v>
      </c>
      <c r="N27" s="30">
        <v>30</v>
      </c>
      <c r="O27" s="30">
        <v>26.1</v>
      </c>
      <c r="P27" s="30">
        <v>19.2</v>
      </c>
      <c r="Q27" s="30">
        <v>35.1</v>
      </c>
      <c r="R27" s="30">
        <v>30.7</v>
      </c>
      <c r="S27" s="30">
        <v>28.9</v>
      </c>
      <c r="T27" s="30">
        <v>40.5</v>
      </c>
      <c r="U27" s="30">
        <v>30.7</v>
      </c>
    </row>
    <row r="28" spans="1:21" ht="16.5" customHeight="1" x14ac:dyDescent="0.2">
      <c r="A28" s="7" t="s">
        <v>144</v>
      </c>
      <c r="B28" s="7"/>
      <c r="C28" s="7"/>
      <c r="D28" s="7"/>
      <c r="E28" s="7"/>
      <c r="F28" s="7"/>
      <c r="G28" s="7"/>
      <c r="H28" s="7"/>
      <c r="I28" s="7"/>
      <c r="J28" s="7"/>
      <c r="K28" s="7"/>
      <c r="L28" s="9"/>
      <c r="M28" s="10"/>
      <c r="N28" s="10"/>
      <c r="O28" s="10"/>
      <c r="P28" s="10"/>
      <c r="Q28" s="10"/>
      <c r="R28" s="10"/>
      <c r="S28" s="10"/>
      <c r="T28" s="10"/>
      <c r="U28" s="10"/>
    </row>
    <row r="29" spans="1:21" ht="16.5" customHeight="1" x14ac:dyDescent="0.2">
      <c r="A29" s="7"/>
      <c r="B29" s="7" t="s">
        <v>534</v>
      </c>
      <c r="C29" s="7"/>
      <c r="D29" s="7"/>
      <c r="E29" s="7"/>
      <c r="F29" s="7"/>
      <c r="G29" s="7"/>
      <c r="H29" s="7"/>
      <c r="I29" s="7"/>
      <c r="J29" s="7"/>
      <c r="K29" s="7"/>
      <c r="L29" s="9" t="s">
        <v>174</v>
      </c>
      <c r="M29" s="30">
        <v>36.200000000000003</v>
      </c>
      <c r="N29" s="30">
        <v>36.5</v>
      </c>
      <c r="O29" s="30">
        <v>31.5</v>
      </c>
      <c r="P29" s="30">
        <v>10.7</v>
      </c>
      <c r="Q29" s="30">
        <v>38.799999999999997</v>
      </c>
      <c r="R29" s="30">
        <v>38.200000000000003</v>
      </c>
      <c r="S29" s="30">
        <v>27</v>
      </c>
      <c r="T29" s="30">
        <v>52.5</v>
      </c>
      <c r="U29" s="30">
        <v>33.700000000000003</v>
      </c>
    </row>
    <row r="30" spans="1:21" ht="16.5" customHeight="1" x14ac:dyDescent="0.2">
      <c r="A30" s="7"/>
      <c r="B30" s="7" t="s">
        <v>535</v>
      </c>
      <c r="C30" s="7"/>
      <c r="D30" s="7"/>
      <c r="E30" s="7"/>
      <c r="F30" s="7"/>
      <c r="G30" s="7"/>
      <c r="H30" s="7"/>
      <c r="I30" s="7"/>
      <c r="J30" s="7"/>
      <c r="K30" s="7"/>
      <c r="L30" s="9" t="s">
        <v>174</v>
      </c>
      <c r="M30" s="30">
        <v>34.9</v>
      </c>
      <c r="N30" s="30">
        <v>31.9</v>
      </c>
      <c r="O30" s="30">
        <v>28.9</v>
      </c>
      <c r="P30" s="30">
        <v>17.899999999999999</v>
      </c>
      <c r="Q30" s="30">
        <v>37</v>
      </c>
      <c r="R30" s="30">
        <v>32.700000000000003</v>
      </c>
      <c r="S30" s="30">
        <v>27.7</v>
      </c>
      <c r="T30" s="30">
        <v>45.7</v>
      </c>
      <c r="U30" s="30">
        <v>31.7</v>
      </c>
    </row>
    <row r="31" spans="1:21" ht="16.5" customHeight="1" x14ac:dyDescent="0.2">
      <c r="A31" s="7"/>
      <c r="B31" s="7" t="s">
        <v>536</v>
      </c>
      <c r="C31" s="7"/>
      <c r="D31" s="7"/>
      <c r="E31" s="7"/>
      <c r="F31" s="7"/>
      <c r="G31" s="7"/>
      <c r="H31" s="7"/>
      <c r="I31" s="7"/>
      <c r="J31" s="7"/>
      <c r="K31" s="7"/>
      <c r="L31" s="9" t="s">
        <v>174</v>
      </c>
      <c r="M31" s="30">
        <v>34</v>
      </c>
      <c r="N31" s="30">
        <v>26.1</v>
      </c>
      <c r="O31" s="30">
        <v>21.1</v>
      </c>
      <c r="P31" s="30">
        <v>18.2</v>
      </c>
      <c r="Q31" s="30">
        <v>32.6</v>
      </c>
      <c r="R31" s="30">
        <v>26.3</v>
      </c>
      <c r="S31" s="30">
        <v>26.7</v>
      </c>
      <c r="T31" s="30">
        <v>47.2</v>
      </c>
      <c r="U31" s="30">
        <v>28</v>
      </c>
    </row>
    <row r="32" spans="1:21" ht="16.5" customHeight="1" x14ac:dyDescent="0.2">
      <c r="A32" s="11"/>
      <c r="B32" s="11" t="s">
        <v>537</v>
      </c>
      <c r="C32" s="11"/>
      <c r="D32" s="11"/>
      <c r="E32" s="11"/>
      <c r="F32" s="11"/>
      <c r="G32" s="11"/>
      <c r="H32" s="11"/>
      <c r="I32" s="11"/>
      <c r="J32" s="11"/>
      <c r="K32" s="11"/>
      <c r="L32" s="12" t="s">
        <v>174</v>
      </c>
      <c r="M32" s="37">
        <v>34.6</v>
      </c>
      <c r="N32" s="37">
        <v>29.7</v>
      </c>
      <c r="O32" s="37">
        <v>25.7</v>
      </c>
      <c r="P32" s="37">
        <v>17.5</v>
      </c>
      <c r="Q32" s="37">
        <v>35.200000000000003</v>
      </c>
      <c r="R32" s="37">
        <v>30.2</v>
      </c>
      <c r="S32" s="37">
        <v>27.2</v>
      </c>
      <c r="T32" s="37">
        <v>47</v>
      </c>
      <c r="U32" s="37">
        <v>30.2</v>
      </c>
    </row>
    <row r="33" spans="1:21" ht="4.5" customHeight="1" x14ac:dyDescent="0.2">
      <c r="A33" s="25"/>
      <c r="B33" s="25"/>
      <c r="C33" s="2"/>
      <c r="D33" s="2"/>
      <c r="E33" s="2"/>
      <c r="F33" s="2"/>
      <c r="G33" s="2"/>
      <c r="H33" s="2"/>
      <c r="I33" s="2"/>
      <c r="J33" s="2"/>
      <c r="K33" s="2"/>
      <c r="L33" s="2"/>
      <c r="M33" s="2"/>
      <c r="N33" s="2"/>
      <c r="O33" s="2"/>
      <c r="P33" s="2"/>
      <c r="Q33" s="2"/>
      <c r="R33" s="2"/>
      <c r="S33" s="2"/>
      <c r="T33" s="2"/>
      <c r="U33" s="2"/>
    </row>
    <row r="34" spans="1:21" ht="42.4" customHeight="1" x14ac:dyDescent="0.2">
      <c r="A34" s="25" t="s">
        <v>115</v>
      </c>
      <c r="B34" s="25"/>
      <c r="C34" s="79" t="s">
        <v>337</v>
      </c>
      <c r="D34" s="79"/>
      <c r="E34" s="79"/>
      <c r="F34" s="79"/>
      <c r="G34" s="79"/>
      <c r="H34" s="79"/>
      <c r="I34" s="79"/>
      <c r="J34" s="79"/>
      <c r="K34" s="79"/>
      <c r="L34" s="79"/>
      <c r="M34" s="79"/>
      <c r="N34" s="79"/>
      <c r="O34" s="79"/>
      <c r="P34" s="79"/>
      <c r="Q34" s="79"/>
      <c r="R34" s="79"/>
      <c r="S34" s="79"/>
      <c r="T34" s="79"/>
      <c r="U34" s="79"/>
    </row>
    <row r="35" spans="1:21" ht="16.5" customHeight="1" x14ac:dyDescent="0.2">
      <c r="A35" s="25" t="s">
        <v>117</v>
      </c>
      <c r="B35" s="25"/>
      <c r="C35" s="79" t="s">
        <v>549</v>
      </c>
      <c r="D35" s="79"/>
      <c r="E35" s="79"/>
      <c r="F35" s="79"/>
      <c r="G35" s="79"/>
      <c r="H35" s="79"/>
      <c r="I35" s="79"/>
      <c r="J35" s="79"/>
      <c r="K35" s="79"/>
      <c r="L35" s="79"/>
      <c r="M35" s="79"/>
      <c r="N35" s="79"/>
      <c r="O35" s="79"/>
      <c r="P35" s="79"/>
      <c r="Q35" s="79"/>
      <c r="R35" s="79"/>
      <c r="S35" s="79"/>
      <c r="T35" s="79"/>
      <c r="U35" s="79"/>
    </row>
    <row r="36" spans="1:21" ht="29.45" customHeight="1" x14ac:dyDescent="0.2">
      <c r="A36" s="25" t="s">
        <v>119</v>
      </c>
      <c r="B36" s="25"/>
      <c r="C36" s="79" t="s">
        <v>539</v>
      </c>
      <c r="D36" s="79"/>
      <c r="E36" s="79"/>
      <c r="F36" s="79"/>
      <c r="G36" s="79"/>
      <c r="H36" s="79"/>
      <c r="I36" s="79"/>
      <c r="J36" s="79"/>
      <c r="K36" s="79"/>
      <c r="L36" s="79"/>
      <c r="M36" s="79"/>
      <c r="N36" s="79"/>
      <c r="O36" s="79"/>
      <c r="P36" s="79"/>
      <c r="Q36" s="79"/>
      <c r="R36" s="79"/>
      <c r="S36" s="79"/>
      <c r="T36" s="79"/>
      <c r="U36" s="79"/>
    </row>
    <row r="37" spans="1:21" ht="16.5" customHeight="1" x14ac:dyDescent="0.2">
      <c r="A37" s="25" t="s">
        <v>121</v>
      </c>
      <c r="B37" s="25"/>
      <c r="C37" s="79" t="s">
        <v>550</v>
      </c>
      <c r="D37" s="79"/>
      <c r="E37" s="79"/>
      <c r="F37" s="79"/>
      <c r="G37" s="79"/>
      <c r="H37" s="79"/>
      <c r="I37" s="79"/>
      <c r="J37" s="79"/>
      <c r="K37" s="79"/>
      <c r="L37" s="79"/>
      <c r="M37" s="79"/>
      <c r="N37" s="79"/>
      <c r="O37" s="79"/>
      <c r="P37" s="79"/>
      <c r="Q37" s="79"/>
      <c r="R37" s="79"/>
      <c r="S37" s="79"/>
      <c r="T37" s="79"/>
      <c r="U37" s="79"/>
    </row>
    <row r="38" spans="1:21" ht="29.45" customHeight="1" x14ac:dyDescent="0.2">
      <c r="A38" s="25" t="s">
        <v>123</v>
      </c>
      <c r="B38" s="25"/>
      <c r="C38" s="79" t="s">
        <v>541</v>
      </c>
      <c r="D38" s="79"/>
      <c r="E38" s="79"/>
      <c r="F38" s="79"/>
      <c r="G38" s="79"/>
      <c r="H38" s="79"/>
      <c r="I38" s="79"/>
      <c r="J38" s="79"/>
      <c r="K38" s="79"/>
      <c r="L38" s="79"/>
      <c r="M38" s="79"/>
      <c r="N38" s="79"/>
      <c r="O38" s="79"/>
      <c r="P38" s="79"/>
      <c r="Q38" s="79"/>
      <c r="R38" s="79"/>
      <c r="S38" s="79"/>
      <c r="T38" s="79"/>
      <c r="U38" s="79"/>
    </row>
    <row r="39" spans="1:21" ht="16.5" customHeight="1" x14ac:dyDescent="0.2">
      <c r="A39" s="25" t="s">
        <v>161</v>
      </c>
      <c r="B39" s="25"/>
      <c r="C39" s="79" t="s">
        <v>542</v>
      </c>
      <c r="D39" s="79"/>
      <c r="E39" s="79"/>
      <c r="F39" s="79"/>
      <c r="G39" s="79"/>
      <c r="H39" s="79"/>
      <c r="I39" s="79"/>
      <c r="J39" s="79"/>
      <c r="K39" s="79"/>
      <c r="L39" s="79"/>
      <c r="M39" s="79"/>
      <c r="N39" s="79"/>
      <c r="O39" s="79"/>
      <c r="P39" s="79"/>
      <c r="Q39" s="79"/>
      <c r="R39" s="79"/>
      <c r="S39" s="79"/>
      <c r="T39" s="79"/>
      <c r="U39" s="79"/>
    </row>
    <row r="40" spans="1:21" ht="16.5" customHeight="1" x14ac:dyDescent="0.2">
      <c r="A40" s="25" t="s">
        <v>180</v>
      </c>
      <c r="B40" s="25"/>
      <c r="C40" s="79" t="s">
        <v>543</v>
      </c>
      <c r="D40" s="79"/>
      <c r="E40" s="79"/>
      <c r="F40" s="79"/>
      <c r="G40" s="79"/>
      <c r="H40" s="79"/>
      <c r="I40" s="79"/>
      <c r="J40" s="79"/>
      <c r="K40" s="79"/>
      <c r="L40" s="79"/>
      <c r="M40" s="79"/>
      <c r="N40" s="79"/>
      <c r="O40" s="79"/>
      <c r="P40" s="79"/>
      <c r="Q40" s="79"/>
      <c r="R40" s="79"/>
      <c r="S40" s="79"/>
      <c r="T40" s="79"/>
      <c r="U40" s="79"/>
    </row>
    <row r="41" spans="1:21" ht="4.5" customHeight="1" x14ac:dyDescent="0.2"/>
    <row r="42" spans="1:21" ht="29.45" customHeight="1" x14ac:dyDescent="0.2">
      <c r="A42" s="26" t="s">
        <v>125</v>
      </c>
      <c r="B42" s="25"/>
      <c r="C42" s="25"/>
      <c r="D42" s="25"/>
      <c r="E42" s="79" t="s">
        <v>544</v>
      </c>
      <c r="F42" s="79"/>
      <c r="G42" s="79"/>
      <c r="H42" s="79"/>
      <c r="I42" s="79"/>
      <c r="J42" s="79"/>
      <c r="K42" s="79"/>
      <c r="L42" s="79"/>
      <c r="M42" s="79"/>
      <c r="N42" s="79"/>
      <c r="O42" s="79"/>
      <c r="P42" s="79"/>
      <c r="Q42" s="79"/>
      <c r="R42" s="79"/>
      <c r="S42" s="79"/>
      <c r="T42" s="79"/>
      <c r="U42" s="79"/>
    </row>
  </sheetData>
  <mergeCells count="9">
    <mergeCell ref="C38:U38"/>
    <mergeCell ref="C39:U39"/>
    <mergeCell ref="C40:U40"/>
    <mergeCell ref="E42:U42"/>
    <mergeCell ref="K1:U1"/>
    <mergeCell ref="C34:U34"/>
    <mergeCell ref="C35:U35"/>
    <mergeCell ref="C36:U36"/>
    <mergeCell ref="C37:U37"/>
  </mergeCells>
  <pageMargins left="0.7" right="0.7" top="0.75" bottom="0.75" header="0.3" footer="0.3"/>
  <pageSetup paperSize="9" fitToHeight="0" orientation="landscape" horizontalDpi="300" verticalDpi="300"/>
  <headerFooter scaleWithDoc="0" alignWithMargins="0">
    <oddHeader>&amp;C&amp;"Arial"&amp;8TABLE 10A.29</oddHeader>
    <oddFooter>&amp;L&amp;"Arial"&amp;8REPORT ON
GOVERNMENT
SERVICES 2022&amp;R&amp;"Arial"&amp;8PRIMARY AND
COMMUNITY HEALTH
PAGE &amp;B&amp;P&amp;B</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U20"/>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33.950000000000003" customHeight="1" x14ac:dyDescent="0.2">
      <c r="A1" s="8" t="s">
        <v>553</v>
      </c>
      <c r="B1" s="8"/>
      <c r="C1" s="8"/>
      <c r="D1" s="8"/>
      <c r="E1" s="8"/>
      <c r="F1" s="8"/>
      <c r="G1" s="8"/>
      <c r="H1" s="8"/>
      <c r="I1" s="8"/>
      <c r="J1" s="8"/>
      <c r="K1" s="85" t="s">
        <v>554</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555</v>
      </c>
      <c r="B3" s="7"/>
      <c r="C3" s="7"/>
      <c r="D3" s="7"/>
      <c r="E3" s="7"/>
      <c r="F3" s="7"/>
      <c r="G3" s="7"/>
      <c r="H3" s="7"/>
      <c r="I3" s="7"/>
      <c r="J3" s="7"/>
      <c r="K3" s="7"/>
      <c r="L3" s="9"/>
      <c r="M3" s="10"/>
      <c r="N3" s="10"/>
      <c r="O3" s="10"/>
      <c r="P3" s="10"/>
      <c r="Q3" s="10"/>
      <c r="R3" s="10"/>
      <c r="S3" s="10"/>
      <c r="T3" s="10"/>
      <c r="U3" s="10"/>
    </row>
    <row r="4" spans="1:21" ht="16.5" customHeight="1" x14ac:dyDescent="0.2">
      <c r="A4" s="7"/>
      <c r="B4" s="7" t="s">
        <v>140</v>
      </c>
      <c r="C4" s="7"/>
      <c r="D4" s="7"/>
      <c r="E4" s="7"/>
      <c r="F4" s="7"/>
      <c r="G4" s="7"/>
      <c r="H4" s="7"/>
      <c r="I4" s="7"/>
      <c r="J4" s="7"/>
      <c r="K4" s="7"/>
      <c r="L4" s="9" t="s">
        <v>174</v>
      </c>
      <c r="M4" s="30">
        <v>72.400000000000006</v>
      </c>
      <c r="N4" s="30">
        <v>68.3</v>
      </c>
      <c r="O4" s="30">
        <v>65.900000000000006</v>
      </c>
      <c r="P4" s="30">
        <v>64.599999999999994</v>
      </c>
      <c r="Q4" s="30">
        <v>64.400000000000006</v>
      </c>
      <c r="R4" s="30">
        <v>48.7</v>
      </c>
      <c r="S4" s="30">
        <v>40.6</v>
      </c>
      <c r="T4" s="30">
        <v>77.099999999999994</v>
      </c>
      <c r="U4" s="30">
        <v>67.599999999999994</v>
      </c>
    </row>
    <row r="5" spans="1:21" ht="16.5" customHeight="1" x14ac:dyDescent="0.2">
      <c r="A5" s="7"/>
      <c r="B5" s="7" t="s">
        <v>96</v>
      </c>
      <c r="C5" s="7"/>
      <c r="D5" s="7"/>
      <c r="E5" s="7"/>
      <c r="F5" s="7"/>
      <c r="G5" s="7"/>
      <c r="H5" s="7"/>
      <c r="I5" s="7"/>
      <c r="J5" s="7"/>
      <c r="K5" s="7"/>
      <c r="L5" s="9" t="s">
        <v>174</v>
      </c>
      <c r="M5" s="30">
        <v>72</v>
      </c>
      <c r="N5" s="30">
        <v>66.599999999999994</v>
      </c>
      <c r="O5" s="30">
        <v>65.7</v>
      </c>
      <c r="P5" s="30">
        <v>66.099999999999994</v>
      </c>
      <c r="Q5" s="30">
        <v>63.6</v>
      </c>
      <c r="R5" s="30">
        <v>48.7</v>
      </c>
      <c r="S5" s="30">
        <v>41.2</v>
      </c>
      <c r="T5" s="30">
        <v>76.2</v>
      </c>
      <c r="U5" s="30">
        <v>67.099999999999994</v>
      </c>
    </row>
    <row r="6" spans="1:21" ht="16.5" customHeight="1" x14ac:dyDescent="0.2">
      <c r="A6" s="7"/>
      <c r="B6" s="7" t="s">
        <v>141</v>
      </c>
      <c r="C6" s="7"/>
      <c r="D6" s="7"/>
      <c r="E6" s="7"/>
      <c r="F6" s="7"/>
      <c r="G6" s="7"/>
      <c r="H6" s="7"/>
      <c r="I6" s="7"/>
      <c r="J6" s="7"/>
      <c r="K6" s="7"/>
      <c r="L6" s="9" t="s">
        <v>174</v>
      </c>
      <c r="M6" s="30">
        <v>71.599999999999994</v>
      </c>
      <c r="N6" s="30">
        <v>65.2</v>
      </c>
      <c r="O6" s="30">
        <v>65</v>
      </c>
      <c r="P6" s="30">
        <v>64.900000000000006</v>
      </c>
      <c r="Q6" s="30">
        <v>63.2</v>
      </c>
      <c r="R6" s="30">
        <v>49.3</v>
      </c>
      <c r="S6" s="30">
        <v>39.1</v>
      </c>
      <c r="T6" s="30">
        <v>76.3</v>
      </c>
      <c r="U6" s="30">
        <v>66.3</v>
      </c>
    </row>
    <row r="7" spans="1:21" ht="16.5" customHeight="1" x14ac:dyDescent="0.2">
      <c r="A7" s="7"/>
      <c r="B7" s="7" t="s">
        <v>142</v>
      </c>
      <c r="C7" s="7"/>
      <c r="D7" s="7"/>
      <c r="E7" s="7"/>
      <c r="F7" s="7"/>
      <c r="G7" s="7"/>
      <c r="H7" s="7"/>
      <c r="I7" s="7"/>
      <c r="J7" s="7"/>
      <c r="K7" s="7"/>
      <c r="L7" s="9" t="s">
        <v>174</v>
      </c>
      <c r="M7" s="30">
        <v>71.8</v>
      </c>
      <c r="N7" s="30">
        <v>65.099999999999994</v>
      </c>
      <c r="O7" s="30">
        <v>65.099999999999994</v>
      </c>
      <c r="P7" s="30">
        <v>63.1</v>
      </c>
      <c r="Q7" s="30">
        <v>62.8</v>
      </c>
      <c r="R7" s="30">
        <v>49.6</v>
      </c>
      <c r="S7" s="30">
        <v>37.799999999999997</v>
      </c>
      <c r="T7" s="30">
        <v>75.8</v>
      </c>
      <c r="U7" s="30">
        <v>66.099999999999994</v>
      </c>
    </row>
    <row r="8" spans="1:21" ht="16.5" customHeight="1" x14ac:dyDescent="0.2">
      <c r="A8" s="7"/>
      <c r="B8" s="7" t="s">
        <v>143</v>
      </c>
      <c r="C8" s="7"/>
      <c r="D8" s="7"/>
      <c r="E8" s="7"/>
      <c r="F8" s="7"/>
      <c r="G8" s="7"/>
      <c r="H8" s="7"/>
      <c r="I8" s="7"/>
      <c r="J8" s="7"/>
      <c r="K8" s="7"/>
      <c r="L8" s="9" t="s">
        <v>174</v>
      </c>
      <c r="M8" s="30">
        <v>71.7</v>
      </c>
      <c r="N8" s="30">
        <v>64.900000000000006</v>
      </c>
      <c r="O8" s="30">
        <v>64.599999999999994</v>
      </c>
      <c r="P8" s="30">
        <v>60.8</v>
      </c>
      <c r="Q8" s="30">
        <v>62.7</v>
      </c>
      <c r="R8" s="30">
        <v>50.1</v>
      </c>
      <c r="S8" s="30">
        <v>36.6</v>
      </c>
      <c r="T8" s="30">
        <v>74.599999999999994</v>
      </c>
      <c r="U8" s="30">
        <v>65.7</v>
      </c>
    </row>
    <row r="9" spans="1:21" ht="16.5" customHeight="1" x14ac:dyDescent="0.2">
      <c r="A9" s="7"/>
      <c r="B9" s="7" t="s">
        <v>144</v>
      </c>
      <c r="C9" s="7"/>
      <c r="D9" s="7"/>
      <c r="E9" s="7"/>
      <c r="F9" s="7"/>
      <c r="G9" s="7"/>
      <c r="H9" s="7"/>
      <c r="I9" s="7"/>
      <c r="J9" s="7"/>
      <c r="K9" s="7"/>
      <c r="L9" s="9" t="s">
        <v>174</v>
      </c>
      <c r="M9" s="30">
        <v>71.5</v>
      </c>
      <c r="N9" s="30">
        <v>64.099999999999994</v>
      </c>
      <c r="O9" s="30">
        <v>63.3</v>
      </c>
      <c r="P9" s="30">
        <v>57.6</v>
      </c>
      <c r="Q9" s="30">
        <v>61.6</v>
      </c>
      <c r="R9" s="30">
        <v>50.6</v>
      </c>
      <c r="S9" s="30">
        <v>35.5</v>
      </c>
      <c r="T9" s="30">
        <v>71.7</v>
      </c>
      <c r="U9" s="30">
        <v>64.7</v>
      </c>
    </row>
    <row r="10" spans="1:21" ht="16.5" customHeight="1" x14ac:dyDescent="0.2">
      <c r="A10" s="7"/>
      <c r="B10" s="7" t="s">
        <v>145</v>
      </c>
      <c r="C10" s="7"/>
      <c r="D10" s="7"/>
      <c r="E10" s="7"/>
      <c r="F10" s="7"/>
      <c r="G10" s="7"/>
      <c r="H10" s="7"/>
      <c r="I10" s="7"/>
      <c r="J10" s="7"/>
      <c r="K10" s="7"/>
      <c r="L10" s="9" t="s">
        <v>174</v>
      </c>
      <c r="M10" s="30">
        <v>71</v>
      </c>
      <c r="N10" s="30">
        <v>63.2</v>
      </c>
      <c r="O10" s="30">
        <v>62.2</v>
      </c>
      <c r="P10" s="30">
        <v>54.5</v>
      </c>
      <c r="Q10" s="30">
        <v>60.6</v>
      </c>
      <c r="R10" s="30">
        <v>51.7</v>
      </c>
      <c r="S10" s="30">
        <v>33.9</v>
      </c>
      <c r="T10" s="30">
        <v>67.900000000000006</v>
      </c>
      <c r="U10" s="30">
        <v>63.7</v>
      </c>
    </row>
    <row r="11" spans="1:21" ht="16.5" customHeight="1" x14ac:dyDescent="0.2">
      <c r="A11" s="7"/>
      <c r="B11" s="7" t="s">
        <v>146</v>
      </c>
      <c r="C11" s="7"/>
      <c r="D11" s="7"/>
      <c r="E11" s="7"/>
      <c r="F11" s="7"/>
      <c r="G11" s="7"/>
      <c r="H11" s="7"/>
      <c r="I11" s="7"/>
      <c r="J11" s="7"/>
      <c r="K11" s="7"/>
      <c r="L11" s="9" t="s">
        <v>174</v>
      </c>
      <c r="M11" s="30">
        <v>70.099999999999994</v>
      </c>
      <c r="N11" s="30">
        <v>61.9</v>
      </c>
      <c r="O11" s="30">
        <v>61.1</v>
      </c>
      <c r="P11" s="30">
        <v>51.5</v>
      </c>
      <c r="Q11" s="30">
        <v>59.3</v>
      </c>
      <c r="R11" s="30">
        <v>51.7</v>
      </c>
      <c r="S11" s="30">
        <v>33.299999999999997</v>
      </c>
      <c r="T11" s="30">
        <v>63.1</v>
      </c>
      <c r="U11" s="30">
        <v>62.4</v>
      </c>
    </row>
    <row r="12" spans="1:21" ht="16.5" customHeight="1" x14ac:dyDescent="0.2">
      <c r="A12" s="7"/>
      <c r="B12" s="7" t="s">
        <v>147</v>
      </c>
      <c r="C12" s="7"/>
      <c r="D12" s="7"/>
      <c r="E12" s="7"/>
      <c r="F12" s="7"/>
      <c r="G12" s="7"/>
      <c r="H12" s="7"/>
      <c r="I12" s="7"/>
      <c r="J12" s="7"/>
      <c r="K12" s="7"/>
      <c r="L12" s="9" t="s">
        <v>174</v>
      </c>
      <c r="M12" s="30">
        <v>68.900000000000006</v>
      </c>
      <c r="N12" s="30">
        <v>60.5</v>
      </c>
      <c r="O12" s="30">
        <v>59.9</v>
      </c>
      <c r="P12" s="30">
        <v>49</v>
      </c>
      <c r="Q12" s="30">
        <v>58.5</v>
      </c>
      <c r="R12" s="30">
        <v>51.2</v>
      </c>
      <c r="S12" s="30">
        <v>31.7</v>
      </c>
      <c r="T12" s="30">
        <v>59.7</v>
      </c>
      <c r="U12" s="30">
        <v>61.1</v>
      </c>
    </row>
    <row r="13" spans="1:21" ht="16.5" customHeight="1" x14ac:dyDescent="0.2">
      <c r="A13" s="11"/>
      <c r="B13" s="11" t="s">
        <v>148</v>
      </c>
      <c r="C13" s="11"/>
      <c r="D13" s="11"/>
      <c r="E13" s="11"/>
      <c r="F13" s="11"/>
      <c r="G13" s="11"/>
      <c r="H13" s="11"/>
      <c r="I13" s="11"/>
      <c r="J13" s="11"/>
      <c r="K13" s="11"/>
      <c r="L13" s="12" t="s">
        <v>174</v>
      </c>
      <c r="M13" s="37">
        <v>67.5</v>
      </c>
      <c r="N13" s="37">
        <v>58.4</v>
      </c>
      <c r="O13" s="37">
        <v>58.8</v>
      </c>
      <c r="P13" s="37">
        <v>48.7</v>
      </c>
      <c r="Q13" s="37">
        <v>57.5</v>
      </c>
      <c r="R13" s="37">
        <v>50</v>
      </c>
      <c r="S13" s="37">
        <v>26.8</v>
      </c>
      <c r="T13" s="37">
        <v>53.9</v>
      </c>
      <c r="U13" s="37">
        <v>59.6</v>
      </c>
    </row>
    <row r="14" spans="1:21" ht="4.5" customHeight="1" x14ac:dyDescent="0.2">
      <c r="A14" s="25"/>
      <c r="B14" s="25"/>
      <c r="C14" s="2"/>
      <c r="D14" s="2"/>
      <c r="E14" s="2"/>
      <c r="F14" s="2"/>
      <c r="G14" s="2"/>
      <c r="H14" s="2"/>
      <c r="I14" s="2"/>
      <c r="J14" s="2"/>
      <c r="K14" s="2"/>
      <c r="L14" s="2"/>
      <c r="M14" s="2"/>
      <c r="N14" s="2"/>
      <c r="O14" s="2"/>
      <c r="P14" s="2"/>
      <c r="Q14" s="2"/>
      <c r="R14" s="2"/>
      <c r="S14" s="2"/>
      <c r="T14" s="2"/>
      <c r="U14" s="2"/>
    </row>
    <row r="15" spans="1:21" ht="29.45" customHeight="1" x14ac:dyDescent="0.2">
      <c r="A15" s="25" t="s">
        <v>115</v>
      </c>
      <c r="B15" s="25"/>
      <c r="C15" s="79" t="s">
        <v>556</v>
      </c>
      <c r="D15" s="79"/>
      <c r="E15" s="79"/>
      <c r="F15" s="79"/>
      <c r="G15" s="79"/>
      <c r="H15" s="79"/>
      <c r="I15" s="79"/>
      <c r="J15" s="79"/>
      <c r="K15" s="79"/>
      <c r="L15" s="79"/>
      <c r="M15" s="79"/>
      <c r="N15" s="79"/>
      <c r="O15" s="79"/>
      <c r="P15" s="79"/>
      <c r="Q15" s="79"/>
      <c r="R15" s="79"/>
      <c r="S15" s="79"/>
      <c r="T15" s="79"/>
      <c r="U15" s="79"/>
    </row>
    <row r="16" spans="1:21" ht="29.45" customHeight="1" x14ac:dyDescent="0.2">
      <c r="A16" s="25" t="s">
        <v>117</v>
      </c>
      <c r="B16" s="25"/>
      <c r="C16" s="79" t="s">
        <v>539</v>
      </c>
      <c r="D16" s="79"/>
      <c r="E16" s="79"/>
      <c r="F16" s="79"/>
      <c r="G16" s="79"/>
      <c r="H16" s="79"/>
      <c r="I16" s="79"/>
      <c r="J16" s="79"/>
      <c r="K16" s="79"/>
      <c r="L16" s="79"/>
      <c r="M16" s="79"/>
      <c r="N16" s="79"/>
      <c r="O16" s="79"/>
      <c r="P16" s="79"/>
      <c r="Q16" s="79"/>
      <c r="R16" s="79"/>
      <c r="S16" s="79"/>
      <c r="T16" s="79"/>
      <c r="U16" s="79"/>
    </row>
    <row r="17" spans="1:21" ht="16.5" customHeight="1" x14ac:dyDescent="0.2">
      <c r="A17" s="25" t="s">
        <v>119</v>
      </c>
      <c r="B17" s="25"/>
      <c r="C17" s="79" t="s">
        <v>540</v>
      </c>
      <c r="D17" s="79"/>
      <c r="E17" s="79"/>
      <c r="F17" s="79"/>
      <c r="G17" s="79"/>
      <c r="H17" s="79"/>
      <c r="I17" s="79"/>
      <c r="J17" s="79"/>
      <c r="K17" s="79"/>
      <c r="L17" s="79"/>
      <c r="M17" s="79"/>
      <c r="N17" s="79"/>
      <c r="O17" s="79"/>
      <c r="P17" s="79"/>
      <c r="Q17" s="79"/>
      <c r="R17" s="79"/>
      <c r="S17" s="79"/>
      <c r="T17" s="79"/>
      <c r="U17" s="79"/>
    </row>
    <row r="18" spans="1:21" ht="29.45" customHeight="1" x14ac:dyDescent="0.2">
      <c r="A18" s="25" t="s">
        <v>121</v>
      </c>
      <c r="B18" s="25"/>
      <c r="C18" s="79" t="s">
        <v>541</v>
      </c>
      <c r="D18" s="79"/>
      <c r="E18" s="79"/>
      <c r="F18" s="79"/>
      <c r="G18" s="79"/>
      <c r="H18" s="79"/>
      <c r="I18" s="79"/>
      <c r="J18" s="79"/>
      <c r="K18" s="79"/>
      <c r="L18" s="79"/>
      <c r="M18" s="79"/>
      <c r="N18" s="79"/>
      <c r="O18" s="79"/>
      <c r="P18" s="79"/>
      <c r="Q18" s="79"/>
      <c r="R18" s="79"/>
      <c r="S18" s="79"/>
      <c r="T18" s="79"/>
      <c r="U18" s="79"/>
    </row>
    <row r="19" spans="1:21" ht="4.5" customHeight="1" x14ac:dyDescent="0.2"/>
    <row r="20" spans="1:21" ht="29.45" customHeight="1" x14ac:dyDescent="0.2">
      <c r="A20" s="26" t="s">
        <v>125</v>
      </c>
      <c r="B20" s="25"/>
      <c r="C20" s="25"/>
      <c r="D20" s="25"/>
      <c r="E20" s="79" t="s">
        <v>544</v>
      </c>
      <c r="F20" s="79"/>
      <c r="G20" s="79"/>
      <c r="H20" s="79"/>
      <c r="I20" s="79"/>
      <c r="J20" s="79"/>
      <c r="K20" s="79"/>
      <c r="L20" s="79"/>
      <c r="M20" s="79"/>
      <c r="N20" s="79"/>
      <c r="O20" s="79"/>
      <c r="P20" s="79"/>
      <c r="Q20" s="79"/>
      <c r="R20" s="79"/>
      <c r="S20" s="79"/>
      <c r="T20" s="79"/>
      <c r="U20" s="79"/>
    </row>
  </sheetData>
  <mergeCells count="6">
    <mergeCell ref="E20:U20"/>
    <mergeCell ref="K1:U1"/>
    <mergeCell ref="C15:U15"/>
    <mergeCell ref="C16:U16"/>
    <mergeCell ref="C17:U17"/>
    <mergeCell ref="C18:U18"/>
  </mergeCells>
  <pageMargins left="0.7" right="0.7" top="0.75" bottom="0.75" header="0.3" footer="0.3"/>
  <pageSetup paperSize="9" fitToHeight="0" orientation="landscape" horizontalDpi="300" verticalDpi="300"/>
  <headerFooter scaleWithDoc="0" alignWithMargins="0">
    <oddHeader>&amp;C&amp;"Arial"&amp;8TABLE 10A.30</oddHeader>
    <oddFooter>&amp;L&amp;"Arial"&amp;8REPORT ON
GOVERNMENT
SERVICES 2022&amp;R&amp;"Arial"&amp;8PRIMARY AND
COMMUNITY HEALTH
PAGE &amp;B&amp;P&amp;B</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40"/>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50.45" customHeight="1" x14ac:dyDescent="0.2">
      <c r="A1" s="8" t="s">
        <v>557</v>
      </c>
      <c r="B1" s="8"/>
      <c r="C1" s="8"/>
      <c r="D1" s="8"/>
      <c r="E1" s="8"/>
      <c r="F1" s="8"/>
      <c r="G1" s="8"/>
      <c r="H1" s="8"/>
      <c r="I1" s="8"/>
      <c r="J1" s="8"/>
      <c r="K1" s="85" t="s">
        <v>558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559</v>
      </c>
      <c r="B3" s="7"/>
      <c r="C3" s="7"/>
      <c r="D3" s="7"/>
      <c r="E3" s="7"/>
      <c r="F3" s="7"/>
      <c r="G3" s="7"/>
      <c r="H3" s="7"/>
      <c r="I3" s="7"/>
      <c r="J3" s="7"/>
      <c r="K3" s="7"/>
      <c r="L3" s="9"/>
      <c r="M3" s="10"/>
      <c r="N3" s="10"/>
      <c r="O3" s="10"/>
      <c r="P3" s="10"/>
      <c r="Q3" s="10"/>
      <c r="R3" s="10"/>
      <c r="S3" s="10"/>
      <c r="T3" s="10"/>
      <c r="U3" s="10"/>
    </row>
    <row r="4" spans="1:21" ht="16.5" customHeight="1" x14ac:dyDescent="0.2">
      <c r="A4" s="7"/>
      <c r="B4" s="7" t="s">
        <v>140</v>
      </c>
      <c r="C4" s="7"/>
      <c r="D4" s="7"/>
      <c r="E4" s="7"/>
      <c r="F4" s="7"/>
      <c r="G4" s="7"/>
      <c r="H4" s="7"/>
      <c r="I4" s="7"/>
      <c r="J4" s="7"/>
      <c r="K4" s="7"/>
      <c r="L4" s="9" t="s">
        <v>152</v>
      </c>
      <c r="M4" s="16">
        <v>40</v>
      </c>
      <c r="N4" s="16">
        <v>41</v>
      </c>
      <c r="O4" s="16">
        <v>42</v>
      </c>
      <c r="P4" s="16">
        <v>41</v>
      </c>
      <c r="Q4" s="16">
        <v>35</v>
      </c>
      <c r="R4" s="16">
        <v>42</v>
      </c>
      <c r="S4" s="16">
        <v>47</v>
      </c>
      <c r="T4" s="16">
        <v>49</v>
      </c>
      <c r="U4" s="16">
        <v>41</v>
      </c>
    </row>
    <row r="5" spans="1:21" ht="16.5" customHeight="1" x14ac:dyDescent="0.2">
      <c r="A5" s="7"/>
      <c r="B5" s="7" t="s">
        <v>96</v>
      </c>
      <c r="C5" s="7"/>
      <c r="D5" s="7"/>
      <c r="E5" s="7"/>
      <c r="F5" s="7"/>
      <c r="G5" s="7"/>
      <c r="H5" s="7"/>
      <c r="I5" s="7"/>
      <c r="J5" s="7"/>
      <c r="K5" s="7"/>
      <c r="L5" s="9" t="s">
        <v>152</v>
      </c>
      <c r="M5" s="16">
        <v>39</v>
      </c>
      <c r="N5" s="16">
        <v>40</v>
      </c>
      <c r="O5" s="16">
        <v>41</v>
      </c>
      <c r="P5" s="16">
        <v>41</v>
      </c>
      <c r="Q5" s="16">
        <v>34</v>
      </c>
      <c r="R5" s="16">
        <v>41</v>
      </c>
      <c r="S5" s="16">
        <v>47</v>
      </c>
      <c r="T5" s="16">
        <v>47</v>
      </c>
      <c r="U5" s="16">
        <v>40</v>
      </c>
    </row>
    <row r="6" spans="1:21" ht="16.5" customHeight="1" x14ac:dyDescent="0.2">
      <c r="A6" s="7"/>
      <c r="B6" s="7" t="s">
        <v>141</v>
      </c>
      <c r="C6" s="7"/>
      <c r="D6" s="7"/>
      <c r="E6" s="7"/>
      <c r="F6" s="7"/>
      <c r="G6" s="7"/>
      <c r="H6" s="7"/>
      <c r="I6" s="7"/>
      <c r="J6" s="7"/>
      <c r="K6" s="7"/>
      <c r="L6" s="9" t="s">
        <v>152</v>
      </c>
      <c r="M6" s="16">
        <v>39</v>
      </c>
      <c r="N6" s="16">
        <v>40</v>
      </c>
      <c r="O6" s="16">
        <v>40</v>
      </c>
      <c r="P6" s="16">
        <v>41</v>
      </c>
      <c r="Q6" s="16">
        <v>35</v>
      </c>
      <c r="R6" s="16">
        <v>40</v>
      </c>
      <c r="S6" s="16">
        <v>47</v>
      </c>
      <c r="T6" s="16">
        <v>48</v>
      </c>
      <c r="U6" s="16">
        <v>40</v>
      </c>
    </row>
    <row r="7" spans="1:21" ht="16.5" customHeight="1" x14ac:dyDescent="0.2">
      <c r="A7" s="7"/>
      <c r="B7" s="7" t="s">
        <v>142</v>
      </c>
      <c r="C7" s="7"/>
      <c r="D7" s="7"/>
      <c r="E7" s="7"/>
      <c r="F7" s="7"/>
      <c r="G7" s="7"/>
      <c r="H7" s="7"/>
      <c r="I7" s="7"/>
      <c r="J7" s="7"/>
      <c r="K7" s="7"/>
      <c r="L7" s="9" t="s">
        <v>152</v>
      </c>
      <c r="M7" s="16">
        <v>39</v>
      </c>
      <c r="N7" s="16">
        <v>39</v>
      </c>
      <c r="O7" s="16">
        <v>40</v>
      </c>
      <c r="P7" s="16">
        <v>41</v>
      </c>
      <c r="Q7" s="16">
        <v>34</v>
      </c>
      <c r="R7" s="16">
        <v>40</v>
      </c>
      <c r="S7" s="16">
        <v>47</v>
      </c>
      <c r="T7" s="16">
        <v>49</v>
      </c>
      <c r="U7" s="16">
        <v>39</v>
      </c>
    </row>
    <row r="8" spans="1:21" ht="16.5" customHeight="1" x14ac:dyDescent="0.2">
      <c r="A8" s="7"/>
      <c r="B8" s="7" t="s">
        <v>143</v>
      </c>
      <c r="C8" s="7"/>
      <c r="D8" s="7"/>
      <c r="E8" s="7"/>
      <c r="F8" s="7"/>
      <c r="G8" s="7"/>
      <c r="H8" s="7"/>
      <c r="I8" s="7"/>
      <c r="J8" s="7"/>
      <c r="K8" s="7"/>
      <c r="L8" s="9" t="s">
        <v>152</v>
      </c>
      <c r="M8" s="16">
        <v>38</v>
      </c>
      <c r="N8" s="16">
        <v>38</v>
      </c>
      <c r="O8" s="16">
        <v>39</v>
      </c>
      <c r="P8" s="16">
        <v>41</v>
      </c>
      <c r="Q8" s="16">
        <v>33</v>
      </c>
      <c r="R8" s="16">
        <v>38</v>
      </c>
      <c r="S8" s="16">
        <v>45</v>
      </c>
      <c r="T8" s="16">
        <v>48</v>
      </c>
      <c r="U8" s="16">
        <v>38</v>
      </c>
    </row>
    <row r="9" spans="1:21" ht="16.5" customHeight="1" x14ac:dyDescent="0.2">
      <c r="A9" s="7"/>
      <c r="B9" s="7" t="s">
        <v>144</v>
      </c>
      <c r="C9" s="7"/>
      <c r="D9" s="7"/>
      <c r="E9" s="7"/>
      <c r="F9" s="7"/>
      <c r="G9" s="7"/>
      <c r="H9" s="7"/>
      <c r="I9" s="7"/>
      <c r="J9" s="7"/>
      <c r="K9" s="7"/>
      <c r="L9" s="9" t="s">
        <v>152</v>
      </c>
      <c r="M9" s="16">
        <v>36</v>
      </c>
      <c r="N9" s="16">
        <v>37</v>
      </c>
      <c r="O9" s="16">
        <v>37</v>
      </c>
      <c r="P9" s="16">
        <v>39</v>
      </c>
      <c r="Q9" s="16">
        <v>32</v>
      </c>
      <c r="R9" s="16">
        <v>37</v>
      </c>
      <c r="S9" s="16">
        <v>43</v>
      </c>
      <c r="T9" s="16">
        <v>47</v>
      </c>
      <c r="U9" s="16">
        <v>37</v>
      </c>
    </row>
    <row r="10" spans="1:21" ht="16.5" customHeight="1" x14ac:dyDescent="0.2">
      <c r="A10" s="7"/>
      <c r="B10" s="7" t="s">
        <v>145</v>
      </c>
      <c r="C10" s="7"/>
      <c r="D10" s="7"/>
      <c r="E10" s="7"/>
      <c r="F10" s="7"/>
      <c r="G10" s="7"/>
      <c r="H10" s="7"/>
      <c r="I10" s="7"/>
      <c r="J10" s="7"/>
      <c r="K10" s="7"/>
      <c r="L10" s="9" t="s">
        <v>152</v>
      </c>
      <c r="M10" s="16">
        <v>34</v>
      </c>
      <c r="N10" s="16">
        <v>35</v>
      </c>
      <c r="O10" s="16">
        <v>36</v>
      </c>
      <c r="P10" s="16">
        <v>38</v>
      </c>
      <c r="Q10" s="16">
        <v>31</v>
      </c>
      <c r="R10" s="16">
        <v>36</v>
      </c>
      <c r="S10" s="16">
        <v>41</v>
      </c>
      <c r="T10" s="16">
        <v>45</v>
      </c>
      <c r="U10" s="16">
        <v>35</v>
      </c>
    </row>
    <row r="11" spans="1:21" ht="16.5" customHeight="1" x14ac:dyDescent="0.2">
      <c r="A11" s="7"/>
      <c r="B11" s="7" t="s">
        <v>146</v>
      </c>
      <c r="C11" s="7"/>
      <c r="D11" s="7"/>
      <c r="E11" s="7"/>
      <c r="F11" s="7"/>
      <c r="G11" s="7"/>
      <c r="H11" s="7"/>
      <c r="I11" s="7"/>
      <c r="J11" s="7"/>
      <c r="K11" s="7"/>
      <c r="L11" s="9" t="s">
        <v>152</v>
      </c>
      <c r="M11" s="16">
        <v>33</v>
      </c>
      <c r="N11" s="16">
        <v>34</v>
      </c>
      <c r="O11" s="16">
        <v>35</v>
      </c>
      <c r="P11" s="16">
        <v>37</v>
      </c>
      <c r="Q11" s="16">
        <v>30</v>
      </c>
      <c r="R11" s="16">
        <v>35</v>
      </c>
      <c r="S11" s="16">
        <v>40</v>
      </c>
      <c r="T11" s="16">
        <v>44</v>
      </c>
      <c r="U11" s="16">
        <v>34</v>
      </c>
    </row>
    <row r="12" spans="1:21" ht="16.5" customHeight="1" x14ac:dyDescent="0.2">
      <c r="A12" s="7"/>
      <c r="B12" s="7" t="s">
        <v>147</v>
      </c>
      <c r="C12" s="7"/>
      <c r="D12" s="7"/>
      <c r="E12" s="7"/>
      <c r="F12" s="7"/>
      <c r="G12" s="7"/>
      <c r="H12" s="7"/>
      <c r="I12" s="7"/>
      <c r="J12" s="7"/>
      <c r="K12" s="7"/>
      <c r="L12" s="9" t="s">
        <v>152</v>
      </c>
      <c r="M12" s="16">
        <v>32</v>
      </c>
      <c r="N12" s="16">
        <v>33</v>
      </c>
      <c r="O12" s="16">
        <v>34</v>
      </c>
      <c r="P12" s="16">
        <v>36</v>
      </c>
      <c r="Q12" s="16">
        <v>29</v>
      </c>
      <c r="R12" s="16">
        <v>33</v>
      </c>
      <c r="S12" s="16">
        <v>39</v>
      </c>
      <c r="T12" s="16">
        <v>43</v>
      </c>
      <c r="U12" s="16">
        <v>33</v>
      </c>
    </row>
    <row r="13" spans="1:21" ht="16.5" customHeight="1" x14ac:dyDescent="0.2">
      <c r="A13" s="7"/>
      <c r="B13" s="7" t="s">
        <v>148</v>
      </c>
      <c r="C13" s="7"/>
      <c r="D13" s="7"/>
      <c r="E13" s="7"/>
      <c r="F13" s="7"/>
      <c r="G13" s="7"/>
      <c r="H13" s="7"/>
      <c r="I13" s="7"/>
      <c r="J13" s="7"/>
      <c r="K13" s="7"/>
      <c r="L13" s="9" t="s">
        <v>152</v>
      </c>
      <c r="M13" s="16">
        <v>30</v>
      </c>
      <c r="N13" s="16">
        <v>31</v>
      </c>
      <c r="O13" s="16">
        <v>32</v>
      </c>
      <c r="P13" s="16">
        <v>34</v>
      </c>
      <c r="Q13" s="16">
        <v>27</v>
      </c>
      <c r="R13" s="16">
        <v>32</v>
      </c>
      <c r="S13" s="16">
        <v>38</v>
      </c>
      <c r="T13" s="16">
        <v>42</v>
      </c>
      <c r="U13" s="16">
        <v>32</v>
      </c>
    </row>
    <row r="14" spans="1:21" ht="16.5" customHeight="1" x14ac:dyDescent="0.2">
      <c r="A14" s="7" t="s">
        <v>560</v>
      </c>
      <c r="B14" s="7"/>
      <c r="C14" s="7"/>
      <c r="D14" s="7"/>
      <c r="E14" s="7"/>
      <c r="F14" s="7"/>
      <c r="G14" s="7"/>
      <c r="H14" s="7"/>
      <c r="I14" s="7"/>
      <c r="J14" s="7"/>
      <c r="K14" s="7"/>
      <c r="L14" s="9"/>
      <c r="M14" s="10"/>
      <c r="N14" s="10"/>
      <c r="O14" s="10"/>
      <c r="P14" s="10"/>
      <c r="Q14" s="10"/>
      <c r="R14" s="10"/>
      <c r="S14" s="10"/>
      <c r="T14" s="10"/>
      <c r="U14" s="10"/>
    </row>
    <row r="15" spans="1:21" ht="16.5" customHeight="1" x14ac:dyDescent="0.2">
      <c r="A15" s="7"/>
      <c r="B15" s="7" t="s">
        <v>140</v>
      </c>
      <c r="C15" s="7"/>
      <c r="D15" s="7"/>
      <c r="E15" s="7"/>
      <c r="F15" s="7"/>
      <c r="G15" s="7"/>
      <c r="H15" s="7"/>
      <c r="I15" s="7"/>
      <c r="J15" s="7"/>
      <c r="K15" s="7"/>
      <c r="L15" s="9" t="s">
        <v>152</v>
      </c>
      <c r="M15" s="15">
        <v>101</v>
      </c>
      <c r="N15" s="16">
        <v>87</v>
      </c>
      <c r="O15" s="16">
        <v>94</v>
      </c>
      <c r="P15" s="16">
        <v>93</v>
      </c>
      <c r="Q15" s="16">
        <v>73</v>
      </c>
      <c r="R15" s="16">
        <v>76</v>
      </c>
      <c r="S15" s="15">
        <v>112</v>
      </c>
      <c r="T15" s="15">
        <v>101</v>
      </c>
      <c r="U15" s="16">
        <v>93</v>
      </c>
    </row>
    <row r="16" spans="1:21" ht="16.5" customHeight="1" x14ac:dyDescent="0.2">
      <c r="A16" s="7"/>
      <c r="B16" s="7" t="s">
        <v>96</v>
      </c>
      <c r="C16" s="7"/>
      <c r="D16" s="7"/>
      <c r="E16" s="7"/>
      <c r="F16" s="7"/>
      <c r="G16" s="7"/>
      <c r="H16" s="7"/>
      <c r="I16" s="7"/>
      <c r="J16" s="7"/>
      <c r="K16" s="7"/>
      <c r="L16" s="9" t="s">
        <v>152</v>
      </c>
      <c r="M16" s="16">
        <v>97</v>
      </c>
      <c r="N16" s="16">
        <v>84</v>
      </c>
      <c r="O16" s="16">
        <v>89</v>
      </c>
      <c r="P16" s="16">
        <v>88</v>
      </c>
      <c r="Q16" s="16">
        <v>69</v>
      </c>
      <c r="R16" s="16">
        <v>72</v>
      </c>
      <c r="S16" s="15">
        <v>108</v>
      </c>
      <c r="T16" s="16">
        <v>97</v>
      </c>
      <c r="U16" s="16">
        <v>89</v>
      </c>
    </row>
    <row r="17" spans="1:21" ht="16.5" customHeight="1" x14ac:dyDescent="0.2">
      <c r="A17" s="7"/>
      <c r="B17" s="7" t="s">
        <v>141</v>
      </c>
      <c r="C17" s="7"/>
      <c r="D17" s="7"/>
      <c r="E17" s="7"/>
      <c r="F17" s="7"/>
      <c r="G17" s="7"/>
      <c r="H17" s="7"/>
      <c r="I17" s="7"/>
      <c r="J17" s="7"/>
      <c r="K17" s="7"/>
      <c r="L17" s="9" t="s">
        <v>152</v>
      </c>
      <c r="M17" s="16">
        <v>95</v>
      </c>
      <c r="N17" s="16">
        <v>81</v>
      </c>
      <c r="O17" s="16">
        <v>87</v>
      </c>
      <c r="P17" s="16">
        <v>85</v>
      </c>
      <c r="Q17" s="16">
        <v>67</v>
      </c>
      <c r="R17" s="16">
        <v>69</v>
      </c>
      <c r="S17" s="15">
        <v>106</v>
      </c>
      <c r="T17" s="16">
        <v>97</v>
      </c>
      <c r="U17" s="16">
        <v>86</v>
      </c>
    </row>
    <row r="18" spans="1:21" ht="16.5" customHeight="1" x14ac:dyDescent="0.2">
      <c r="A18" s="7"/>
      <c r="B18" s="7" t="s">
        <v>142</v>
      </c>
      <c r="C18" s="7"/>
      <c r="D18" s="7"/>
      <c r="E18" s="7"/>
      <c r="F18" s="7"/>
      <c r="G18" s="7"/>
      <c r="H18" s="7"/>
      <c r="I18" s="7"/>
      <c r="J18" s="7"/>
      <c r="K18" s="7"/>
      <c r="L18" s="9" t="s">
        <v>152</v>
      </c>
      <c r="M18" s="16">
        <v>93</v>
      </c>
      <c r="N18" s="16">
        <v>79</v>
      </c>
      <c r="O18" s="16">
        <v>85</v>
      </c>
      <c r="P18" s="16">
        <v>84</v>
      </c>
      <c r="Q18" s="16">
        <v>65</v>
      </c>
      <c r="R18" s="16">
        <v>67</v>
      </c>
      <c r="S18" s="15">
        <v>104</v>
      </c>
      <c r="T18" s="16">
        <v>94</v>
      </c>
      <c r="U18" s="16">
        <v>84</v>
      </c>
    </row>
    <row r="19" spans="1:21" ht="16.5" customHeight="1" x14ac:dyDescent="0.2">
      <c r="A19" s="7"/>
      <c r="B19" s="7" t="s">
        <v>143</v>
      </c>
      <c r="C19" s="7"/>
      <c r="D19" s="7"/>
      <c r="E19" s="7"/>
      <c r="F19" s="7"/>
      <c r="G19" s="7"/>
      <c r="H19" s="7"/>
      <c r="I19" s="7"/>
      <c r="J19" s="7"/>
      <c r="K19" s="7"/>
      <c r="L19" s="9" t="s">
        <v>152</v>
      </c>
      <c r="M19" s="16">
        <v>88</v>
      </c>
      <c r="N19" s="16">
        <v>75</v>
      </c>
      <c r="O19" s="16">
        <v>81</v>
      </c>
      <c r="P19" s="16">
        <v>81</v>
      </c>
      <c r="Q19" s="16">
        <v>63</v>
      </c>
      <c r="R19" s="16">
        <v>65</v>
      </c>
      <c r="S19" s="16">
        <v>98</v>
      </c>
      <c r="T19" s="16">
        <v>92</v>
      </c>
      <c r="U19" s="16">
        <v>81</v>
      </c>
    </row>
    <row r="20" spans="1:21" ht="16.5" customHeight="1" x14ac:dyDescent="0.2">
      <c r="A20" s="7"/>
      <c r="B20" s="7" t="s">
        <v>144</v>
      </c>
      <c r="C20" s="7"/>
      <c r="D20" s="7"/>
      <c r="E20" s="7"/>
      <c r="F20" s="7"/>
      <c r="G20" s="7"/>
      <c r="H20" s="7"/>
      <c r="I20" s="7"/>
      <c r="J20" s="7"/>
      <c r="K20" s="7"/>
      <c r="L20" s="9" t="s">
        <v>152</v>
      </c>
      <c r="M20" s="16">
        <v>84</v>
      </c>
      <c r="N20" s="16">
        <v>71</v>
      </c>
      <c r="O20" s="16">
        <v>78</v>
      </c>
      <c r="P20" s="16">
        <v>78</v>
      </c>
      <c r="Q20" s="16">
        <v>59</v>
      </c>
      <c r="R20" s="16">
        <v>62</v>
      </c>
      <c r="S20" s="16">
        <v>95</v>
      </c>
      <c r="T20" s="16">
        <v>89</v>
      </c>
      <c r="U20" s="16">
        <v>77</v>
      </c>
    </row>
    <row r="21" spans="1:21" ht="16.5" customHeight="1" x14ac:dyDescent="0.2">
      <c r="A21" s="7"/>
      <c r="B21" s="7" t="s">
        <v>145</v>
      </c>
      <c r="C21" s="7"/>
      <c r="D21" s="7"/>
      <c r="E21" s="7"/>
      <c r="F21" s="7"/>
      <c r="G21" s="7"/>
      <c r="H21" s="7"/>
      <c r="I21" s="7"/>
      <c r="J21" s="7"/>
      <c r="K21" s="7"/>
      <c r="L21" s="9" t="s">
        <v>152</v>
      </c>
      <c r="M21" s="16">
        <v>79</v>
      </c>
      <c r="N21" s="16">
        <v>66</v>
      </c>
      <c r="O21" s="16">
        <v>73</v>
      </c>
      <c r="P21" s="16">
        <v>73</v>
      </c>
      <c r="Q21" s="16">
        <v>56</v>
      </c>
      <c r="R21" s="16">
        <v>58</v>
      </c>
      <c r="S21" s="16">
        <v>88</v>
      </c>
      <c r="T21" s="16">
        <v>88</v>
      </c>
      <c r="U21" s="16">
        <v>72</v>
      </c>
    </row>
    <row r="22" spans="1:21" ht="16.5" customHeight="1" x14ac:dyDescent="0.2">
      <c r="A22" s="7"/>
      <c r="B22" s="7" t="s">
        <v>146</v>
      </c>
      <c r="C22" s="7"/>
      <c r="D22" s="7"/>
      <c r="E22" s="7"/>
      <c r="F22" s="7"/>
      <c r="G22" s="7"/>
      <c r="H22" s="7"/>
      <c r="I22" s="7"/>
      <c r="J22" s="7"/>
      <c r="K22" s="7"/>
      <c r="L22" s="9" t="s">
        <v>152</v>
      </c>
      <c r="M22" s="16">
        <v>74</v>
      </c>
      <c r="N22" s="16">
        <v>62</v>
      </c>
      <c r="O22" s="16">
        <v>69</v>
      </c>
      <c r="P22" s="16">
        <v>68</v>
      </c>
      <c r="Q22" s="16">
        <v>53</v>
      </c>
      <c r="R22" s="16">
        <v>54</v>
      </c>
      <c r="S22" s="16">
        <v>82</v>
      </c>
      <c r="T22" s="16">
        <v>81</v>
      </c>
      <c r="U22" s="16">
        <v>68</v>
      </c>
    </row>
    <row r="23" spans="1:21" ht="16.5" customHeight="1" x14ac:dyDescent="0.2">
      <c r="A23" s="7"/>
      <c r="B23" s="7" t="s">
        <v>147</v>
      </c>
      <c r="C23" s="7"/>
      <c r="D23" s="7"/>
      <c r="E23" s="7"/>
      <c r="F23" s="7"/>
      <c r="G23" s="7"/>
      <c r="H23" s="7"/>
      <c r="I23" s="7"/>
      <c r="J23" s="7"/>
      <c r="K23" s="7"/>
      <c r="L23" s="9" t="s">
        <v>152</v>
      </c>
      <c r="M23" s="16">
        <v>71</v>
      </c>
      <c r="N23" s="16">
        <v>59</v>
      </c>
      <c r="O23" s="16">
        <v>66</v>
      </c>
      <c r="P23" s="16">
        <v>64</v>
      </c>
      <c r="Q23" s="16">
        <v>50</v>
      </c>
      <c r="R23" s="16">
        <v>51</v>
      </c>
      <c r="S23" s="16">
        <v>78</v>
      </c>
      <c r="T23" s="16">
        <v>75</v>
      </c>
      <c r="U23" s="16">
        <v>64</v>
      </c>
    </row>
    <row r="24" spans="1:21" ht="16.5" customHeight="1" x14ac:dyDescent="0.2">
      <c r="A24" s="7"/>
      <c r="B24" s="7" t="s">
        <v>148</v>
      </c>
      <c r="C24" s="7"/>
      <c r="D24" s="7"/>
      <c r="E24" s="7"/>
      <c r="F24" s="7"/>
      <c r="G24" s="7"/>
      <c r="H24" s="7"/>
      <c r="I24" s="7"/>
      <c r="J24" s="7"/>
      <c r="K24" s="7"/>
      <c r="L24" s="9" t="s">
        <v>152</v>
      </c>
      <c r="M24" s="16">
        <v>67</v>
      </c>
      <c r="N24" s="16">
        <v>55</v>
      </c>
      <c r="O24" s="16">
        <v>62</v>
      </c>
      <c r="P24" s="16">
        <v>59</v>
      </c>
      <c r="Q24" s="16">
        <v>46</v>
      </c>
      <c r="R24" s="16">
        <v>48</v>
      </c>
      <c r="S24" s="16">
        <v>74</v>
      </c>
      <c r="T24" s="16">
        <v>68</v>
      </c>
      <c r="U24" s="16">
        <v>61</v>
      </c>
    </row>
    <row r="25" spans="1:21" ht="16.5" customHeight="1" x14ac:dyDescent="0.2">
      <c r="A25" s="7" t="s">
        <v>561</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140</v>
      </c>
      <c r="C26" s="7"/>
      <c r="D26" s="7"/>
      <c r="E26" s="7"/>
      <c r="F26" s="7"/>
      <c r="G26" s="7"/>
      <c r="H26" s="7"/>
      <c r="I26" s="7"/>
      <c r="J26" s="7"/>
      <c r="K26" s="7"/>
      <c r="L26" s="9" t="s">
        <v>152</v>
      </c>
      <c r="M26" s="16">
        <v>55</v>
      </c>
      <c r="N26" s="16">
        <v>54</v>
      </c>
      <c r="O26" s="16">
        <v>55</v>
      </c>
      <c r="P26" s="16">
        <v>60</v>
      </c>
      <c r="Q26" s="16">
        <v>52</v>
      </c>
      <c r="R26" s="16">
        <v>41</v>
      </c>
      <c r="S26" s="16">
        <v>75</v>
      </c>
      <c r="T26" s="16">
        <v>64</v>
      </c>
      <c r="U26" s="16">
        <v>55</v>
      </c>
    </row>
    <row r="27" spans="1:21" ht="16.5" customHeight="1" x14ac:dyDescent="0.2">
      <c r="A27" s="7"/>
      <c r="B27" s="7" t="s">
        <v>96</v>
      </c>
      <c r="C27" s="7"/>
      <c r="D27" s="7"/>
      <c r="E27" s="7"/>
      <c r="F27" s="7"/>
      <c r="G27" s="7"/>
      <c r="H27" s="7"/>
      <c r="I27" s="7"/>
      <c r="J27" s="7"/>
      <c r="K27" s="7"/>
      <c r="L27" s="9" t="s">
        <v>152</v>
      </c>
      <c r="M27" s="16">
        <v>52</v>
      </c>
      <c r="N27" s="16">
        <v>52</v>
      </c>
      <c r="O27" s="16">
        <v>52</v>
      </c>
      <c r="P27" s="16">
        <v>57</v>
      </c>
      <c r="Q27" s="16">
        <v>50</v>
      </c>
      <c r="R27" s="16">
        <v>37</v>
      </c>
      <c r="S27" s="16">
        <v>73</v>
      </c>
      <c r="T27" s="16">
        <v>63</v>
      </c>
      <c r="U27" s="16">
        <v>52</v>
      </c>
    </row>
    <row r="28" spans="1:21" ht="16.5" customHeight="1" x14ac:dyDescent="0.2">
      <c r="A28" s="7"/>
      <c r="B28" s="7" t="s">
        <v>141</v>
      </c>
      <c r="C28" s="7"/>
      <c r="D28" s="7"/>
      <c r="E28" s="7"/>
      <c r="F28" s="7"/>
      <c r="G28" s="7"/>
      <c r="H28" s="7"/>
      <c r="I28" s="7"/>
      <c r="J28" s="7"/>
      <c r="K28" s="7"/>
      <c r="L28" s="9" t="s">
        <v>152</v>
      </c>
      <c r="M28" s="16">
        <v>50</v>
      </c>
      <c r="N28" s="16">
        <v>51</v>
      </c>
      <c r="O28" s="16">
        <v>51</v>
      </c>
      <c r="P28" s="16">
        <v>56</v>
      </c>
      <c r="Q28" s="16">
        <v>51</v>
      </c>
      <c r="R28" s="16">
        <v>36</v>
      </c>
      <c r="S28" s="16">
        <v>72</v>
      </c>
      <c r="T28" s="16">
        <v>66</v>
      </c>
      <c r="U28" s="16">
        <v>51</v>
      </c>
    </row>
    <row r="29" spans="1:21" ht="16.5" customHeight="1" x14ac:dyDescent="0.2">
      <c r="A29" s="7"/>
      <c r="B29" s="7" t="s">
        <v>142</v>
      </c>
      <c r="C29" s="7"/>
      <c r="D29" s="7"/>
      <c r="E29" s="7"/>
      <c r="F29" s="7"/>
      <c r="G29" s="7"/>
      <c r="H29" s="7"/>
      <c r="I29" s="7"/>
      <c r="J29" s="7"/>
      <c r="K29" s="7"/>
      <c r="L29" s="9" t="s">
        <v>152</v>
      </c>
      <c r="M29" s="16">
        <v>47</v>
      </c>
      <c r="N29" s="16">
        <v>49</v>
      </c>
      <c r="O29" s="16">
        <v>48</v>
      </c>
      <c r="P29" s="16">
        <v>55</v>
      </c>
      <c r="Q29" s="16">
        <v>50</v>
      </c>
      <c r="R29" s="16">
        <v>34</v>
      </c>
      <c r="S29" s="16">
        <v>69</v>
      </c>
      <c r="T29" s="16">
        <v>68</v>
      </c>
      <c r="U29" s="16">
        <v>49</v>
      </c>
    </row>
    <row r="30" spans="1:21" ht="16.5" customHeight="1" x14ac:dyDescent="0.2">
      <c r="A30" s="7"/>
      <c r="B30" s="7" t="s">
        <v>143</v>
      </c>
      <c r="C30" s="7"/>
      <c r="D30" s="7"/>
      <c r="E30" s="7"/>
      <c r="F30" s="7"/>
      <c r="G30" s="7"/>
      <c r="H30" s="7"/>
      <c r="I30" s="7"/>
      <c r="J30" s="7"/>
      <c r="K30" s="7"/>
      <c r="L30" s="9" t="s">
        <v>152</v>
      </c>
      <c r="M30" s="16">
        <v>45</v>
      </c>
      <c r="N30" s="16">
        <v>46</v>
      </c>
      <c r="O30" s="16">
        <v>46</v>
      </c>
      <c r="P30" s="16">
        <v>53</v>
      </c>
      <c r="Q30" s="16">
        <v>49</v>
      </c>
      <c r="R30" s="16">
        <v>32</v>
      </c>
      <c r="S30" s="16">
        <v>65</v>
      </c>
      <c r="T30" s="16">
        <v>67</v>
      </c>
      <c r="U30" s="16">
        <v>46</v>
      </c>
    </row>
    <row r="31" spans="1:21" ht="16.5" customHeight="1" x14ac:dyDescent="0.2">
      <c r="A31" s="7"/>
      <c r="B31" s="7" t="s">
        <v>144</v>
      </c>
      <c r="C31" s="7"/>
      <c r="D31" s="7"/>
      <c r="E31" s="7"/>
      <c r="F31" s="7"/>
      <c r="G31" s="7"/>
      <c r="H31" s="7"/>
      <c r="I31" s="7"/>
      <c r="J31" s="7"/>
      <c r="K31" s="7"/>
      <c r="L31" s="9" t="s">
        <v>152</v>
      </c>
      <c r="M31" s="16">
        <v>41</v>
      </c>
      <c r="N31" s="16">
        <v>43</v>
      </c>
      <c r="O31" s="16">
        <v>43</v>
      </c>
      <c r="P31" s="16">
        <v>51</v>
      </c>
      <c r="Q31" s="16">
        <v>48</v>
      </c>
      <c r="R31" s="16">
        <v>29</v>
      </c>
      <c r="S31" s="16">
        <v>62</v>
      </c>
      <c r="T31" s="16">
        <v>71</v>
      </c>
      <c r="U31" s="16">
        <v>44</v>
      </c>
    </row>
    <row r="32" spans="1:21" ht="16.5" customHeight="1" x14ac:dyDescent="0.2">
      <c r="A32" s="7"/>
      <c r="B32" s="7" t="s">
        <v>145</v>
      </c>
      <c r="C32" s="7"/>
      <c r="D32" s="7"/>
      <c r="E32" s="7"/>
      <c r="F32" s="7"/>
      <c r="G32" s="7"/>
      <c r="H32" s="7"/>
      <c r="I32" s="7"/>
      <c r="J32" s="7"/>
      <c r="K32" s="7"/>
      <c r="L32" s="9" t="s">
        <v>152</v>
      </c>
      <c r="M32" s="16">
        <v>38</v>
      </c>
      <c r="N32" s="16">
        <v>40</v>
      </c>
      <c r="O32" s="16">
        <v>40</v>
      </c>
      <c r="P32" s="16">
        <v>47</v>
      </c>
      <c r="Q32" s="16">
        <v>45</v>
      </c>
      <c r="R32" s="16">
        <v>27</v>
      </c>
      <c r="S32" s="16">
        <v>56</v>
      </c>
      <c r="T32" s="16">
        <v>69</v>
      </c>
      <c r="U32" s="16">
        <v>40</v>
      </c>
    </row>
    <row r="33" spans="1:21" ht="16.5" customHeight="1" x14ac:dyDescent="0.2">
      <c r="A33" s="7"/>
      <c r="B33" s="7" t="s">
        <v>146</v>
      </c>
      <c r="C33" s="7"/>
      <c r="D33" s="7"/>
      <c r="E33" s="7"/>
      <c r="F33" s="7"/>
      <c r="G33" s="7"/>
      <c r="H33" s="7"/>
      <c r="I33" s="7"/>
      <c r="J33" s="7"/>
      <c r="K33" s="7"/>
      <c r="L33" s="9" t="s">
        <v>152</v>
      </c>
      <c r="M33" s="16">
        <v>36</v>
      </c>
      <c r="N33" s="16">
        <v>38</v>
      </c>
      <c r="O33" s="16">
        <v>38</v>
      </c>
      <c r="P33" s="16">
        <v>46</v>
      </c>
      <c r="Q33" s="16">
        <v>44</v>
      </c>
      <c r="R33" s="16">
        <v>26</v>
      </c>
      <c r="S33" s="16">
        <v>54</v>
      </c>
      <c r="T33" s="16">
        <v>68</v>
      </c>
      <c r="U33" s="16">
        <v>38</v>
      </c>
    </row>
    <row r="34" spans="1:21" ht="16.5" customHeight="1" x14ac:dyDescent="0.2">
      <c r="A34" s="7"/>
      <c r="B34" s="7" t="s">
        <v>147</v>
      </c>
      <c r="C34" s="7"/>
      <c r="D34" s="7"/>
      <c r="E34" s="7"/>
      <c r="F34" s="7"/>
      <c r="G34" s="7"/>
      <c r="H34" s="7"/>
      <c r="I34" s="7"/>
      <c r="J34" s="7"/>
      <c r="K34" s="7"/>
      <c r="L34" s="9" t="s">
        <v>152</v>
      </c>
      <c r="M34" s="16">
        <v>37</v>
      </c>
      <c r="N34" s="16">
        <v>37</v>
      </c>
      <c r="O34" s="16">
        <v>39</v>
      </c>
      <c r="P34" s="16">
        <v>44</v>
      </c>
      <c r="Q34" s="16">
        <v>45</v>
      </c>
      <c r="R34" s="16">
        <v>28</v>
      </c>
      <c r="S34" s="16">
        <v>49</v>
      </c>
      <c r="T34" s="16">
        <v>64</v>
      </c>
      <c r="U34" s="16">
        <v>38</v>
      </c>
    </row>
    <row r="35" spans="1:21" ht="16.5" customHeight="1" x14ac:dyDescent="0.2">
      <c r="A35" s="11"/>
      <c r="B35" s="11" t="s">
        <v>148</v>
      </c>
      <c r="C35" s="11"/>
      <c r="D35" s="11"/>
      <c r="E35" s="11"/>
      <c r="F35" s="11"/>
      <c r="G35" s="11"/>
      <c r="H35" s="11"/>
      <c r="I35" s="11"/>
      <c r="J35" s="11"/>
      <c r="K35" s="11"/>
      <c r="L35" s="12" t="s">
        <v>152</v>
      </c>
      <c r="M35" s="47">
        <v>36</v>
      </c>
      <c r="N35" s="47">
        <v>36</v>
      </c>
      <c r="O35" s="47">
        <v>38</v>
      </c>
      <c r="P35" s="47">
        <v>43</v>
      </c>
      <c r="Q35" s="47">
        <v>43</v>
      </c>
      <c r="R35" s="47">
        <v>28</v>
      </c>
      <c r="S35" s="47">
        <v>47</v>
      </c>
      <c r="T35" s="47">
        <v>59</v>
      </c>
      <c r="U35" s="47">
        <v>38</v>
      </c>
    </row>
    <row r="36" spans="1:21" ht="4.5" customHeight="1" x14ac:dyDescent="0.2">
      <c r="A36" s="25"/>
      <c r="B36" s="25"/>
      <c r="C36" s="2"/>
      <c r="D36" s="2"/>
      <c r="E36" s="2"/>
      <c r="F36" s="2"/>
      <c r="G36" s="2"/>
      <c r="H36" s="2"/>
      <c r="I36" s="2"/>
      <c r="J36" s="2"/>
      <c r="K36" s="2"/>
      <c r="L36" s="2"/>
      <c r="M36" s="2"/>
      <c r="N36" s="2"/>
      <c r="O36" s="2"/>
      <c r="P36" s="2"/>
      <c r="Q36" s="2"/>
      <c r="R36" s="2"/>
      <c r="S36" s="2"/>
      <c r="T36" s="2"/>
      <c r="U36" s="2"/>
    </row>
    <row r="37" spans="1:21" ht="29.45" customHeight="1" x14ac:dyDescent="0.2">
      <c r="A37" s="25" t="s">
        <v>115</v>
      </c>
      <c r="B37" s="25"/>
      <c r="C37" s="79" t="s">
        <v>156</v>
      </c>
      <c r="D37" s="79"/>
      <c r="E37" s="79"/>
      <c r="F37" s="79"/>
      <c r="G37" s="79"/>
      <c r="H37" s="79"/>
      <c r="I37" s="79"/>
      <c r="J37" s="79"/>
      <c r="K37" s="79"/>
      <c r="L37" s="79"/>
      <c r="M37" s="79"/>
      <c r="N37" s="79"/>
      <c r="O37" s="79"/>
      <c r="P37" s="79"/>
      <c r="Q37" s="79"/>
      <c r="R37" s="79"/>
      <c r="S37" s="79"/>
      <c r="T37" s="79"/>
      <c r="U37" s="79"/>
    </row>
    <row r="38" spans="1:21" ht="29.45" customHeight="1" x14ac:dyDescent="0.2">
      <c r="A38" s="25" t="s">
        <v>117</v>
      </c>
      <c r="B38" s="25"/>
      <c r="C38" s="79" t="s">
        <v>562</v>
      </c>
      <c r="D38" s="79"/>
      <c r="E38" s="79"/>
      <c r="F38" s="79"/>
      <c r="G38" s="79"/>
      <c r="H38" s="79"/>
      <c r="I38" s="79"/>
      <c r="J38" s="79"/>
      <c r="K38" s="79"/>
      <c r="L38" s="79"/>
      <c r="M38" s="79"/>
      <c r="N38" s="79"/>
      <c r="O38" s="79"/>
      <c r="P38" s="79"/>
      <c r="Q38" s="79"/>
      <c r="R38" s="79"/>
      <c r="S38" s="79"/>
      <c r="T38" s="79"/>
      <c r="U38" s="79"/>
    </row>
    <row r="39" spans="1:21" ht="4.5" customHeight="1" x14ac:dyDescent="0.2"/>
    <row r="40" spans="1:21" ht="93.95" customHeight="1" x14ac:dyDescent="0.2">
      <c r="A40" s="26" t="s">
        <v>125</v>
      </c>
      <c r="B40" s="25"/>
      <c r="C40" s="25"/>
      <c r="D40" s="25"/>
      <c r="E40" s="79" t="s">
        <v>563</v>
      </c>
      <c r="F40" s="79"/>
      <c r="G40" s="79"/>
      <c r="H40" s="79"/>
      <c r="I40" s="79"/>
      <c r="J40" s="79"/>
      <c r="K40" s="79"/>
      <c r="L40" s="79"/>
      <c r="M40" s="79"/>
      <c r="N40" s="79"/>
      <c r="O40" s="79"/>
      <c r="P40" s="79"/>
      <c r="Q40" s="79"/>
      <c r="R40" s="79"/>
      <c r="S40" s="79"/>
      <c r="T40" s="79"/>
      <c r="U40" s="79"/>
    </row>
  </sheetData>
  <mergeCells count="4">
    <mergeCell ref="K1:U1"/>
    <mergeCell ref="C37:U37"/>
    <mergeCell ref="C38:U38"/>
    <mergeCell ref="E40:U40"/>
  </mergeCells>
  <pageMargins left="0.7" right="0.7" top="0.75" bottom="0.75" header="0.3" footer="0.3"/>
  <pageSetup paperSize="9" fitToHeight="0" orientation="landscape" horizontalDpi="300" verticalDpi="300"/>
  <headerFooter scaleWithDoc="0" alignWithMargins="0">
    <oddHeader>&amp;C&amp;"Arial"&amp;8TABLE 10A.31</oddHeader>
    <oddFooter>&amp;L&amp;"Arial"&amp;8REPORT ON
GOVERNMENT
SERVICES 2022&amp;R&amp;"Arial"&amp;8PRIMARY AND
COMMUNITY HEALTH
PAGE &amp;B&amp;P&amp;B</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D35"/>
  <sheetViews>
    <sheetView showGridLines="0" workbookViewId="0"/>
  </sheetViews>
  <sheetFormatPr defaultColWidth="10.85546875" defaultRowHeight="12.75" x14ac:dyDescent="0.2"/>
  <cols>
    <col min="1" max="11" width="1.7109375" customWidth="1"/>
    <col min="12" max="12" width="5.42578125" customWidth="1"/>
    <col min="13" max="30" width="5" customWidth="1"/>
  </cols>
  <sheetData>
    <row r="1" spans="1:30" ht="17.45" customHeight="1" x14ac:dyDescent="0.2">
      <c r="A1" s="8" t="s">
        <v>564</v>
      </c>
      <c r="B1" s="8"/>
      <c r="C1" s="8"/>
      <c r="D1" s="8"/>
      <c r="E1" s="8"/>
      <c r="F1" s="8"/>
      <c r="G1" s="8"/>
      <c r="H1" s="8"/>
      <c r="I1" s="8"/>
      <c r="J1" s="8"/>
      <c r="K1" s="85" t="s">
        <v>565</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140</v>
      </c>
      <c r="B3" s="7"/>
      <c r="C3" s="7"/>
      <c r="D3" s="7"/>
      <c r="E3" s="7"/>
      <c r="F3" s="7"/>
      <c r="G3" s="7"/>
      <c r="H3" s="7"/>
      <c r="I3" s="7"/>
      <c r="J3" s="7"/>
      <c r="K3" s="7"/>
      <c r="L3" s="9" t="s">
        <v>174</v>
      </c>
      <c r="M3" s="36">
        <v>3.9</v>
      </c>
      <c r="N3" s="52">
        <v>0.6</v>
      </c>
      <c r="O3" s="36">
        <v>3.5</v>
      </c>
      <c r="P3" s="52">
        <v>0.6</v>
      </c>
      <c r="Q3" s="36">
        <v>5.0999999999999996</v>
      </c>
      <c r="R3" s="52">
        <v>0.6</v>
      </c>
      <c r="S3" s="36">
        <v>5.9</v>
      </c>
      <c r="T3" s="52">
        <v>1.3</v>
      </c>
      <c r="U3" s="36">
        <v>4.0999999999999996</v>
      </c>
      <c r="V3" s="52">
        <v>0.9</v>
      </c>
      <c r="W3" s="36">
        <v>5.8</v>
      </c>
      <c r="X3" s="52">
        <v>1.2</v>
      </c>
      <c r="Y3" s="36">
        <v>6</v>
      </c>
      <c r="Z3" s="52">
        <v>2.2000000000000002</v>
      </c>
      <c r="AA3" s="36">
        <v>4.9000000000000004</v>
      </c>
      <c r="AB3" s="52">
        <v>1.8</v>
      </c>
      <c r="AC3" s="36">
        <v>4.4000000000000004</v>
      </c>
      <c r="AD3" s="52">
        <v>0.3</v>
      </c>
    </row>
    <row r="4" spans="1:30" ht="16.5" customHeight="1" x14ac:dyDescent="0.2">
      <c r="A4" s="7"/>
      <c r="B4" s="7" t="s">
        <v>521</v>
      </c>
      <c r="C4" s="7"/>
      <c r="D4" s="7"/>
      <c r="E4" s="7"/>
      <c r="F4" s="7"/>
      <c r="G4" s="7"/>
      <c r="H4" s="7"/>
      <c r="I4" s="7"/>
      <c r="J4" s="7"/>
      <c r="K4" s="7"/>
      <c r="L4" s="9" t="s">
        <v>174</v>
      </c>
      <c r="M4" s="36">
        <v>7.4</v>
      </c>
      <c r="N4" s="7"/>
      <c r="O4" s="36">
        <v>8.8000000000000007</v>
      </c>
      <c r="P4" s="7"/>
      <c r="Q4" s="36">
        <v>6.2</v>
      </c>
      <c r="R4" s="7"/>
      <c r="S4" s="30">
        <v>11.1</v>
      </c>
      <c r="T4" s="7"/>
      <c r="U4" s="30">
        <v>10.8</v>
      </c>
      <c r="V4" s="7"/>
      <c r="W4" s="30">
        <v>10.4</v>
      </c>
      <c r="X4" s="7"/>
      <c r="Y4" s="30">
        <v>18.5</v>
      </c>
      <c r="Z4" s="7"/>
      <c r="AA4" s="30">
        <v>18.899999999999999</v>
      </c>
      <c r="AB4" s="7"/>
      <c r="AC4" s="36">
        <v>3.9</v>
      </c>
      <c r="AD4" s="7"/>
    </row>
    <row r="5" spans="1:30" ht="16.5" customHeight="1" x14ac:dyDescent="0.2">
      <c r="A5" s="7" t="s">
        <v>96</v>
      </c>
      <c r="B5" s="7"/>
      <c r="C5" s="7"/>
      <c r="D5" s="7"/>
      <c r="E5" s="7"/>
      <c r="F5" s="7"/>
      <c r="G5" s="7"/>
      <c r="H5" s="7"/>
      <c r="I5" s="7"/>
      <c r="J5" s="7"/>
      <c r="K5" s="7"/>
      <c r="L5" s="9" t="s">
        <v>174</v>
      </c>
      <c r="M5" s="36">
        <v>5.8</v>
      </c>
      <c r="N5" s="52">
        <v>0.8</v>
      </c>
      <c r="O5" s="36">
        <v>6.6</v>
      </c>
      <c r="P5" s="52">
        <v>0.9</v>
      </c>
      <c r="Q5" s="36">
        <v>7.7</v>
      </c>
      <c r="R5" s="52">
        <v>1</v>
      </c>
      <c r="S5" s="36">
        <v>7.1</v>
      </c>
      <c r="T5" s="52">
        <v>1.2</v>
      </c>
      <c r="U5" s="36">
        <v>5.5</v>
      </c>
      <c r="V5" s="52">
        <v>1.3</v>
      </c>
      <c r="W5" s="36">
        <v>7.2</v>
      </c>
      <c r="X5" s="52">
        <v>1.4</v>
      </c>
      <c r="Y5" s="36">
        <v>8.1</v>
      </c>
      <c r="Z5" s="52">
        <v>2.4</v>
      </c>
      <c r="AA5" s="51">
        <v>6.2</v>
      </c>
      <c r="AB5" s="52">
        <v>3.7</v>
      </c>
      <c r="AC5" s="36">
        <v>6.6</v>
      </c>
      <c r="AD5" s="52">
        <v>0.4</v>
      </c>
    </row>
    <row r="6" spans="1:30" ht="16.5" customHeight="1" x14ac:dyDescent="0.2">
      <c r="A6" s="7"/>
      <c r="B6" s="7" t="s">
        <v>521</v>
      </c>
      <c r="C6" s="7"/>
      <c r="D6" s="7"/>
      <c r="E6" s="7"/>
      <c r="F6" s="7"/>
      <c r="G6" s="7"/>
      <c r="H6" s="7"/>
      <c r="I6" s="7"/>
      <c r="J6" s="7"/>
      <c r="K6" s="7"/>
      <c r="L6" s="9" t="s">
        <v>174</v>
      </c>
      <c r="M6" s="36">
        <v>6.8</v>
      </c>
      <c r="N6" s="7"/>
      <c r="O6" s="36">
        <v>6.7</v>
      </c>
      <c r="P6" s="7"/>
      <c r="Q6" s="36">
        <v>6.6</v>
      </c>
      <c r="R6" s="7"/>
      <c r="S6" s="36">
        <v>8.6999999999999993</v>
      </c>
      <c r="T6" s="7"/>
      <c r="U6" s="30">
        <v>12</v>
      </c>
      <c r="V6" s="7"/>
      <c r="W6" s="36">
        <v>9.6999999999999993</v>
      </c>
      <c r="X6" s="7"/>
      <c r="Y6" s="30">
        <v>15</v>
      </c>
      <c r="Z6" s="7"/>
      <c r="AA6" s="30">
        <v>30.4</v>
      </c>
      <c r="AB6" s="7"/>
      <c r="AC6" s="36">
        <v>3</v>
      </c>
      <c r="AD6" s="7"/>
    </row>
    <row r="7" spans="1:30" ht="16.5" customHeight="1" x14ac:dyDescent="0.2">
      <c r="A7" s="7" t="s">
        <v>141</v>
      </c>
      <c r="B7" s="7"/>
      <c r="C7" s="7"/>
      <c r="D7" s="7"/>
      <c r="E7" s="7"/>
      <c r="F7" s="7"/>
      <c r="G7" s="7"/>
      <c r="H7" s="7"/>
      <c r="I7" s="7"/>
      <c r="J7" s="7"/>
      <c r="K7" s="7"/>
      <c r="L7" s="9" t="s">
        <v>174</v>
      </c>
      <c r="M7" s="36">
        <v>6.6</v>
      </c>
      <c r="N7" s="52">
        <v>0.8</v>
      </c>
      <c r="O7" s="36">
        <v>5.6</v>
      </c>
      <c r="P7" s="52">
        <v>1</v>
      </c>
      <c r="Q7" s="36">
        <v>7.7</v>
      </c>
      <c r="R7" s="52">
        <v>1</v>
      </c>
      <c r="S7" s="36">
        <v>7.1</v>
      </c>
      <c r="T7" s="52">
        <v>1</v>
      </c>
      <c r="U7" s="36">
        <v>7.7</v>
      </c>
      <c r="V7" s="52">
        <v>1.4</v>
      </c>
      <c r="W7" s="36">
        <v>9.8000000000000007</v>
      </c>
      <c r="X7" s="52">
        <v>1.4</v>
      </c>
      <c r="Y7" s="36">
        <v>6.8</v>
      </c>
      <c r="Z7" s="52">
        <v>2.2999999999999998</v>
      </c>
      <c r="AA7" s="51">
        <v>3.2</v>
      </c>
      <c r="AB7" s="52">
        <v>1.8</v>
      </c>
      <c r="AC7" s="36">
        <v>6.7</v>
      </c>
      <c r="AD7" s="52">
        <v>0.5</v>
      </c>
    </row>
    <row r="8" spans="1:30" ht="16.5" customHeight="1" x14ac:dyDescent="0.2">
      <c r="A8" s="7"/>
      <c r="B8" s="7" t="s">
        <v>521</v>
      </c>
      <c r="C8" s="7"/>
      <c r="D8" s="7"/>
      <c r="E8" s="7"/>
      <c r="F8" s="7"/>
      <c r="G8" s="7"/>
      <c r="H8" s="7"/>
      <c r="I8" s="7"/>
      <c r="J8" s="7"/>
      <c r="K8" s="7"/>
      <c r="L8" s="9" t="s">
        <v>174</v>
      </c>
      <c r="M8" s="36">
        <v>6.2</v>
      </c>
      <c r="N8" s="7"/>
      <c r="O8" s="36">
        <v>8.9</v>
      </c>
      <c r="P8" s="7"/>
      <c r="Q8" s="36">
        <v>6.5</v>
      </c>
      <c r="R8" s="7"/>
      <c r="S8" s="36">
        <v>6.9</v>
      </c>
      <c r="T8" s="7"/>
      <c r="U8" s="36">
        <v>9.5</v>
      </c>
      <c r="V8" s="7"/>
      <c r="W8" s="36">
        <v>7.1</v>
      </c>
      <c r="X8" s="7"/>
      <c r="Y8" s="30">
        <v>17.100000000000001</v>
      </c>
      <c r="Z8" s="7"/>
      <c r="AA8" s="30">
        <v>28.8</v>
      </c>
      <c r="AB8" s="7"/>
      <c r="AC8" s="36">
        <v>3.7</v>
      </c>
      <c r="AD8" s="7"/>
    </row>
    <row r="9" spans="1:30" ht="16.5" customHeight="1" x14ac:dyDescent="0.2">
      <c r="A9" s="7" t="s">
        <v>142</v>
      </c>
      <c r="B9" s="7"/>
      <c r="C9" s="7"/>
      <c r="D9" s="7"/>
      <c r="E9" s="7"/>
      <c r="F9" s="7"/>
      <c r="G9" s="7"/>
      <c r="H9" s="7"/>
      <c r="I9" s="7"/>
      <c r="J9" s="7"/>
      <c r="K9" s="7"/>
      <c r="L9" s="9" t="s">
        <v>174</v>
      </c>
      <c r="M9" s="36">
        <v>7.2</v>
      </c>
      <c r="N9" s="52">
        <v>0.8</v>
      </c>
      <c r="O9" s="36">
        <v>6.4</v>
      </c>
      <c r="P9" s="52">
        <v>1</v>
      </c>
      <c r="Q9" s="36">
        <v>7.2</v>
      </c>
      <c r="R9" s="52">
        <v>1</v>
      </c>
      <c r="S9" s="36">
        <v>7.7</v>
      </c>
      <c r="T9" s="52">
        <v>1.1000000000000001</v>
      </c>
      <c r="U9" s="36">
        <v>6.3</v>
      </c>
      <c r="V9" s="52">
        <v>1</v>
      </c>
      <c r="W9" s="36">
        <v>8.1999999999999993</v>
      </c>
      <c r="X9" s="52">
        <v>1.8</v>
      </c>
      <c r="Y9" s="36">
        <v>7.1</v>
      </c>
      <c r="Z9" s="52">
        <v>2.2000000000000002</v>
      </c>
      <c r="AA9" s="36">
        <v>6</v>
      </c>
      <c r="AB9" s="52">
        <v>2.2000000000000002</v>
      </c>
      <c r="AC9" s="36">
        <v>7</v>
      </c>
      <c r="AD9" s="52">
        <v>0.5</v>
      </c>
    </row>
    <row r="10" spans="1:30" ht="16.5" customHeight="1" x14ac:dyDescent="0.2">
      <c r="A10" s="7"/>
      <c r="B10" s="7" t="s">
        <v>521</v>
      </c>
      <c r="C10" s="7"/>
      <c r="D10" s="7"/>
      <c r="E10" s="7"/>
      <c r="F10" s="7"/>
      <c r="G10" s="7"/>
      <c r="H10" s="7"/>
      <c r="I10" s="7"/>
      <c r="J10" s="7"/>
      <c r="K10" s="7"/>
      <c r="L10" s="9" t="s">
        <v>174</v>
      </c>
      <c r="M10" s="36">
        <v>5.8</v>
      </c>
      <c r="N10" s="7"/>
      <c r="O10" s="36">
        <v>8</v>
      </c>
      <c r="P10" s="7"/>
      <c r="Q10" s="36">
        <v>6.9</v>
      </c>
      <c r="R10" s="7"/>
      <c r="S10" s="36">
        <v>7.5</v>
      </c>
      <c r="T10" s="7"/>
      <c r="U10" s="36">
        <v>8</v>
      </c>
      <c r="V10" s="7"/>
      <c r="W10" s="30">
        <v>11.3</v>
      </c>
      <c r="X10" s="7"/>
      <c r="Y10" s="30">
        <v>15.5</v>
      </c>
      <c r="Z10" s="7"/>
      <c r="AA10" s="30">
        <v>18.899999999999999</v>
      </c>
      <c r="AB10" s="7"/>
      <c r="AC10" s="36">
        <v>3.6</v>
      </c>
      <c r="AD10" s="7"/>
    </row>
    <row r="11" spans="1:30" ht="16.5" customHeight="1" x14ac:dyDescent="0.2">
      <c r="A11" s="7" t="s">
        <v>143</v>
      </c>
      <c r="B11" s="7"/>
      <c r="C11" s="7"/>
      <c r="D11" s="7"/>
      <c r="E11" s="7"/>
      <c r="F11" s="7"/>
      <c r="G11" s="7"/>
      <c r="H11" s="7"/>
      <c r="I11" s="7"/>
      <c r="J11" s="7"/>
      <c r="K11" s="7"/>
      <c r="L11" s="9" t="s">
        <v>174</v>
      </c>
      <c r="M11" s="36">
        <v>7</v>
      </c>
      <c r="N11" s="52">
        <v>0.9</v>
      </c>
      <c r="O11" s="36">
        <v>7.6</v>
      </c>
      <c r="P11" s="52">
        <v>1.1000000000000001</v>
      </c>
      <c r="Q11" s="36">
        <v>8</v>
      </c>
      <c r="R11" s="52">
        <v>1.2</v>
      </c>
      <c r="S11" s="36">
        <v>7</v>
      </c>
      <c r="T11" s="52">
        <v>1.1000000000000001</v>
      </c>
      <c r="U11" s="36">
        <v>7.5</v>
      </c>
      <c r="V11" s="52">
        <v>1</v>
      </c>
      <c r="W11" s="36">
        <v>7.1</v>
      </c>
      <c r="X11" s="52">
        <v>1.5</v>
      </c>
      <c r="Y11" s="36">
        <v>5.6</v>
      </c>
      <c r="Z11" s="52">
        <v>1.5</v>
      </c>
      <c r="AA11" s="51">
        <v>2.9</v>
      </c>
      <c r="AB11" s="52">
        <v>1.5</v>
      </c>
      <c r="AC11" s="36">
        <v>7.3</v>
      </c>
      <c r="AD11" s="52">
        <v>0.5</v>
      </c>
    </row>
    <row r="12" spans="1:30" ht="16.5" customHeight="1" x14ac:dyDescent="0.2">
      <c r="A12" s="7"/>
      <c r="B12" s="7" t="s">
        <v>521</v>
      </c>
      <c r="C12" s="7"/>
      <c r="D12" s="7"/>
      <c r="E12" s="7"/>
      <c r="F12" s="7"/>
      <c r="G12" s="7"/>
      <c r="H12" s="7"/>
      <c r="I12" s="7"/>
      <c r="J12" s="7"/>
      <c r="K12" s="7"/>
      <c r="L12" s="9" t="s">
        <v>174</v>
      </c>
      <c r="M12" s="36">
        <v>6.5</v>
      </c>
      <c r="N12" s="7"/>
      <c r="O12" s="36">
        <v>7.4</v>
      </c>
      <c r="P12" s="7"/>
      <c r="Q12" s="36">
        <v>7.5</v>
      </c>
      <c r="R12" s="7"/>
      <c r="S12" s="36">
        <v>7.7</v>
      </c>
      <c r="T12" s="7"/>
      <c r="U12" s="36">
        <v>6.6</v>
      </c>
      <c r="V12" s="7"/>
      <c r="W12" s="30">
        <v>10.5</v>
      </c>
      <c r="X12" s="7"/>
      <c r="Y12" s="30">
        <v>13.5</v>
      </c>
      <c r="Z12" s="7"/>
      <c r="AA12" s="30">
        <v>25.7</v>
      </c>
      <c r="AB12" s="7"/>
      <c r="AC12" s="36">
        <v>3.2</v>
      </c>
      <c r="AD12" s="7"/>
    </row>
    <row r="13" spans="1:30" ht="16.5" customHeight="1" x14ac:dyDescent="0.2">
      <c r="A13" s="7" t="s">
        <v>144</v>
      </c>
      <c r="B13" s="7"/>
      <c r="C13" s="7"/>
      <c r="D13" s="7"/>
      <c r="E13" s="7"/>
      <c r="F13" s="7"/>
      <c r="G13" s="7"/>
      <c r="H13" s="7"/>
      <c r="I13" s="7"/>
      <c r="J13" s="7"/>
      <c r="K13" s="7"/>
      <c r="L13" s="9" t="s">
        <v>174</v>
      </c>
      <c r="M13" s="36">
        <v>7.4</v>
      </c>
      <c r="N13" s="52">
        <v>1</v>
      </c>
      <c r="O13" s="36">
        <v>7.2</v>
      </c>
      <c r="P13" s="52">
        <v>0.9</v>
      </c>
      <c r="Q13" s="36">
        <v>8.4</v>
      </c>
      <c r="R13" s="52">
        <v>1</v>
      </c>
      <c r="S13" s="36">
        <v>7.5</v>
      </c>
      <c r="T13" s="52">
        <v>1.5</v>
      </c>
      <c r="U13" s="36">
        <v>7.7</v>
      </c>
      <c r="V13" s="52">
        <v>1.1000000000000001</v>
      </c>
      <c r="W13" s="36">
        <v>6.9</v>
      </c>
      <c r="X13" s="52">
        <v>1.4</v>
      </c>
      <c r="Y13" s="36">
        <v>7.8</v>
      </c>
      <c r="Z13" s="52">
        <v>1.8</v>
      </c>
      <c r="AA13" s="36">
        <v>4.3</v>
      </c>
      <c r="AB13" s="52">
        <v>1.5</v>
      </c>
      <c r="AC13" s="36">
        <v>7.6</v>
      </c>
      <c r="AD13" s="52">
        <v>0.5</v>
      </c>
    </row>
    <row r="14" spans="1:30" ht="16.5" customHeight="1" x14ac:dyDescent="0.2">
      <c r="A14" s="7"/>
      <c r="B14" s="7" t="s">
        <v>521</v>
      </c>
      <c r="C14" s="7"/>
      <c r="D14" s="7"/>
      <c r="E14" s="7"/>
      <c r="F14" s="7"/>
      <c r="G14" s="7"/>
      <c r="H14" s="7"/>
      <c r="I14" s="7"/>
      <c r="J14" s="7"/>
      <c r="K14" s="7"/>
      <c r="L14" s="9" t="s">
        <v>174</v>
      </c>
      <c r="M14" s="36">
        <v>7.2</v>
      </c>
      <c r="N14" s="7"/>
      <c r="O14" s="36">
        <v>6.7</v>
      </c>
      <c r="P14" s="7"/>
      <c r="Q14" s="36">
        <v>6.3</v>
      </c>
      <c r="R14" s="7"/>
      <c r="S14" s="30">
        <v>10.6</v>
      </c>
      <c r="T14" s="7"/>
      <c r="U14" s="36">
        <v>7.3</v>
      </c>
      <c r="V14" s="7"/>
      <c r="W14" s="30">
        <v>10.7</v>
      </c>
      <c r="X14" s="7"/>
      <c r="Y14" s="30">
        <v>11.6</v>
      </c>
      <c r="Z14" s="7"/>
      <c r="AA14" s="30">
        <v>17.600000000000001</v>
      </c>
      <c r="AB14" s="7"/>
      <c r="AC14" s="36">
        <v>3.1</v>
      </c>
      <c r="AD14" s="7"/>
    </row>
    <row r="15" spans="1:30" ht="16.5" customHeight="1" x14ac:dyDescent="0.2">
      <c r="A15" s="7" t="s">
        <v>145</v>
      </c>
      <c r="B15" s="7"/>
      <c r="C15" s="7"/>
      <c r="D15" s="7"/>
      <c r="E15" s="7"/>
      <c r="F15" s="7"/>
      <c r="G15" s="7"/>
      <c r="H15" s="7"/>
      <c r="I15" s="7"/>
      <c r="J15" s="7"/>
      <c r="K15" s="7"/>
      <c r="L15" s="9" t="s">
        <v>174</v>
      </c>
      <c r="M15" s="36">
        <v>6.9</v>
      </c>
      <c r="N15" s="52">
        <v>0.9</v>
      </c>
      <c r="O15" s="36">
        <v>7.5</v>
      </c>
      <c r="P15" s="52">
        <v>0.9</v>
      </c>
      <c r="Q15" s="36">
        <v>8.5</v>
      </c>
      <c r="R15" s="52">
        <v>0.9</v>
      </c>
      <c r="S15" s="36">
        <v>8</v>
      </c>
      <c r="T15" s="52">
        <v>1.4</v>
      </c>
      <c r="U15" s="36">
        <v>8.6</v>
      </c>
      <c r="V15" s="52">
        <v>1.3</v>
      </c>
      <c r="W15" s="36">
        <v>7.9</v>
      </c>
      <c r="X15" s="52">
        <v>1.2</v>
      </c>
      <c r="Y15" s="36">
        <v>7.4</v>
      </c>
      <c r="Z15" s="52">
        <v>2.2000000000000002</v>
      </c>
      <c r="AA15" s="36">
        <v>6</v>
      </c>
      <c r="AB15" s="52">
        <v>2.2000000000000002</v>
      </c>
      <c r="AC15" s="36">
        <v>7.6</v>
      </c>
      <c r="AD15" s="52">
        <v>0.5</v>
      </c>
    </row>
    <row r="16" spans="1:30" ht="16.5" customHeight="1" x14ac:dyDescent="0.2">
      <c r="A16" s="7"/>
      <c r="B16" s="7" t="s">
        <v>521</v>
      </c>
      <c r="C16" s="7"/>
      <c r="D16" s="7"/>
      <c r="E16" s="7"/>
      <c r="F16" s="7"/>
      <c r="G16" s="7"/>
      <c r="H16" s="7"/>
      <c r="I16" s="7"/>
      <c r="J16" s="7"/>
      <c r="K16" s="7"/>
      <c r="L16" s="9" t="s">
        <v>174</v>
      </c>
      <c r="M16" s="36">
        <v>6.4</v>
      </c>
      <c r="N16" s="7"/>
      <c r="O16" s="36">
        <v>5.8</v>
      </c>
      <c r="P16" s="7"/>
      <c r="Q16" s="36">
        <v>5.2</v>
      </c>
      <c r="R16" s="7"/>
      <c r="S16" s="36">
        <v>8.8000000000000007</v>
      </c>
      <c r="T16" s="7"/>
      <c r="U16" s="36">
        <v>7.4</v>
      </c>
      <c r="V16" s="7"/>
      <c r="W16" s="36">
        <v>7.7</v>
      </c>
      <c r="X16" s="7"/>
      <c r="Y16" s="30">
        <v>15.2</v>
      </c>
      <c r="Z16" s="7"/>
      <c r="AA16" s="30">
        <v>19</v>
      </c>
      <c r="AB16" s="7"/>
      <c r="AC16" s="36">
        <v>3.3</v>
      </c>
      <c r="AD16" s="7"/>
    </row>
    <row r="17" spans="1:30" ht="16.5" customHeight="1" x14ac:dyDescent="0.2">
      <c r="A17" s="7" t="s">
        <v>146</v>
      </c>
      <c r="B17" s="7"/>
      <c r="C17" s="7"/>
      <c r="D17" s="7"/>
      <c r="E17" s="7"/>
      <c r="F17" s="7"/>
      <c r="G17" s="7"/>
      <c r="H17" s="7"/>
      <c r="I17" s="7"/>
      <c r="J17" s="7"/>
      <c r="K17" s="7"/>
      <c r="L17" s="9" t="s">
        <v>174</v>
      </c>
      <c r="M17" s="36">
        <v>7</v>
      </c>
      <c r="N17" s="52">
        <v>1</v>
      </c>
      <c r="O17" s="36">
        <v>6.3</v>
      </c>
      <c r="P17" s="52">
        <v>0.7</v>
      </c>
      <c r="Q17" s="36">
        <v>9.9</v>
      </c>
      <c r="R17" s="52">
        <v>1.2</v>
      </c>
      <c r="S17" s="36">
        <v>8.4</v>
      </c>
      <c r="T17" s="52">
        <v>1.2</v>
      </c>
      <c r="U17" s="36">
        <v>7.5</v>
      </c>
      <c r="V17" s="52">
        <v>1.2</v>
      </c>
      <c r="W17" s="36">
        <v>8</v>
      </c>
      <c r="X17" s="52">
        <v>1.4</v>
      </c>
      <c r="Y17" s="36">
        <v>6.7</v>
      </c>
      <c r="Z17" s="52">
        <v>1.9</v>
      </c>
      <c r="AA17" s="36">
        <v>6.2</v>
      </c>
      <c r="AB17" s="52">
        <v>2.1</v>
      </c>
      <c r="AC17" s="36">
        <v>7.6</v>
      </c>
      <c r="AD17" s="52">
        <v>0.4</v>
      </c>
    </row>
    <row r="18" spans="1:30" ht="16.5" customHeight="1" x14ac:dyDescent="0.2">
      <c r="A18" s="7"/>
      <c r="B18" s="7" t="s">
        <v>521</v>
      </c>
      <c r="C18" s="7"/>
      <c r="D18" s="7"/>
      <c r="E18" s="7"/>
      <c r="F18" s="7"/>
      <c r="G18" s="7"/>
      <c r="H18" s="7"/>
      <c r="I18" s="7"/>
      <c r="J18" s="7"/>
      <c r="K18" s="7"/>
      <c r="L18" s="9" t="s">
        <v>174</v>
      </c>
      <c r="M18" s="36">
        <v>7</v>
      </c>
      <c r="N18" s="7"/>
      <c r="O18" s="36">
        <v>5.9</v>
      </c>
      <c r="P18" s="7"/>
      <c r="Q18" s="36">
        <v>6.3</v>
      </c>
      <c r="R18" s="7"/>
      <c r="S18" s="36">
        <v>7.6</v>
      </c>
      <c r="T18" s="7"/>
      <c r="U18" s="36">
        <v>8.3000000000000007</v>
      </c>
      <c r="V18" s="7"/>
      <c r="W18" s="36">
        <v>9</v>
      </c>
      <c r="X18" s="7"/>
      <c r="Y18" s="30">
        <v>14.7</v>
      </c>
      <c r="Z18" s="7"/>
      <c r="AA18" s="30">
        <v>17.399999999999999</v>
      </c>
      <c r="AB18" s="7"/>
      <c r="AC18" s="36">
        <v>2.7</v>
      </c>
      <c r="AD18" s="7"/>
    </row>
    <row r="19" spans="1:30" ht="16.5" customHeight="1" x14ac:dyDescent="0.2">
      <c r="A19" s="7" t="s">
        <v>147</v>
      </c>
      <c r="B19" s="7"/>
      <c r="C19" s="7"/>
      <c r="D19" s="7"/>
      <c r="E19" s="7"/>
      <c r="F19" s="7"/>
      <c r="G19" s="7"/>
      <c r="H19" s="7"/>
      <c r="I19" s="7"/>
      <c r="J19" s="7"/>
      <c r="K19" s="7"/>
      <c r="L19" s="9" t="s">
        <v>174</v>
      </c>
      <c r="M19" s="36">
        <v>7.4</v>
      </c>
      <c r="N19" s="52">
        <v>0.8</v>
      </c>
      <c r="O19" s="36">
        <v>7.9</v>
      </c>
      <c r="P19" s="52">
        <v>0.8</v>
      </c>
      <c r="Q19" s="36">
        <v>9.3000000000000007</v>
      </c>
      <c r="R19" s="52">
        <v>1.2</v>
      </c>
      <c r="S19" s="36">
        <v>6.8</v>
      </c>
      <c r="T19" s="52">
        <v>1.2</v>
      </c>
      <c r="U19" s="36">
        <v>8.1999999999999993</v>
      </c>
      <c r="V19" s="52">
        <v>1.2</v>
      </c>
      <c r="W19" s="36">
        <v>8.5</v>
      </c>
      <c r="X19" s="52">
        <v>1.7</v>
      </c>
      <c r="Y19" s="36">
        <v>6.7</v>
      </c>
      <c r="Z19" s="52">
        <v>2</v>
      </c>
      <c r="AA19" s="36">
        <v>9</v>
      </c>
      <c r="AB19" s="52">
        <v>3</v>
      </c>
      <c r="AC19" s="36">
        <v>7.9</v>
      </c>
      <c r="AD19" s="52">
        <v>0.4</v>
      </c>
    </row>
    <row r="20" spans="1:30" ht="16.5" customHeight="1" x14ac:dyDescent="0.2">
      <c r="A20" s="11"/>
      <c r="B20" s="11" t="s">
        <v>521</v>
      </c>
      <c r="C20" s="11"/>
      <c r="D20" s="11"/>
      <c r="E20" s="11"/>
      <c r="F20" s="11"/>
      <c r="G20" s="11"/>
      <c r="H20" s="11"/>
      <c r="I20" s="11"/>
      <c r="J20" s="11"/>
      <c r="K20" s="11"/>
      <c r="L20" s="12" t="s">
        <v>174</v>
      </c>
      <c r="M20" s="39">
        <v>5.3</v>
      </c>
      <c r="N20" s="11"/>
      <c r="O20" s="39">
        <v>5.3</v>
      </c>
      <c r="P20" s="11"/>
      <c r="Q20" s="39">
        <v>6.5</v>
      </c>
      <c r="R20" s="11"/>
      <c r="S20" s="39">
        <v>9.4</v>
      </c>
      <c r="T20" s="11"/>
      <c r="U20" s="39">
        <v>7.8</v>
      </c>
      <c r="V20" s="11"/>
      <c r="W20" s="37">
        <v>10</v>
      </c>
      <c r="X20" s="11"/>
      <c r="Y20" s="37">
        <v>15.4</v>
      </c>
      <c r="Z20" s="11"/>
      <c r="AA20" s="37">
        <v>17.100000000000001</v>
      </c>
      <c r="AB20" s="11"/>
      <c r="AC20" s="39">
        <v>2.5</v>
      </c>
      <c r="AD20" s="11"/>
    </row>
    <row r="21" spans="1:30" ht="4.5" customHeight="1" x14ac:dyDescent="0.2">
      <c r="A21" s="25"/>
      <c r="B21" s="25"/>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16.5" customHeight="1" x14ac:dyDescent="0.2">
      <c r="A22" s="25"/>
      <c r="B22" s="25"/>
      <c r="C22" s="79" t="s">
        <v>522</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1:30" ht="4.5" customHeight="1" x14ac:dyDescent="0.2">
      <c r="A23" s="25"/>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6.5" customHeight="1" x14ac:dyDescent="0.2">
      <c r="A24" s="35"/>
      <c r="B24" s="35"/>
      <c r="C24" s="79" t="s">
        <v>154</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1:30" ht="16.5" customHeight="1" x14ac:dyDescent="0.2">
      <c r="A25" s="35"/>
      <c r="B25" s="35"/>
      <c r="C25" s="79" t="s">
        <v>155</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ht="4.5" customHeight="1" x14ac:dyDescent="0.2">
      <c r="A26" s="25"/>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6.5" customHeight="1" x14ac:dyDescent="0.2">
      <c r="A27" s="25" t="s">
        <v>115</v>
      </c>
      <c r="B27" s="25"/>
      <c r="C27" s="79" t="s">
        <v>523</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1:30" ht="29.45" customHeight="1" x14ac:dyDescent="0.2">
      <c r="A28" s="25" t="s">
        <v>117</v>
      </c>
      <c r="B28" s="25"/>
      <c r="C28" s="79" t="s">
        <v>566</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1:30" ht="29.45" customHeight="1" x14ac:dyDescent="0.2">
      <c r="A29" s="25" t="s">
        <v>119</v>
      </c>
      <c r="B29" s="25"/>
      <c r="C29" s="79" t="s">
        <v>525</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1:30" ht="29.45" customHeight="1" x14ac:dyDescent="0.2">
      <c r="A30" s="25" t="s">
        <v>121</v>
      </c>
      <c r="B30" s="25"/>
      <c r="C30" s="79" t="s">
        <v>526</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ht="42.4" customHeight="1" x14ac:dyDescent="0.2">
      <c r="A31" s="25" t="s">
        <v>123</v>
      </c>
      <c r="B31" s="25"/>
      <c r="C31" s="79" t="s">
        <v>527</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1:30" ht="29.45" customHeight="1" x14ac:dyDescent="0.2">
      <c r="A32" s="25" t="s">
        <v>161</v>
      </c>
      <c r="B32" s="25"/>
      <c r="C32" s="79" t="s">
        <v>528</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1:30" ht="16.5" customHeight="1" x14ac:dyDescent="0.2">
      <c r="A33" s="25" t="s">
        <v>529</v>
      </c>
      <c r="B33" s="25"/>
      <c r="C33" s="79" t="s">
        <v>530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1:30" ht="4.5" customHeight="1" x14ac:dyDescent="0.2"/>
    <row r="35" spans="1:30" ht="16.5" customHeight="1" x14ac:dyDescent="0.2">
      <c r="A35" s="26" t="s">
        <v>125</v>
      </c>
      <c r="B35" s="25"/>
      <c r="C35" s="25"/>
      <c r="D35" s="25"/>
      <c r="E35" s="79" t="s">
        <v>531</v>
      </c>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row>
  </sheetData>
  <mergeCells count="21">
    <mergeCell ref="W2:X2"/>
    <mergeCell ref="Y2:Z2"/>
    <mergeCell ref="AA2:AB2"/>
    <mergeCell ref="AC2:AD2"/>
    <mergeCell ref="K1:AD1"/>
    <mergeCell ref="M2:N2"/>
    <mergeCell ref="O2:P2"/>
    <mergeCell ref="Q2:R2"/>
    <mergeCell ref="S2:T2"/>
    <mergeCell ref="U2:V2"/>
    <mergeCell ref="C22:AD22"/>
    <mergeCell ref="C24:AD24"/>
    <mergeCell ref="C25:AD25"/>
    <mergeCell ref="C27:AD27"/>
    <mergeCell ref="C28:AD28"/>
    <mergeCell ref="E35:AD35"/>
    <mergeCell ref="C29:AD29"/>
    <mergeCell ref="C30:AD30"/>
    <mergeCell ref="C31:AD31"/>
    <mergeCell ref="C32:AD32"/>
    <mergeCell ref="C33:AD33"/>
  </mergeCells>
  <pageMargins left="0.7" right="0.7" top="0.75" bottom="0.75" header="0.3" footer="0.3"/>
  <pageSetup paperSize="9" fitToHeight="0" orientation="landscape" horizontalDpi="300" verticalDpi="300"/>
  <headerFooter scaleWithDoc="0" alignWithMargins="0">
    <oddHeader>&amp;C&amp;"Arial"&amp;8TABLE 10A.32</oddHeader>
    <oddFooter>&amp;L&amp;"Arial"&amp;8REPORT ON
GOVERNMENT
SERVICES 2022&amp;R&amp;"Arial"&amp;8PRIMARY AND
COMMUNITY HEALTH
PAGE &amp;B&amp;P&amp;B</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21"/>
  <sheetViews>
    <sheetView showGridLines="0" workbookViewId="0"/>
  </sheetViews>
  <sheetFormatPr defaultColWidth="10.85546875" defaultRowHeight="12.75" x14ac:dyDescent="0.2"/>
  <cols>
    <col min="1" max="11" width="1.7109375" customWidth="1"/>
    <col min="12" max="12" width="5.42578125" customWidth="1"/>
    <col min="13" max="21" width="10.140625" customWidth="1"/>
  </cols>
  <sheetData>
    <row r="1" spans="1:21" ht="33.950000000000003" customHeight="1" x14ac:dyDescent="0.2">
      <c r="A1" s="8" t="s">
        <v>567</v>
      </c>
      <c r="B1" s="8"/>
      <c r="C1" s="8"/>
      <c r="D1" s="8"/>
      <c r="E1" s="8"/>
      <c r="F1" s="8"/>
      <c r="G1" s="8"/>
      <c r="H1" s="8"/>
      <c r="I1" s="8"/>
      <c r="J1" s="8"/>
      <c r="K1" s="85" t="s">
        <v>568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225</v>
      </c>
      <c r="N2" s="29" t="s">
        <v>376</v>
      </c>
      <c r="O2" s="29" t="s">
        <v>131</v>
      </c>
      <c r="P2" s="29" t="s">
        <v>132</v>
      </c>
      <c r="Q2" s="29" t="s">
        <v>133</v>
      </c>
      <c r="R2" s="29" t="s">
        <v>134</v>
      </c>
      <c r="S2" s="29" t="s">
        <v>569</v>
      </c>
      <c r="T2" s="29" t="s">
        <v>136</v>
      </c>
      <c r="U2" s="29" t="s">
        <v>212</v>
      </c>
    </row>
    <row r="3" spans="1:21" ht="16.5" customHeight="1" x14ac:dyDescent="0.2">
      <c r="A3" s="7" t="s">
        <v>140</v>
      </c>
      <c r="B3" s="7"/>
      <c r="C3" s="7"/>
      <c r="D3" s="7"/>
      <c r="E3" s="7"/>
      <c r="F3" s="7"/>
      <c r="G3" s="7"/>
      <c r="H3" s="7"/>
      <c r="I3" s="7"/>
      <c r="J3" s="7"/>
      <c r="K3" s="7"/>
      <c r="L3" s="9" t="s">
        <v>240</v>
      </c>
      <c r="M3" s="50">
        <v>1231902</v>
      </c>
      <c r="N3" s="45">
        <v>556607</v>
      </c>
      <c r="O3" s="45">
        <v>626450</v>
      </c>
      <c r="P3" s="45">
        <v>395344</v>
      </c>
      <c r="Q3" s="45">
        <v>180203</v>
      </c>
      <c r="R3" s="19">
        <v>62283</v>
      </c>
      <c r="S3" s="19">
        <v>51898</v>
      </c>
      <c r="T3" s="19">
        <v>63759</v>
      </c>
      <c r="U3" s="50">
        <v>3168446</v>
      </c>
    </row>
    <row r="4" spans="1:21" ht="16.5" customHeight="1" x14ac:dyDescent="0.2">
      <c r="A4" s="7" t="s">
        <v>96</v>
      </c>
      <c r="B4" s="7"/>
      <c r="C4" s="7"/>
      <c r="D4" s="7"/>
      <c r="E4" s="7"/>
      <c r="F4" s="7"/>
      <c r="G4" s="7"/>
      <c r="H4" s="7"/>
      <c r="I4" s="7"/>
      <c r="J4" s="7"/>
      <c r="K4" s="7"/>
      <c r="L4" s="9" t="s">
        <v>240</v>
      </c>
      <c r="M4" s="50">
        <v>1149209</v>
      </c>
      <c r="N4" s="45">
        <v>572736</v>
      </c>
      <c r="O4" s="45">
        <v>435744</v>
      </c>
      <c r="P4" s="45">
        <v>365924</v>
      </c>
      <c r="Q4" s="45">
        <v>157929</v>
      </c>
      <c r="R4" s="19">
        <v>55507</v>
      </c>
      <c r="S4" s="19">
        <v>43990</v>
      </c>
      <c r="T4" s="19">
        <v>58683</v>
      </c>
      <c r="U4" s="50">
        <v>2839722</v>
      </c>
    </row>
    <row r="5" spans="1:21" ht="16.5" customHeight="1" x14ac:dyDescent="0.2">
      <c r="A5" s="7" t="s">
        <v>141</v>
      </c>
      <c r="B5" s="7"/>
      <c r="C5" s="7"/>
      <c r="D5" s="7"/>
      <c r="E5" s="7"/>
      <c r="F5" s="7"/>
      <c r="G5" s="7"/>
      <c r="H5" s="7"/>
      <c r="I5" s="7"/>
      <c r="J5" s="7"/>
      <c r="K5" s="7"/>
      <c r="L5" s="9" t="s">
        <v>240</v>
      </c>
      <c r="M5" s="50">
        <v>1158508</v>
      </c>
      <c r="N5" s="45">
        <v>625305</v>
      </c>
      <c r="O5" s="45">
        <v>408702</v>
      </c>
      <c r="P5" s="45">
        <v>376518</v>
      </c>
      <c r="Q5" s="45">
        <v>159212</v>
      </c>
      <c r="R5" s="19">
        <v>62609</v>
      </c>
      <c r="S5" s="19">
        <v>51244</v>
      </c>
      <c r="T5" s="19">
        <v>60507</v>
      </c>
      <c r="U5" s="50">
        <v>2902605</v>
      </c>
    </row>
    <row r="6" spans="1:21" ht="16.5" customHeight="1" x14ac:dyDescent="0.2">
      <c r="A6" s="7" t="s">
        <v>142</v>
      </c>
      <c r="B6" s="7"/>
      <c r="C6" s="7"/>
      <c r="D6" s="7"/>
      <c r="E6" s="7"/>
      <c r="F6" s="7"/>
      <c r="G6" s="7"/>
      <c r="H6" s="7"/>
      <c r="I6" s="7"/>
      <c r="J6" s="7"/>
      <c r="K6" s="7"/>
      <c r="L6" s="9" t="s">
        <v>240</v>
      </c>
      <c r="M6" s="50">
        <v>1150276</v>
      </c>
      <c r="N6" s="45">
        <v>629406</v>
      </c>
      <c r="O6" s="45">
        <v>406783</v>
      </c>
      <c r="P6" s="45">
        <v>332889</v>
      </c>
      <c r="Q6" s="45">
        <v>159689</v>
      </c>
      <c r="R6" s="19">
        <v>61590</v>
      </c>
      <c r="S6" s="19">
        <v>53041</v>
      </c>
      <c r="T6" s="19">
        <v>56339</v>
      </c>
      <c r="U6" s="50">
        <v>2850013</v>
      </c>
    </row>
    <row r="7" spans="1:21" ht="16.5" customHeight="1" x14ac:dyDescent="0.2">
      <c r="A7" s="7" t="s">
        <v>143</v>
      </c>
      <c r="B7" s="7"/>
      <c r="C7" s="7"/>
      <c r="D7" s="7"/>
      <c r="E7" s="7"/>
      <c r="F7" s="7"/>
      <c r="G7" s="7"/>
      <c r="H7" s="7"/>
      <c r="I7" s="7"/>
      <c r="J7" s="7"/>
      <c r="K7" s="7"/>
      <c r="L7" s="9" t="s">
        <v>240</v>
      </c>
      <c r="M7" s="50">
        <v>1122982</v>
      </c>
      <c r="N7" s="45">
        <v>632612</v>
      </c>
      <c r="O7" s="45">
        <v>413635</v>
      </c>
      <c r="P7" s="45">
        <v>332654</v>
      </c>
      <c r="Q7" s="45">
        <v>158004</v>
      </c>
      <c r="R7" s="19">
        <v>59068</v>
      </c>
      <c r="S7" s="19">
        <v>54208</v>
      </c>
      <c r="T7" s="19">
        <v>57192</v>
      </c>
      <c r="U7" s="50">
        <v>2830355</v>
      </c>
    </row>
    <row r="8" spans="1:21" ht="16.5" customHeight="1" x14ac:dyDescent="0.2">
      <c r="A8" s="7" t="s">
        <v>144</v>
      </c>
      <c r="B8" s="7"/>
      <c r="C8" s="7"/>
      <c r="D8" s="7"/>
      <c r="E8" s="7"/>
      <c r="F8" s="7"/>
      <c r="G8" s="7"/>
      <c r="H8" s="7"/>
      <c r="I8" s="7"/>
      <c r="J8" s="7"/>
      <c r="K8" s="7"/>
      <c r="L8" s="9" t="s">
        <v>240</v>
      </c>
      <c r="M8" s="50">
        <v>1112191</v>
      </c>
      <c r="N8" s="45">
        <v>626545</v>
      </c>
      <c r="O8" s="45">
        <v>429665</v>
      </c>
      <c r="P8" s="45">
        <v>337224</v>
      </c>
      <c r="Q8" s="45">
        <v>160670</v>
      </c>
      <c r="R8" s="19">
        <v>58843</v>
      </c>
      <c r="S8" s="19">
        <v>49429</v>
      </c>
      <c r="T8" s="19">
        <v>54374</v>
      </c>
      <c r="U8" s="50">
        <v>2828941</v>
      </c>
    </row>
    <row r="9" spans="1:21" ht="16.5" customHeight="1" x14ac:dyDescent="0.2">
      <c r="A9" s="11" t="s">
        <v>145</v>
      </c>
      <c r="B9" s="11"/>
      <c r="C9" s="11"/>
      <c r="D9" s="11"/>
      <c r="E9" s="11"/>
      <c r="F9" s="11"/>
      <c r="G9" s="11"/>
      <c r="H9" s="11"/>
      <c r="I9" s="11"/>
      <c r="J9" s="11"/>
      <c r="K9" s="11"/>
      <c r="L9" s="12" t="s">
        <v>240</v>
      </c>
      <c r="M9" s="53">
        <v>1060202</v>
      </c>
      <c r="N9" s="46">
        <v>615857</v>
      </c>
      <c r="O9" s="46">
        <v>435856</v>
      </c>
      <c r="P9" s="46">
        <v>331795</v>
      </c>
      <c r="Q9" s="46">
        <v>166003</v>
      </c>
      <c r="R9" s="20">
        <v>61079</v>
      </c>
      <c r="S9" s="20">
        <v>55753</v>
      </c>
      <c r="T9" s="20">
        <v>54832</v>
      </c>
      <c r="U9" s="53">
        <v>2781377</v>
      </c>
    </row>
    <row r="10" spans="1:21" ht="4.5" customHeight="1" x14ac:dyDescent="0.2">
      <c r="A10" s="25"/>
      <c r="B10" s="25"/>
      <c r="C10" s="2"/>
      <c r="D10" s="2"/>
      <c r="E10" s="2"/>
      <c r="F10" s="2"/>
      <c r="G10" s="2"/>
      <c r="H10" s="2"/>
      <c r="I10" s="2"/>
      <c r="J10" s="2"/>
      <c r="K10" s="2"/>
      <c r="L10" s="2"/>
      <c r="M10" s="2"/>
      <c r="N10" s="2"/>
      <c r="O10" s="2"/>
      <c r="P10" s="2"/>
      <c r="Q10" s="2"/>
      <c r="R10" s="2"/>
      <c r="S10" s="2"/>
      <c r="T10" s="2"/>
      <c r="U10" s="2"/>
    </row>
    <row r="11" spans="1:21" ht="16.5" customHeight="1" x14ac:dyDescent="0.2">
      <c r="A11" s="54"/>
      <c r="B11" s="54"/>
      <c r="C11" s="79" t="s">
        <v>570</v>
      </c>
      <c r="D11" s="79"/>
      <c r="E11" s="79"/>
      <c r="F11" s="79"/>
      <c r="G11" s="79"/>
      <c r="H11" s="79"/>
      <c r="I11" s="79"/>
      <c r="J11" s="79"/>
      <c r="K11" s="79"/>
      <c r="L11" s="79"/>
      <c r="M11" s="79"/>
      <c r="N11" s="79"/>
      <c r="O11" s="79"/>
      <c r="P11" s="79"/>
      <c r="Q11" s="79"/>
      <c r="R11" s="79"/>
      <c r="S11" s="79"/>
      <c r="T11" s="79"/>
      <c r="U11" s="79"/>
    </row>
    <row r="12" spans="1:21" ht="16.5" customHeight="1" x14ac:dyDescent="0.2">
      <c r="A12" s="35"/>
      <c r="B12" s="35"/>
      <c r="C12" s="79" t="s">
        <v>155</v>
      </c>
      <c r="D12" s="79"/>
      <c r="E12" s="79"/>
      <c r="F12" s="79"/>
      <c r="G12" s="79"/>
      <c r="H12" s="79"/>
      <c r="I12" s="79"/>
      <c r="J12" s="79"/>
      <c r="K12" s="79"/>
      <c r="L12" s="79"/>
      <c r="M12" s="79"/>
      <c r="N12" s="79"/>
      <c r="O12" s="79"/>
      <c r="P12" s="79"/>
      <c r="Q12" s="79"/>
      <c r="R12" s="79"/>
      <c r="S12" s="79"/>
      <c r="T12" s="79"/>
      <c r="U12" s="79"/>
    </row>
    <row r="13" spans="1:21" ht="4.5" customHeight="1" x14ac:dyDescent="0.2">
      <c r="A13" s="25"/>
      <c r="B13" s="25"/>
      <c r="C13" s="2"/>
      <c r="D13" s="2"/>
      <c r="E13" s="2"/>
      <c r="F13" s="2"/>
      <c r="G13" s="2"/>
      <c r="H13" s="2"/>
      <c r="I13" s="2"/>
      <c r="J13" s="2"/>
      <c r="K13" s="2"/>
      <c r="L13" s="2"/>
      <c r="M13" s="2"/>
      <c r="N13" s="2"/>
      <c r="O13" s="2"/>
      <c r="P13" s="2"/>
      <c r="Q13" s="2"/>
      <c r="R13" s="2"/>
      <c r="S13" s="2"/>
      <c r="T13" s="2"/>
      <c r="U13" s="2"/>
    </row>
    <row r="14" spans="1:21" ht="16.5" customHeight="1" x14ac:dyDescent="0.2">
      <c r="A14" s="25" t="s">
        <v>115</v>
      </c>
      <c r="B14" s="25"/>
      <c r="C14" s="79" t="s">
        <v>571</v>
      </c>
      <c r="D14" s="79"/>
      <c r="E14" s="79"/>
      <c r="F14" s="79"/>
      <c r="G14" s="79"/>
      <c r="H14" s="79"/>
      <c r="I14" s="79"/>
      <c r="J14" s="79"/>
      <c r="K14" s="79"/>
      <c r="L14" s="79"/>
      <c r="M14" s="79"/>
      <c r="N14" s="79"/>
      <c r="O14" s="79"/>
      <c r="P14" s="79"/>
      <c r="Q14" s="79"/>
      <c r="R14" s="79"/>
      <c r="S14" s="79"/>
      <c r="T14" s="79"/>
      <c r="U14" s="79"/>
    </row>
    <row r="15" spans="1:21" ht="81" customHeight="1" x14ac:dyDescent="0.2">
      <c r="A15" s="25" t="s">
        <v>117</v>
      </c>
      <c r="B15" s="25"/>
      <c r="C15" s="79" t="s">
        <v>572</v>
      </c>
      <c r="D15" s="79"/>
      <c r="E15" s="79"/>
      <c r="F15" s="79"/>
      <c r="G15" s="79"/>
      <c r="H15" s="79"/>
      <c r="I15" s="79"/>
      <c r="J15" s="79"/>
      <c r="K15" s="79"/>
      <c r="L15" s="79"/>
      <c r="M15" s="79"/>
      <c r="N15" s="79"/>
      <c r="O15" s="79"/>
      <c r="P15" s="79"/>
      <c r="Q15" s="79"/>
      <c r="R15" s="79"/>
      <c r="S15" s="79"/>
      <c r="T15" s="79"/>
      <c r="U15" s="79"/>
    </row>
    <row r="16" spans="1:21" ht="16.5" customHeight="1" x14ac:dyDescent="0.2">
      <c r="A16" s="25" t="s">
        <v>119</v>
      </c>
      <c r="B16" s="25"/>
      <c r="C16" s="79" t="s">
        <v>573</v>
      </c>
      <c r="D16" s="79"/>
      <c r="E16" s="79"/>
      <c r="F16" s="79"/>
      <c r="G16" s="79"/>
      <c r="H16" s="79"/>
      <c r="I16" s="79"/>
      <c r="J16" s="79"/>
      <c r="K16" s="79"/>
      <c r="L16" s="79"/>
      <c r="M16" s="79"/>
      <c r="N16" s="79"/>
      <c r="O16" s="79"/>
      <c r="P16" s="79"/>
      <c r="Q16" s="79"/>
      <c r="R16" s="79"/>
      <c r="S16" s="79"/>
      <c r="T16" s="79"/>
      <c r="U16" s="79"/>
    </row>
    <row r="17" spans="1:21" ht="29.45" customHeight="1" x14ac:dyDescent="0.2">
      <c r="A17" s="25" t="s">
        <v>121</v>
      </c>
      <c r="B17" s="25"/>
      <c r="C17" s="79" t="s">
        <v>574</v>
      </c>
      <c r="D17" s="79"/>
      <c r="E17" s="79"/>
      <c r="F17" s="79"/>
      <c r="G17" s="79"/>
      <c r="H17" s="79"/>
      <c r="I17" s="79"/>
      <c r="J17" s="79"/>
      <c r="K17" s="79"/>
      <c r="L17" s="79"/>
      <c r="M17" s="79"/>
      <c r="N17" s="79"/>
      <c r="O17" s="79"/>
      <c r="P17" s="79"/>
      <c r="Q17" s="79"/>
      <c r="R17" s="79"/>
      <c r="S17" s="79"/>
      <c r="T17" s="79"/>
      <c r="U17" s="79"/>
    </row>
    <row r="18" spans="1:21" ht="16.5" customHeight="1" x14ac:dyDescent="0.2">
      <c r="A18" s="25" t="s">
        <v>123</v>
      </c>
      <c r="B18" s="25"/>
      <c r="C18" s="79" t="s">
        <v>575</v>
      </c>
      <c r="D18" s="79"/>
      <c r="E18" s="79"/>
      <c r="F18" s="79"/>
      <c r="G18" s="79"/>
      <c r="H18" s="79"/>
      <c r="I18" s="79"/>
      <c r="J18" s="79"/>
      <c r="K18" s="79"/>
      <c r="L18" s="79"/>
      <c r="M18" s="79"/>
      <c r="N18" s="79"/>
      <c r="O18" s="79"/>
      <c r="P18" s="79"/>
      <c r="Q18" s="79"/>
      <c r="R18" s="79"/>
      <c r="S18" s="79"/>
      <c r="T18" s="79"/>
      <c r="U18" s="79"/>
    </row>
    <row r="19" spans="1:21" ht="16.5" customHeight="1" x14ac:dyDescent="0.2">
      <c r="A19" s="25" t="s">
        <v>161</v>
      </c>
      <c r="B19" s="25"/>
      <c r="C19" s="79" t="s">
        <v>576</v>
      </c>
      <c r="D19" s="79"/>
      <c r="E19" s="79"/>
      <c r="F19" s="79"/>
      <c r="G19" s="79"/>
      <c r="H19" s="79"/>
      <c r="I19" s="79"/>
      <c r="J19" s="79"/>
      <c r="K19" s="79"/>
      <c r="L19" s="79"/>
      <c r="M19" s="79"/>
      <c r="N19" s="79"/>
      <c r="O19" s="79"/>
      <c r="P19" s="79"/>
      <c r="Q19" s="79"/>
      <c r="R19" s="79"/>
      <c r="S19" s="79"/>
      <c r="T19" s="79"/>
      <c r="U19" s="79"/>
    </row>
    <row r="20" spans="1:21" ht="4.5" customHeight="1" x14ac:dyDescent="0.2"/>
    <row r="21" spans="1:21" ht="29.45" customHeight="1" x14ac:dyDescent="0.2">
      <c r="A21" s="26" t="s">
        <v>125</v>
      </c>
      <c r="B21" s="25"/>
      <c r="C21" s="25"/>
      <c r="D21" s="25"/>
      <c r="E21" s="79" t="s">
        <v>577</v>
      </c>
      <c r="F21" s="79"/>
      <c r="G21" s="79"/>
      <c r="H21" s="79"/>
      <c r="I21" s="79"/>
      <c r="J21" s="79"/>
      <c r="K21" s="79"/>
      <c r="L21" s="79"/>
      <c r="M21" s="79"/>
      <c r="N21" s="79"/>
      <c r="O21" s="79"/>
      <c r="P21" s="79"/>
      <c r="Q21" s="79"/>
      <c r="R21" s="79"/>
      <c r="S21" s="79"/>
      <c r="T21" s="79"/>
      <c r="U21" s="79"/>
    </row>
  </sheetData>
  <mergeCells count="10">
    <mergeCell ref="K1:U1"/>
    <mergeCell ref="C11:U11"/>
    <mergeCell ref="C12:U12"/>
    <mergeCell ref="C14:U14"/>
    <mergeCell ref="C15:U15"/>
    <mergeCell ref="C16:U16"/>
    <mergeCell ref="C17:U17"/>
    <mergeCell ref="C18:U18"/>
    <mergeCell ref="C19:U19"/>
    <mergeCell ref="E21:U21"/>
  </mergeCells>
  <pageMargins left="0.7" right="0.7" top="0.75" bottom="0.75" header="0.3" footer="0.3"/>
  <pageSetup paperSize="9" fitToHeight="0" orientation="landscape" horizontalDpi="300" verticalDpi="300"/>
  <headerFooter scaleWithDoc="0" alignWithMargins="0">
    <oddHeader>&amp;C&amp;"Arial"&amp;8TABLE 10A.33</oddHeader>
    <oddFooter>&amp;L&amp;"Arial"&amp;8REPORT ON
GOVERNMENT
SERVICES 2022&amp;R&amp;"Arial"&amp;8PRIMARY AND
COMMUNITY HEALTH
PAGE &amp;B&amp;P&amp;B</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S506"/>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578</v>
      </c>
      <c r="B1" s="8"/>
      <c r="C1" s="8"/>
      <c r="D1" s="8"/>
      <c r="E1" s="8"/>
      <c r="F1" s="8"/>
      <c r="G1" s="8"/>
      <c r="H1" s="8"/>
      <c r="I1" s="8"/>
      <c r="J1" s="8"/>
      <c r="K1" s="85" t="s">
        <v>579</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585</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410</v>
      </c>
      <c r="N6" s="15">
        <v>779</v>
      </c>
      <c r="O6" s="19">
        <v>70828</v>
      </c>
      <c r="P6" s="7"/>
      <c r="Q6" s="15">
        <v>465</v>
      </c>
      <c r="R6" s="15">
        <v>861</v>
      </c>
      <c r="S6" s="19">
        <v>48361</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411</v>
      </c>
      <c r="N8" s="15">
        <v>792</v>
      </c>
      <c r="O8" s="17">
        <v>6022</v>
      </c>
      <c r="P8" s="7"/>
      <c r="Q8" s="15">
        <v>480</v>
      </c>
      <c r="R8" s="15">
        <v>922</v>
      </c>
      <c r="S8" s="17">
        <v>3503</v>
      </c>
    </row>
    <row r="9" spans="1:19" ht="16.5" customHeight="1" x14ac:dyDescent="0.2">
      <c r="A9" s="7"/>
      <c r="B9" s="7"/>
      <c r="C9" s="7"/>
      <c r="D9" s="7" t="s">
        <v>487</v>
      </c>
      <c r="E9" s="7"/>
      <c r="F9" s="7"/>
      <c r="G9" s="7"/>
      <c r="H9" s="7"/>
      <c r="I9" s="7"/>
      <c r="J9" s="7"/>
      <c r="K9" s="7"/>
      <c r="L9" s="9" t="s">
        <v>240</v>
      </c>
      <c r="M9" s="15">
        <v>410</v>
      </c>
      <c r="N9" s="15">
        <v>778</v>
      </c>
      <c r="O9" s="19">
        <v>64188</v>
      </c>
      <c r="P9" s="7"/>
      <c r="Q9" s="15">
        <v>465</v>
      </c>
      <c r="R9" s="15">
        <v>857</v>
      </c>
      <c r="S9" s="19">
        <v>44499</v>
      </c>
    </row>
    <row r="10" spans="1:19" ht="16.5" customHeight="1" x14ac:dyDescent="0.2">
      <c r="A10" s="7"/>
      <c r="B10" s="7"/>
      <c r="C10" s="7"/>
      <c r="D10" s="7" t="s">
        <v>588</v>
      </c>
      <c r="E10" s="7"/>
      <c r="F10" s="7"/>
      <c r="G10" s="7"/>
      <c r="H10" s="7"/>
      <c r="I10" s="7"/>
      <c r="J10" s="7"/>
      <c r="K10" s="7"/>
      <c r="L10" s="9" t="s">
        <v>240</v>
      </c>
      <c r="M10" s="15">
        <v>356</v>
      </c>
      <c r="N10" s="15">
        <v>755</v>
      </c>
      <c r="O10" s="15">
        <v>618</v>
      </c>
      <c r="P10" s="7"/>
      <c r="Q10" s="15">
        <v>399</v>
      </c>
      <c r="R10" s="15">
        <v>821</v>
      </c>
      <c r="S10" s="15">
        <v>359</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5">
        <v>397</v>
      </c>
      <c r="N12" s="15">
        <v>728</v>
      </c>
      <c r="O12" s="19">
        <v>39711</v>
      </c>
      <c r="P12" s="7"/>
      <c r="Q12" s="15">
        <v>455</v>
      </c>
      <c r="R12" s="15">
        <v>834</v>
      </c>
      <c r="S12" s="19">
        <v>26935</v>
      </c>
    </row>
    <row r="13" spans="1:19" ht="16.5" customHeight="1" x14ac:dyDescent="0.2">
      <c r="A13" s="7"/>
      <c r="B13" s="7"/>
      <c r="C13" s="7"/>
      <c r="D13" s="7" t="s">
        <v>434</v>
      </c>
      <c r="E13" s="7"/>
      <c r="F13" s="7"/>
      <c r="G13" s="7"/>
      <c r="H13" s="7"/>
      <c r="I13" s="7"/>
      <c r="J13" s="7"/>
      <c r="K13" s="7"/>
      <c r="L13" s="9" t="s">
        <v>240</v>
      </c>
      <c r="M13" s="15">
        <v>447</v>
      </c>
      <c r="N13" s="15">
        <v>826</v>
      </c>
      <c r="O13" s="19">
        <v>18351</v>
      </c>
      <c r="P13" s="7"/>
      <c r="Q13" s="15">
        <v>493</v>
      </c>
      <c r="R13" s="15">
        <v>883</v>
      </c>
      <c r="S13" s="19">
        <v>13206</v>
      </c>
    </row>
    <row r="14" spans="1:19" ht="16.5" customHeight="1" x14ac:dyDescent="0.2">
      <c r="A14" s="7"/>
      <c r="B14" s="7"/>
      <c r="C14" s="7"/>
      <c r="D14" s="7" t="s">
        <v>435</v>
      </c>
      <c r="E14" s="7"/>
      <c r="F14" s="7"/>
      <c r="G14" s="7"/>
      <c r="H14" s="7"/>
      <c r="I14" s="7"/>
      <c r="J14" s="7"/>
      <c r="K14" s="7"/>
      <c r="L14" s="9" t="s">
        <v>240</v>
      </c>
      <c r="M14" s="15">
        <v>463</v>
      </c>
      <c r="N14" s="15">
        <v>904</v>
      </c>
      <c r="O14" s="17">
        <v>5206</v>
      </c>
      <c r="P14" s="7"/>
      <c r="Q14" s="15">
        <v>503</v>
      </c>
      <c r="R14" s="15">
        <v>970</v>
      </c>
      <c r="S14" s="17">
        <v>3319</v>
      </c>
    </row>
    <row r="15" spans="1:19" ht="16.5" customHeight="1" x14ac:dyDescent="0.2">
      <c r="A15" s="7"/>
      <c r="B15" s="7"/>
      <c r="C15" s="7"/>
      <c r="D15" s="7" t="s">
        <v>436</v>
      </c>
      <c r="E15" s="7"/>
      <c r="F15" s="7"/>
      <c r="G15" s="7"/>
      <c r="H15" s="7"/>
      <c r="I15" s="7"/>
      <c r="J15" s="7"/>
      <c r="K15" s="7"/>
      <c r="L15" s="9" t="s">
        <v>240</v>
      </c>
      <c r="M15" s="15">
        <v>337</v>
      </c>
      <c r="N15" s="15">
        <v>909</v>
      </c>
      <c r="O15" s="15">
        <v>708</v>
      </c>
      <c r="P15" s="7"/>
      <c r="Q15" s="15">
        <v>323</v>
      </c>
      <c r="R15" s="15">
        <v>973</v>
      </c>
      <c r="S15" s="15">
        <v>450</v>
      </c>
    </row>
    <row r="16" spans="1:19" ht="16.5" customHeight="1" x14ac:dyDescent="0.2">
      <c r="A16" s="7"/>
      <c r="B16" s="7"/>
      <c r="C16" s="7"/>
      <c r="D16" s="7" t="s">
        <v>437</v>
      </c>
      <c r="E16" s="7"/>
      <c r="F16" s="7"/>
      <c r="G16" s="7"/>
      <c r="H16" s="7"/>
      <c r="I16" s="7"/>
      <c r="J16" s="7"/>
      <c r="K16" s="7"/>
      <c r="L16" s="9" t="s">
        <v>240</v>
      </c>
      <c r="M16" s="15">
        <v>617</v>
      </c>
      <c r="N16" s="17">
        <v>1285</v>
      </c>
      <c r="O16" s="16">
        <v>72</v>
      </c>
      <c r="P16" s="7"/>
      <c r="Q16" s="15">
        <v>683</v>
      </c>
      <c r="R16" s="17">
        <v>1007</v>
      </c>
      <c r="S16" s="16">
        <v>23</v>
      </c>
    </row>
    <row r="17" spans="1:19" ht="16.5" customHeight="1" x14ac:dyDescent="0.2">
      <c r="A17" s="7"/>
      <c r="B17" s="7"/>
      <c r="C17" s="7"/>
      <c r="D17" s="7" t="s">
        <v>588</v>
      </c>
      <c r="E17" s="7"/>
      <c r="F17" s="7"/>
      <c r="G17" s="7"/>
      <c r="H17" s="7"/>
      <c r="I17" s="7"/>
      <c r="J17" s="7"/>
      <c r="K17" s="7"/>
      <c r="L17" s="9" t="s">
        <v>240</v>
      </c>
      <c r="M17" s="15">
        <v>360</v>
      </c>
      <c r="N17" s="15">
        <v>731</v>
      </c>
      <c r="O17" s="17">
        <v>6781</v>
      </c>
      <c r="P17" s="7"/>
      <c r="Q17" s="15">
        <v>420</v>
      </c>
      <c r="R17" s="15">
        <v>818</v>
      </c>
      <c r="S17" s="17">
        <v>4428</v>
      </c>
    </row>
    <row r="18" spans="1:19" ht="16.5" customHeight="1" x14ac:dyDescent="0.2">
      <c r="A18" s="7"/>
      <c r="B18" s="7"/>
      <c r="C18" s="7" t="s">
        <v>590</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409</v>
      </c>
      <c r="N19" s="15">
        <v>774</v>
      </c>
      <c r="O19" s="19">
        <v>22786</v>
      </c>
      <c r="P19" s="7"/>
      <c r="Q19" s="15">
        <v>470</v>
      </c>
      <c r="R19" s="15">
        <v>860</v>
      </c>
      <c r="S19" s="19">
        <v>15553</v>
      </c>
    </row>
    <row r="20" spans="1:19" ht="16.5" customHeight="1" x14ac:dyDescent="0.2">
      <c r="A20" s="7"/>
      <c r="B20" s="7"/>
      <c r="C20" s="7"/>
      <c r="D20" s="7" t="s">
        <v>592</v>
      </c>
      <c r="E20" s="7"/>
      <c r="F20" s="7"/>
      <c r="G20" s="7"/>
      <c r="H20" s="7"/>
      <c r="I20" s="7"/>
      <c r="J20" s="7"/>
      <c r="K20" s="7"/>
      <c r="L20" s="9" t="s">
        <v>240</v>
      </c>
      <c r="M20" s="15">
        <v>426</v>
      </c>
      <c r="N20" s="15">
        <v>801</v>
      </c>
      <c r="O20" s="19">
        <v>18813</v>
      </c>
      <c r="P20" s="7"/>
      <c r="Q20" s="15">
        <v>481</v>
      </c>
      <c r="R20" s="15">
        <v>875</v>
      </c>
      <c r="S20" s="19">
        <v>13057</v>
      </c>
    </row>
    <row r="21" spans="1:19" ht="16.5" customHeight="1" x14ac:dyDescent="0.2">
      <c r="A21" s="7"/>
      <c r="B21" s="7"/>
      <c r="C21" s="7"/>
      <c r="D21" s="7" t="s">
        <v>593</v>
      </c>
      <c r="E21" s="7"/>
      <c r="F21" s="7"/>
      <c r="G21" s="7"/>
      <c r="H21" s="7"/>
      <c r="I21" s="7"/>
      <c r="J21" s="7"/>
      <c r="K21" s="7"/>
      <c r="L21" s="9" t="s">
        <v>240</v>
      </c>
      <c r="M21" s="15">
        <v>428</v>
      </c>
      <c r="N21" s="15">
        <v>770</v>
      </c>
      <c r="O21" s="19">
        <v>11909</v>
      </c>
      <c r="P21" s="7"/>
      <c r="Q21" s="15">
        <v>488</v>
      </c>
      <c r="R21" s="15">
        <v>879</v>
      </c>
      <c r="S21" s="17">
        <v>8175</v>
      </c>
    </row>
    <row r="22" spans="1:19" ht="16.5" customHeight="1" x14ac:dyDescent="0.2">
      <c r="A22" s="7"/>
      <c r="B22" s="7"/>
      <c r="C22" s="7"/>
      <c r="D22" s="7" t="s">
        <v>594</v>
      </c>
      <c r="E22" s="7"/>
      <c r="F22" s="7"/>
      <c r="G22" s="7"/>
      <c r="H22" s="7"/>
      <c r="I22" s="7"/>
      <c r="J22" s="7"/>
      <c r="K22" s="7"/>
      <c r="L22" s="9" t="s">
        <v>240</v>
      </c>
      <c r="M22" s="15">
        <v>389</v>
      </c>
      <c r="N22" s="15">
        <v>794</v>
      </c>
      <c r="O22" s="17">
        <v>5641</v>
      </c>
      <c r="P22" s="7"/>
      <c r="Q22" s="15">
        <v>445</v>
      </c>
      <c r="R22" s="15">
        <v>872</v>
      </c>
      <c r="S22" s="17">
        <v>3934</v>
      </c>
    </row>
    <row r="23" spans="1:19" ht="16.5" customHeight="1" x14ac:dyDescent="0.2">
      <c r="A23" s="7"/>
      <c r="B23" s="7"/>
      <c r="C23" s="7"/>
      <c r="D23" s="7" t="s">
        <v>595</v>
      </c>
      <c r="E23" s="7"/>
      <c r="F23" s="7"/>
      <c r="G23" s="7"/>
      <c r="H23" s="7"/>
      <c r="I23" s="7"/>
      <c r="J23" s="7"/>
      <c r="K23" s="7"/>
      <c r="L23" s="9" t="s">
        <v>240</v>
      </c>
      <c r="M23" s="15">
        <v>363</v>
      </c>
      <c r="N23" s="15">
        <v>782</v>
      </c>
      <c r="O23" s="17">
        <v>4849</v>
      </c>
      <c r="P23" s="7"/>
      <c r="Q23" s="15">
        <v>372</v>
      </c>
      <c r="R23" s="15">
        <v>818</v>
      </c>
      <c r="S23" s="17">
        <v>3185</v>
      </c>
    </row>
    <row r="24" spans="1:19" ht="16.5" customHeight="1" x14ac:dyDescent="0.2">
      <c r="A24" s="7"/>
      <c r="B24" s="7"/>
      <c r="C24" s="7"/>
      <c r="D24" s="7" t="s">
        <v>588</v>
      </c>
      <c r="E24" s="7"/>
      <c r="F24" s="7"/>
      <c r="G24" s="7"/>
      <c r="H24" s="7"/>
      <c r="I24" s="7"/>
      <c r="J24" s="7"/>
      <c r="K24" s="7"/>
      <c r="L24" s="9" t="s">
        <v>240</v>
      </c>
      <c r="M24" s="15">
        <v>360</v>
      </c>
      <c r="N24" s="15">
        <v>732</v>
      </c>
      <c r="O24" s="17">
        <v>6830</v>
      </c>
      <c r="P24" s="7"/>
      <c r="Q24" s="15">
        <v>420</v>
      </c>
      <c r="R24" s="15">
        <v>818</v>
      </c>
      <c r="S24" s="17">
        <v>4457</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4" t="s">
        <v>101</v>
      </c>
      <c r="N26" s="14" t="s">
        <v>101</v>
      </c>
      <c r="O26" s="14" t="s">
        <v>101</v>
      </c>
      <c r="P26" s="7"/>
      <c r="Q26" s="14" t="s">
        <v>101</v>
      </c>
      <c r="R26" s="14" t="s">
        <v>101</v>
      </c>
      <c r="S26" s="14" t="s">
        <v>101</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4" t="s">
        <v>101</v>
      </c>
      <c r="N28" s="14" t="s">
        <v>101</v>
      </c>
      <c r="O28" s="14" t="s">
        <v>101</v>
      </c>
      <c r="P28" s="7"/>
      <c r="Q28" s="14" t="s">
        <v>101</v>
      </c>
      <c r="R28" s="14" t="s">
        <v>101</v>
      </c>
      <c r="S28" s="14" t="s">
        <v>101</v>
      </c>
    </row>
    <row r="29" spans="1:19" ht="16.5" customHeight="1" x14ac:dyDescent="0.2">
      <c r="A29" s="7"/>
      <c r="B29" s="7"/>
      <c r="C29" s="7"/>
      <c r="D29" s="7" t="s">
        <v>487</v>
      </c>
      <c r="E29" s="7"/>
      <c r="F29" s="7"/>
      <c r="G29" s="7"/>
      <c r="H29" s="7"/>
      <c r="I29" s="7"/>
      <c r="J29" s="7"/>
      <c r="K29" s="7"/>
      <c r="L29" s="9" t="s">
        <v>240</v>
      </c>
      <c r="M29" s="14" t="s">
        <v>101</v>
      </c>
      <c r="N29" s="14" t="s">
        <v>101</v>
      </c>
      <c r="O29" s="14" t="s">
        <v>101</v>
      </c>
      <c r="P29" s="7"/>
      <c r="Q29" s="14" t="s">
        <v>101</v>
      </c>
      <c r="R29" s="14" t="s">
        <v>101</v>
      </c>
      <c r="S29" s="14" t="s">
        <v>101</v>
      </c>
    </row>
    <row r="30" spans="1:19" ht="16.5" customHeight="1" x14ac:dyDescent="0.2">
      <c r="A30" s="7"/>
      <c r="B30" s="7"/>
      <c r="C30" s="7"/>
      <c r="D30" s="7" t="s">
        <v>588</v>
      </c>
      <c r="E30" s="7"/>
      <c r="F30" s="7"/>
      <c r="G30" s="7"/>
      <c r="H30" s="7"/>
      <c r="I30" s="7"/>
      <c r="J30" s="7"/>
      <c r="K30" s="7"/>
      <c r="L30" s="9" t="s">
        <v>240</v>
      </c>
      <c r="M30" s="14" t="s">
        <v>101</v>
      </c>
      <c r="N30" s="14" t="s">
        <v>101</v>
      </c>
      <c r="O30" s="14" t="s">
        <v>101</v>
      </c>
      <c r="P30" s="7"/>
      <c r="Q30" s="14" t="s">
        <v>101</v>
      </c>
      <c r="R30" s="14" t="s">
        <v>101</v>
      </c>
      <c r="S30" s="14" t="s">
        <v>101</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4" t="s">
        <v>101</v>
      </c>
      <c r="N32" s="14" t="s">
        <v>101</v>
      </c>
      <c r="O32" s="14" t="s">
        <v>101</v>
      </c>
      <c r="P32" s="7"/>
      <c r="Q32" s="14" t="s">
        <v>101</v>
      </c>
      <c r="R32" s="14" t="s">
        <v>101</v>
      </c>
      <c r="S32" s="14" t="s">
        <v>101</v>
      </c>
    </row>
    <row r="33" spans="1:19" ht="16.5" customHeight="1" x14ac:dyDescent="0.2">
      <c r="A33" s="7"/>
      <c r="B33" s="7"/>
      <c r="C33" s="7"/>
      <c r="D33" s="7" t="s">
        <v>434</v>
      </c>
      <c r="E33" s="7"/>
      <c r="F33" s="7"/>
      <c r="G33" s="7"/>
      <c r="H33" s="7"/>
      <c r="I33" s="7"/>
      <c r="J33" s="7"/>
      <c r="K33" s="7"/>
      <c r="L33" s="9" t="s">
        <v>240</v>
      </c>
      <c r="M33" s="14" t="s">
        <v>101</v>
      </c>
      <c r="N33" s="14" t="s">
        <v>101</v>
      </c>
      <c r="O33" s="14" t="s">
        <v>101</v>
      </c>
      <c r="P33" s="7"/>
      <c r="Q33" s="14" t="s">
        <v>101</v>
      </c>
      <c r="R33" s="14" t="s">
        <v>101</v>
      </c>
      <c r="S33" s="14" t="s">
        <v>101</v>
      </c>
    </row>
    <row r="34" spans="1:19" ht="16.5" customHeight="1" x14ac:dyDescent="0.2">
      <c r="A34" s="7"/>
      <c r="B34" s="7"/>
      <c r="C34" s="7"/>
      <c r="D34" s="7" t="s">
        <v>435</v>
      </c>
      <c r="E34" s="7"/>
      <c r="F34" s="7"/>
      <c r="G34" s="7"/>
      <c r="H34" s="7"/>
      <c r="I34" s="7"/>
      <c r="J34" s="7"/>
      <c r="K34" s="7"/>
      <c r="L34" s="9" t="s">
        <v>240</v>
      </c>
      <c r="M34" s="14" t="s">
        <v>101</v>
      </c>
      <c r="N34" s="14" t="s">
        <v>101</v>
      </c>
      <c r="O34" s="14" t="s">
        <v>101</v>
      </c>
      <c r="P34" s="7"/>
      <c r="Q34" s="14" t="s">
        <v>101</v>
      </c>
      <c r="R34" s="14" t="s">
        <v>101</v>
      </c>
      <c r="S34" s="14" t="s">
        <v>101</v>
      </c>
    </row>
    <row r="35" spans="1:19" ht="16.5" customHeight="1" x14ac:dyDescent="0.2">
      <c r="A35" s="7"/>
      <c r="B35" s="7"/>
      <c r="C35" s="7"/>
      <c r="D35" s="7" t="s">
        <v>436</v>
      </c>
      <c r="E35" s="7"/>
      <c r="F35" s="7"/>
      <c r="G35" s="7"/>
      <c r="H35" s="7"/>
      <c r="I35" s="7"/>
      <c r="J35" s="7"/>
      <c r="K35" s="7"/>
      <c r="L35" s="9" t="s">
        <v>240</v>
      </c>
      <c r="M35" s="14" t="s">
        <v>101</v>
      </c>
      <c r="N35" s="14" t="s">
        <v>101</v>
      </c>
      <c r="O35" s="14" t="s">
        <v>101</v>
      </c>
      <c r="P35" s="7"/>
      <c r="Q35" s="14" t="s">
        <v>101</v>
      </c>
      <c r="R35" s="14" t="s">
        <v>101</v>
      </c>
      <c r="S35" s="14" t="s">
        <v>101</v>
      </c>
    </row>
    <row r="36" spans="1:19" ht="16.5" customHeight="1" x14ac:dyDescent="0.2">
      <c r="A36" s="7"/>
      <c r="B36" s="7"/>
      <c r="C36" s="7"/>
      <c r="D36" s="7" t="s">
        <v>437</v>
      </c>
      <c r="E36" s="7"/>
      <c r="F36" s="7"/>
      <c r="G36" s="7"/>
      <c r="H36" s="7"/>
      <c r="I36" s="7"/>
      <c r="J36" s="7"/>
      <c r="K36" s="7"/>
      <c r="L36" s="9" t="s">
        <v>240</v>
      </c>
      <c r="M36" s="14" t="s">
        <v>101</v>
      </c>
      <c r="N36" s="14" t="s">
        <v>101</v>
      </c>
      <c r="O36" s="14" t="s">
        <v>101</v>
      </c>
      <c r="P36" s="7"/>
      <c r="Q36" s="14" t="s">
        <v>101</v>
      </c>
      <c r="R36" s="14" t="s">
        <v>101</v>
      </c>
      <c r="S36" s="14" t="s">
        <v>101</v>
      </c>
    </row>
    <row r="37" spans="1:19" ht="16.5" customHeight="1" x14ac:dyDescent="0.2">
      <c r="A37" s="7"/>
      <c r="B37" s="7"/>
      <c r="C37" s="7"/>
      <c r="D37" s="7" t="s">
        <v>588</v>
      </c>
      <c r="E37" s="7"/>
      <c r="F37" s="7"/>
      <c r="G37" s="7"/>
      <c r="H37" s="7"/>
      <c r="I37" s="7"/>
      <c r="J37" s="7"/>
      <c r="K37" s="7"/>
      <c r="L37" s="9" t="s">
        <v>240</v>
      </c>
      <c r="M37" s="14" t="s">
        <v>101</v>
      </c>
      <c r="N37" s="14" t="s">
        <v>101</v>
      </c>
      <c r="O37" s="14" t="s">
        <v>101</v>
      </c>
      <c r="P37" s="7"/>
      <c r="Q37" s="14" t="s">
        <v>101</v>
      </c>
      <c r="R37" s="14" t="s">
        <v>101</v>
      </c>
      <c r="S37" s="14" t="s">
        <v>101</v>
      </c>
    </row>
    <row r="38" spans="1:19" ht="16.5" customHeight="1" x14ac:dyDescent="0.2">
      <c r="A38" s="7"/>
      <c r="B38" s="7"/>
      <c r="C38" s="7" t="s">
        <v>590</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4" t="s">
        <v>101</v>
      </c>
      <c r="N39" s="14" t="s">
        <v>101</v>
      </c>
      <c r="O39" s="14" t="s">
        <v>101</v>
      </c>
      <c r="P39" s="7"/>
      <c r="Q39" s="14" t="s">
        <v>101</v>
      </c>
      <c r="R39" s="14" t="s">
        <v>101</v>
      </c>
      <c r="S39" s="14" t="s">
        <v>101</v>
      </c>
    </row>
    <row r="40" spans="1:19" ht="16.5" customHeight="1" x14ac:dyDescent="0.2">
      <c r="A40" s="7"/>
      <c r="B40" s="7"/>
      <c r="C40" s="7"/>
      <c r="D40" s="7" t="s">
        <v>592</v>
      </c>
      <c r="E40" s="7"/>
      <c r="F40" s="7"/>
      <c r="G40" s="7"/>
      <c r="H40" s="7"/>
      <c r="I40" s="7"/>
      <c r="J40" s="7"/>
      <c r="K40" s="7"/>
      <c r="L40" s="9" t="s">
        <v>240</v>
      </c>
      <c r="M40" s="14" t="s">
        <v>101</v>
      </c>
      <c r="N40" s="14" t="s">
        <v>101</v>
      </c>
      <c r="O40" s="14" t="s">
        <v>101</v>
      </c>
      <c r="P40" s="7"/>
      <c r="Q40" s="14" t="s">
        <v>101</v>
      </c>
      <c r="R40" s="14" t="s">
        <v>101</v>
      </c>
      <c r="S40" s="14" t="s">
        <v>101</v>
      </c>
    </row>
    <row r="41" spans="1:19" ht="16.5" customHeight="1" x14ac:dyDescent="0.2">
      <c r="A41" s="7"/>
      <c r="B41" s="7"/>
      <c r="C41" s="7"/>
      <c r="D41" s="7" t="s">
        <v>593</v>
      </c>
      <c r="E41" s="7"/>
      <c r="F41" s="7"/>
      <c r="G41" s="7"/>
      <c r="H41" s="7"/>
      <c r="I41" s="7"/>
      <c r="J41" s="7"/>
      <c r="K41" s="7"/>
      <c r="L41" s="9" t="s">
        <v>240</v>
      </c>
      <c r="M41" s="14" t="s">
        <v>101</v>
      </c>
      <c r="N41" s="14" t="s">
        <v>101</v>
      </c>
      <c r="O41" s="14" t="s">
        <v>101</v>
      </c>
      <c r="P41" s="7"/>
      <c r="Q41" s="14" t="s">
        <v>101</v>
      </c>
      <c r="R41" s="14" t="s">
        <v>101</v>
      </c>
      <c r="S41" s="14" t="s">
        <v>101</v>
      </c>
    </row>
    <row r="42" spans="1:19" ht="16.5" customHeight="1" x14ac:dyDescent="0.2">
      <c r="A42" s="7"/>
      <c r="B42" s="7"/>
      <c r="C42" s="7"/>
      <c r="D42" s="7" t="s">
        <v>594</v>
      </c>
      <c r="E42" s="7"/>
      <c r="F42" s="7"/>
      <c r="G42" s="7"/>
      <c r="H42" s="7"/>
      <c r="I42" s="7"/>
      <c r="J42" s="7"/>
      <c r="K42" s="7"/>
      <c r="L42" s="9" t="s">
        <v>240</v>
      </c>
      <c r="M42" s="14" t="s">
        <v>101</v>
      </c>
      <c r="N42" s="14" t="s">
        <v>101</v>
      </c>
      <c r="O42" s="14" t="s">
        <v>101</v>
      </c>
      <c r="P42" s="7"/>
      <c r="Q42" s="14" t="s">
        <v>101</v>
      </c>
      <c r="R42" s="14" t="s">
        <v>101</v>
      </c>
      <c r="S42" s="14" t="s">
        <v>101</v>
      </c>
    </row>
    <row r="43" spans="1:19" ht="16.5" customHeight="1" x14ac:dyDescent="0.2">
      <c r="A43" s="7"/>
      <c r="B43" s="7"/>
      <c r="C43" s="7"/>
      <c r="D43" s="7" t="s">
        <v>595</v>
      </c>
      <c r="E43" s="7"/>
      <c r="F43" s="7"/>
      <c r="G43" s="7"/>
      <c r="H43" s="7"/>
      <c r="I43" s="7"/>
      <c r="J43" s="7"/>
      <c r="K43" s="7"/>
      <c r="L43" s="9" t="s">
        <v>240</v>
      </c>
      <c r="M43" s="14" t="s">
        <v>101</v>
      </c>
      <c r="N43" s="14" t="s">
        <v>101</v>
      </c>
      <c r="O43" s="14" t="s">
        <v>101</v>
      </c>
      <c r="P43" s="7"/>
      <c r="Q43" s="14" t="s">
        <v>101</v>
      </c>
      <c r="R43" s="14" t="s">
        <v>101</v>
      </c>
      <c r="S43" s="14" t="s">
        <v>101</v>
      </c>
    </row>
    <row r="44" spans="1:19" ht="16.5" customHeight="1" x14ac:dyDescent="0.2">
      <c r="A44" s="7"/>
      <c r="B44" s="7"/>
      <c r="C44" s="7"/>
      <c r="D44" s="7" t="s">
        <v>588</v>
      </c>
      <c r="E44" s="7"/>
      <c r="F44" s="7"/>
      <c r="G44" s="7"/>
      <c r="H44" s="7"/>
      <c r="I44" s="7"/>
      <c r="J44" s="7"/>
      <c r="K44" s="7"/>
      <c r="L44" s="9" t="s">
        <v>240</v>
      </c>
      <c r="M44" s="14" t="s">
        <v>101</v>
      </c>
      <c r="N44" s="14" t="s">
        <v>101</v>
      </c>
      <c r="O44" s="14" t="s">
        <v>101</v>
      </c>
      <c r="P44" s="7"/>
      <c r="Q44" s="14" t="s">
        <v>101</v>
      </c>
      <c r="R44" s="14" t="s">
        <v>101</v>
      </c>
      <c r="S44" s="14" t="s">
        <v>101</v>
      </c>
    </row>
    <row r="45" spans="1:19" ht="16.5" customHeight="1" x14ac:dyDescent="0.2">
      <c r="A45" s="7"/>
      <c r="B45" s="7" t="s">
        <v>597</v>
      </c>
      <c r="C45" s="7"/>
      <c r="D45" s="7"/>
      <c r="E45" s="7"/>
      <c r="F45" s="7"/>
      <c r="G45" s="7"/>
      <c r="H45" s="7"/>
      <c r="I45" s="7"/>
      <c r="J45" s="7"/>
      <c r="K45" s="7"/>
      <c r="L45" s="9"/>
      <c r="M45" s="10"/>
      <c r="N45" s="10"/>
      <c r="O45" s="10"/>
      <c r="P45" s="7"/>
      <c r="Q45" s="10"/>
      <c r="R45" s="10"/>
      <c r="S45" s="10"/>
    </row>
    <row r="46" spans="1:19" ht="16.5" customHeight="1" x14ac:dyDescent="0.2">
      <c r="A46" s="7"/>
      <c r="B46" s="7"/>
      <c r="C46" s="7" t="s">
        <v>105</v>
      </c>
      <c r="D46" s="7"/>
      <c r="E46" s="7"/>
      <c r="F46" s="7"/>
      <c r="G46" s="7"/>
      <c r="H46" s="7"/>
      <c r="I46" s="7"/>
      <c r="J46" s="7"/>
      <c r="K46" s="7"/>
      <c r="L46" s="9" t="s">
        <v>240</v>
      </c>
      <c r="M46" s="13">
        <v>7</v>
      </c>
      <c r="N46" s="15">
        <v>234</v>
      </c>
      <c r="O46" s="45">
        <v>135464</v>
      </c>
      <c r="P46" s="7"/>
      <c r="Q46" s="16">
        <v>28</v>
      </c>
      <c r="R46" s="15">
        <v>333</v>
      </c>
      <c r="S46" s="45">
        <v>108101</v>
      </c>
    </row>
    <row r="47" spans="1:19" ht="16.5" customHeight="1" x14ac:dyDescent="0.2">
      <c r="A47" s="7"/>
      <c r="B47" s="7"/>
      <c r="C47" s="7" t="s">
        <v>587</v>
      </c>
      <c r="D47" s="7"/>
      <c r="E47" s="7"/>
      <c r="F47" s="7"/>
      <c r="G47" s="7"/>
      <c r="H47" s="7"/>
      <c r="I47" s="7"/>
      <c r="J47" s="7"/>
      <c r="K47" s="7"/>
      <c r="L47" s="9"/>
      <c r="M47" s="10"/>
      <c r="N47" s="10"/>
      <c r="O47" s="10"/>
      <c r="P47" s="7"/>
      <c r="Q47" s="10"/>
      <c r="R47" s="10"/>
      <c r="S47" s="10"/>
    </row>
    <row r="48" spans="1:19" ht="29.45" customHeight="1" x14ac:dyDescent="0.2">
      <c r="A48" s="7"/>
      <c r="B48" s="7"/>
      <c r="C48" s="7"/>
      <c r="D48" s="84" t="s">
        <v>346</v>
      </c>
      <c r="E48" s="84"/>
      <c r="F48" s="84"/>
      <c r="G48" s="84"/>
      <c r="H48" s="84"/>
      <c r="I48" s="84"/>
      <c r="J48" s="84"/>
      <c r="K48" s="84"/>
      <c r="L48" s="9" t="s">
        <v>240</v>
      </c>
      <c r="M48" s="13">
        <v>3</v>
      </c>
      <c r="N48" s="15">
        <v>133</v>
      </c>
      <c r="O48" s="19">
        <v>14306</v>
      </c>
      <c r="P48" s="7"/>
      <c r="Q48" s="16">
        <v>26</v>
      </c>
      <c r="R48" s="15">
        <v>350</v>
      </c>
      <c r="S48" s="19">
        <v>10734</v>
      </c>
    </row>
    <row r="49" spans="1:19" ht="16.5" customHeight="1" x14ac:dyDescent="0.2">
      <c r="A49" s="7"/>
      <c r="B49" s="7"/>
      <c r="C49" s="7"/>
      <c r="D49" s="7" t="s">
        <v>487</v>
      </c>
      <c r="E49" s="7"/>
      <c r="F49" s="7"/>
      <c r="G49" s="7"/>
      <c r="H49" s="7"/>
      <c r="I49" s="7"/>
      <c r="J49" s="7"/>
      <c r="K49" s="7"/>
      <c r="L49" s="9" t="s">
        <v>240</v>
      </c>
      <c r="M49" s="13">
        <v>8</v>
      </c>
      <c r="N49" s="15">
        <v>254</v>
      </c>
      <c r="O49" s="45">
        <v>119293</v>
      </c>
      <c r="P49" s="7"/>
      <c r="Q49" s="16">
        <v>28</v>
      </c>
      <c r="R49" s="15">
        <v>333</v>
      </c>
      <c r="S49" s="19">
        <v>95870</v>
      </c>
    </row>
    <row r="50" spans="1:19" ht="16.5" customHeight="1" x14ac:dyDescent="0.2">
      <c r="A50" s="7"/>
      <c r="B50" s="7"/>
      <c r="C50" s="7"/>
      <c r="D50" s="7" t="s">
        <v>588</v>
      </c>
      <c r="E50" s="7"/>
      <c r="F50" s="7"/>
      <c r="G50" s="7"/>
      <c r="H50" s="7"/>
      <c r="I50" s="7"/>
      <c r="J50" s="7"/>
      <c r="K50" s="7"/>
      <c r="L50" s="9" t="s">
        <v>240</v>
      </c>
      <c r="M50" s="16">
        <v>27</v>
      </c>
      <c r="N50" s="15">
        <v>202</v>
      </c>
      <c r="O50" s="17">
        <v>1865</v>
      </c>
      <c r="P50" s="7"/>
      <c r="Q50" s="16">
        <v>43</v>
      </c>
      <c r="R50" s="15">
        <v>255</v>
      </c>
      <c r="S50" s="17">
        <v>1497</v>
      </c>
    </row>
    <row r="51" spans="1:19" ht="16.5" customHeight="1" x14ac:dyDescent="0.2">
      <c r="A51" s="7"/>
      <c r="B51" s="7"/>
      <c r="C51" s="7" t="s">
        <v>589</v>
      </c>
      <c r="D51" s="7"/>
      <c r="E51" s="7"/>
      <c r="F51" s="7"/>
      <c r="G51" s="7"/>
      <c r="H51" s="7"/>
      <c r="I51" s="7"/>
      <c r="J51" s="7"/>
      <c r="K51" s="7"/>
      <c r="L51" s="9"/>
      <c r="M51" s="10"/>
      <c r="N51" s="10"/>
      <c r="O51" s="10"/>
      <c r="P51" s="7"/>
      <c r="Q51" s="10"/>
      <c r="R51" s="10"/>
      <c r="S51" s="10"/>
    </row>
    <row r="52" spans="1:19" ht="16.5" customHeight="1" x14ac:dyDescent="0.2">
      <c r="A52" s="7"/>
      <c r="B52" s="7"/>
      <c r="C52" s="7"/>
      <c r="D52" s="7" t="s">
        <v>433</v>
      </c>
      <c r="E52" s="7"/>
      <c r="F52" s="7"/>
      <c r="G52" s="7"/>
      <c r="H52" s="7"/>
      <c r="I52" s="7"/>
      <c r="J52" s="7"/>
      <c r="K52" s="7"/>
      <c r="L52" s="9" t="s">
        <v>240</v>
      </c>
      <c r="M52" s="13">
        <v>6</v>
      </c>
      <c r="N52" s="15">
        <v>327</v>
      </c>
      <c r="O52" s="19">
        <v>60866</v>
      </c>
      <c r="P52" s="7"/>
      <c r="Q52" s="16">
        <v>25</v>
      </c>
      <c r="R52" s="15">
        <v>347</v>
      </c>
      <c r="S52" s="19">
        <v>46848</v>
      </c>
    </row>
    <row r="53" spans="1:19" ht="16.5" customHeight="1" x14ac:dyDescent="0.2">
      <c r="A53" s="7"/>
      <c r="B53" s="7"/>
      <c r="C53" s="7"/>
      <c r="D53" s="7" t="s">
        <v>434</v>
      </c>
      <c r="E53" s="7"/>
      <c r="F53" s="7"/>
      <c r="G53" s="7"/>
      <c r="H53" s="7"/>
      <c r="I53" s="7"/>
      <c r="J53" s="7"/>
      <c r="K53" s="7"/>
      <c r="L53" s="9" t="s">
        <v>240</v>
      </c>
      <c r="M53" s="13">
        <v>7</v>
      </c>
      <c r="N53" s="15">
        <v>195</v>
      </c>
      <c r="O53" s="19">
        <v>42851</v>
      </c>
      <c r="P53" s="7"/>
      <c r="Q53" s="16">
        <v>28</v>
      </c>
      <c r="R53" s="15">
        <v>301</v>
      </c>
      <c r="S53" s="19">
        <v>35114</v>
      </c>
    </row>
    <row r="54" spans="1:19" ht="16.5" customHeight="1" x14ac:dyDescent="0.2">
      <c r="A54" s="7"/>
      <c r="B54" s="7"/>
      <c r="C54" s="7"/>
      <c r="D54" s="7" t="s">
        <v>435</v>
      </c>
      <c r="E54" s="7"/>
      <c r="F54" s="7"/>
      <c r="G54" s="7"/>
      <c r="H54" s="7"/>
      <c r="I54" s="7"/>
      <c r="J54" s="7"/>
      <c r="K54" s="7"/>
      <c r="L54" s="9" t="s">
        <v>240</v>
      </c>
      <c r="M54" s="13">
        <v>4</v>
      </c>
      <c r="N54" s="15">
        <v>209</v>
      </c>
      <c r="O54" s="19">
        <v>14384</v>
      </c>
      <c r="P54" s="7"/>
      <c r="Q54" s="16">
        <v>27</v>
      </c>
      <c r="R54" s="15">
        <v>337</v>
      </c>
      <c r="S54" s="19">
        <v>11972</v>
      </c>
    </row>
    <row r="55" spans="1:19" ht="16.5" customHeight="1" x14ac:dyDescent="0.2">
      <c r="A55" s="7"/>
      <c r="B55" s="7"/>
      <c r="C55" s="7"/>
      <c r="D55" s="7" t="s">
        <v>436</v>
      </c>
      <c r="E55" s="7"/>
      <c r="F55" s="7"/>
      <c r="G55" s="7"/>
      <c r="H55" s="7"/>
      <c r="I55" s="7"/>
      <c r="J55" s="7"/>
      <c r="K55" s="7"/>
      <c r="L55" s="9" t="s">
        <v>240</v>
      </c>
      <c r="M55" s="13" t="s">
        <v>104</v>
      </c>
      <c r="N55" s="16">
        <v>46</v>
      </c>
      <c r="O55" s="17">
        <v>1475</v>
      </c>
      <c r="P55" s="7"/>
      <c r="Q55" s="16">
        <v>17</v>
      </c>
      <c r="R55" s="15">
        <v>378</v>
      </c>
      <c r="S55" s="17">
        <v>1149</v>
      </c>
    </row>
    <row r="56" spans="1:19" ht="16.5" customHeight="1" x14ac:dyDescent="0.2">
      <c r="A56" s="7"/>
      <c r="B56" s="7"/>
      <c r="C56" s="7"/>
      <c r="D56" s="7" t="s">
        <v>437</v>
      </c>
      <c r="E56" s="7"/>
      <c r="F56" s="7"/>
      <c r="G56" s="7"/>
      <c r="H56" s="7"/>
      <c r="I56" s="7"/>
      <c r="J56" s="7"/>
      <c r="K56" s="7"/>
      <c r="L56" s="9" t="s">
        <v>240</v>
      </c>
      <c r="M56" s="13" t="s">
        <v>104</v>
      </c>
      <c r="N56" s="16">
        <v>33</v>
      </c>
      <c r="O56" s="15">
        <v>159</v>
      </c>
      <c r="P56" s="7"/>
      <c r="Q56" s="16">
        <v>14</v>
      </c>
      <c r="R56" s="16">
        <v>92</v>
      </c>
      <c r="S56" s="15">
        <v>113</v>
      </c>
    </row>
    <row r="57" spans="1:19" ht="16.5" customHeight="1" x14ac:dyDescent="0.2">
      <c r="A57" s="7"/>
      <c r="B57" s="7"/>
      <c r="C57" s="7"/>
      <c r="D57" s="7" t="s">
        <v>588</v>
      </c>
      <c r="E57" s="7"/>
      <c r="F57" s="7"/>
      <c r="G57" s="7"/>
      <c r="H57" s="7"/>
      <c r="I57" s="7"/>
      <c r="J57" s="7"/>
      <c r="K57" s="7"/>
      <c r="L57" s="9" t="s">
        <v>240</v>
      </c>
      <c r="M57" s="16">
        <v>26</v>
      </c>
      <c r="N57" s="15">
        <v>251</v>
      </c>
      <c r="O57" s="19">
        <v>15730</v>
      </c>
      <c r="P57" s="7"/>
      <c r="Q57" s="16">
        <v>43</v>
      </c>
      <c r="R57" s="15">
        <v>378</v>
      </c>
      <c r="S57" s="19">
        <v>12904</v>
      </c>
    </row>
    <row r="58" spans="1:19" ht="16.5" customHeight="1" x14ac:dyDescent="0.2">
      <c r="A58" s="7"/>
      <c r="B58" s="7"/>
      <c r="C58" s="7" t="s">
        <v>590</v>
      </c>
      <c r="D58" s="7"/>
      <c r="E58" s="7"/>
      <c r="F58" s="7"/>
      <c r="G58" s="7"/>
      <c r="H58" s="7"/>
      <c r="I58" s="7"/>
      <c r="J58" s="7"/>
      <c r="K58" s="7"/>
      <c r="L58" s="9"/>
      <c r="M58" s="10"/>
      <c r="N58" s="10"/>
      <c r="O58" s="10"/>
      <c r="P58" s="7"/>
      <c r="Q58" s="10"/>
      <c r="R58" s="10"/>
      <c r="S58" s="10"/>
    </row>
    <row r="59" spans="1:19" ht="16.5" customHeight="1" x14ac:dyDescent="0.2">
      <c r="A59" s="7"/>
      <c r="B59" s="7"/>
      <c r="C59" s="7"/>
      <c r="D59" s="7" t="s">
        <v>591</v>
      </c>
      <c r="E59" s="7"/>
      <c r="F59" s="7"/>
      <c r="G59" s="7"/>
      <c r="H59" s="7"/>
      <c r="I59" s="7"/>
      <c r="J59" s="7"/>
      <c r="K59" s="7"/>
      <c r="L59" s="9" t="s">
        <v>240</v>
      </c>
      <c r="M59" s="13">
        <v>5</v>
      </c>
      <c r="N59" s="15">
        <v>268</v>
      </c>
      <c r="O59" s="19">
        <v>41619</v>
      </c>
      <c r="P59" s="7"/>
      <c r="Q59" s="16">
        <v>27</v>
      </c>
      <c r="R59" s="15">
        <v>370</v>
      </c>
      <c r="S59" s="19">
        <v>32858</v>
      </c>
    </row>
    <row r="60" spans="1:19" ht="16.5" customHeight="1" x14ac:dyDescent="0.2">
      <c r="A60" s="7"/>
      <c r="B60" s="7"/>
      <c r="C60" s="7"/>
      <c r="D60" s="7" t="s">
        <v>592</v>
      </c>
      <c r="E60" s="7"/>
      <c r="F60" s="7"/>
      <c r="G60" s="7"/>
      <c r="H60" s="7"/>
      <c r="I60" s="7"/>
      <c r="J60" s="7"/>
      <c r="K60" s="7"/>
      <c r="L60" s="9" t="s">
        <v>240</v>
      </c>
      <c r="M60" s="13">
        <v>6</v>
      </c>
      <c r="N60" s="15">
        <v>195</v>
      </c>
      <c r="O60" s="19">
        <v>37050</v>
      </c>
      <c r="P60" s="7"/>
      <c r="Q60" s="16">
        <v>26</v>
      </c>
      <c r="R60" s="15">
        <v>293</v>
      </c>
      <c r="S60" s="19">
        <v>29913</v>
      </c>
    </row>
    <row r="61" spans="1:19" ht="16.5" customHeight="1" x14ac:dyDescent="0.2">
      <c r="A61" s="7"/>
      <c r="B61" s="7"/>
      <c r="C61" s="7"/>
      <c r="D61" s="7" t="s">
        <v>593</v>
      </c>
      <c r="E61" s="7"/>
      <c r="F61" s="7"/>
      <c r="G61" s="7"/>
      <c r="H61" s="7"/>
      <c r="I61" s="7"/>
      <c r="J61" s="7"/>
      <c r="K61" s="7"/>
      <c r="L61" s="9" t="s">
        <v>240</v>
      </c>
      <c r="M61" s="13">
        <v>9</v>
      </c>
      <c r="N61" s="15">
        <v>259</v>
      </c>
      <c r="O61" s="19">
        <v>20541</v>
      </c>
      <c r="P61" s="7"/>
      <c r="Q61" s="16">
        <v>29</v>
      </c>
      <c r="R61" s="15">
        <v>317</v>
      </c>
      <c r="S61" s="19">
        <v>16464</v>
      </c>
    </row>
    <row r="62" spans="1:19" ht="16.5" customHeight="1" x14ac:dyDescent="0.2">
      <c r="A62" s="7"/>
      <c r="B62" s="7"/>
      <c r="C62" s="7"/>
      <c r="D62" s="7" t="s">
        <v>594</v>
      </c>
      <c r="E62" s="7"/>
      <c r="F62" s="7"/>
      <c r="G62" s="7"/>
      <c r="H62" s="7"/>
      <c r="I62" s="7"/>
      <c r="J62" s="7"/>
      <c r="K62" s="7"/>
      <c r="L62" s="9" t="s">
        <v>240</v>
      </c>
      <c r="M62" s="13">
        <v>6</v>
      </c>
      <c r="N62" s="15">
        <v>220</v>
      </c>
      <c r="O62" s="17">
        <v>9739</v>
      </c>
      <c r="P62" s="7"/>
      <c r="Q62" s="16">
        <v>24</v>
      </c>
      <c r="R62" s="15">
        <v>266</v>
      </c>
      <c r="S62" s="17">
        <v>7642</v>
      </c>
    </row>
    <row r="63" spans="1:19" ht="16.5" customHeight="1" x14ac:dyDescent="0.2">
      <c r="A63" s="7"/>
      <c r="B63" s="7"/>
      <c r="C63" s="7"/>
      <c r="D63" s="7" t="s">
        <v>595</v>
      </c>
      <c r="E63" s="7"/>
      <c r="F63" s="7"/>
      <c r="G63" s="7"/>
      <c r="H63" s="7"/>
      <c r="I63" s="7"/>
      <c r="J63" s="7"/>
      <c r="K63" s="7"/>
      <c r="L63" s="9" t="s">
        <v>240</v>
      </c>
      <c r="M63" s="13">
        <v>7</v>
      </c>
      <c r="N63" s="15">
        <v>284</v>
      </c>
      <c r="O63" s="19">
        <v>10755</v>
      </c>
      <c r="P63" s="7"/>
      <c r="Q63" s="16">
        <v>23</v>
      </c>
      <c r="R63" s="15">
        <v>321</v>
      </c>
      <c r="S63" s="17">
        <v>8297</v>
      </c>
    </row>
    <row r="64" spans="1:19" ht="16.5" customHeight="1" x14ac:dyDescent="0.2">
      <c r="A64" s="7"/>
      <c r="B64" s="7"/>
      <c r="C64" s="7"/>
      <c r="D64" s="7" t="s">
        <v>588</v>
      </c>
      <c r="E64" s="7"/>
      <c r="F64" s="7"/>
      <c r="G64" s="7"/>
      <c r="H64" s="7"/>
      <c r="I64" s="7"/>
      <c r="J64" s="7"/>
      <c r="K64" s="7"/>
      <c r="L64" s="9" t="s">
        <v>240</v>
      </c>
      <c r="M64" s="16">
        <v>26</v>
      </c>
      <c r="N64" s="15">
        <v>251</v>
      </c>
      <c r="O64" s="19">
        <v>15760</v>
      </c>
      <c r="P64" s="7"/>
      <c r="Q64" s="16">
        <v>43</v>
      </c>
      <c r="R64" s="15">
        <v>378</v>
      </c>
      <c r="S64" s="19">
        <v>12927</v>
      </c>
    </row>
    <row r="65" spans="1:19" ht="16.5" customHeight="1" x14ac:dyDescent="0.2">
      <c r="A65" s="7" t="s">
        <v>598</v>
      </c>
      <c r="B65" s="7"/>
      <c r="C65" s="7"/>
      <c r="D65" s="7"/>
      <c r="E65" s="7"/>
      <c r="F65" s="7"/>
      <c r="G65" s="7"/>
      <c r="H65" s="7"/>
      <c r="I65" s="7"/>
      <c r="J65" s="7"/>
      <c r="K65" s="7"/>
      <c r="L65" s="9"/>
      <c r="M65" s="10"/>
      <c r="N65" s="10"/>
      <c r="O65" s="10"/>
      <c r="P65" s="7"/>
      <c r="Q65" s="10"/>
      <c r="R65" s="10"/>
      <c r="S65" s="10"/>
    </row>
    <row r="66" spans="1:19" ht="16.5" customHeight="1" x14ac:dyDescent="0.2">
      <c r="A66" s="7"/>
      <c r="B66" s="7" t="s">
        <v>586</v>
      </c>
      <c r="C66" s="7"/>
      <c r="D66" s="7"/>
      <c r="E66" s="7"/>
      <c r="F66" s="7"/>
      <c r="G66" s="7"/>
      <c r="H66" s="7"/>
      <c r="I66" s="7"/>
      <c r="J66" s="7"/>
      <c r="K66" s="7"/>
      <c r="L66" s="9"/>
      <c r="M66" s="10"/>
      <c r="N66" s="10"/>
      <c r="O66" s="10"/>
      <c r="P66" s="7"/>
      <c r="Q66" s="10"/>
      <c r="R66" s="10"/>
      <c r="S66" s="10"/>
    </row>
    <row r="67" spans="1:19" ht="16.5" customHeight="1" x14ac:dyDescent="0.2">
      <c r="A67" s="7"/>
      <c r="B67" s="7"/>
      <c r="C67" s="7" t="s">
        <v>105</v>
      </c>
      <c r="D67" s="7"/>
      <c r="E67" s="7"/>
      <c r="F67" s="7"/>
      <c r="G67" s="7"/>
      <c r="H67" s="7"/>
      <c r="I67" s="7"/>
      <c r="J67" s="7"/>
      <c r="K67" s="7"/>
      <c r="L67" s="9" t="s">
        <v>240</v>
      </c>
      <c r="M67" s="14" t="s">
        <v>423</v>
      </c>
      <c r="N67" s="14" t="s">
        <v>423</v>
      </c>
      <c r="O67" s="14" t="s">
        <v>423</v>
      </c>
      <c r="P67" s="7"/>
      <c r="Q67" s="14" t="s">
        <v>423</v>
      </c>
      <c r="R67" s="14" t="s">
        <v>423</v>
      </c>
      <c r="S67" s="14" t="s">
        <v>423</v>
      </c>
    </row>
    <row r="68" spans="1:19" ht="16.5" customHeight="1" x14ac:dyDescent="0.2">
      <c r="A68" s="7"/>
      <c r="B68" s="7"/>
      <c r="C68" s="7" t="s">
        <v>587</v>
      </c>
      <c r="D68" s="7"/>
      <c r="E68" s="7"/>
      <c r="F68" s="7"/>
      <c r="G68" s="7"/>
      <c r="H68" s="7"/>
      <c r="I68" s="7"/>
      <c r="J68" s="7"/>
      <c r="K68" s="7"/>
      <c r="L68" s="9"/>
      <c r="M68" s="10"/>
      <c r="N68" s="10"/>
      <c r="O68" s="10"/>
      <c r="P68" s="7"/>
      <c r="Q68" s="10"/>
      <c r="R68" s="10"/>
      <c r="S68" s="10"/>
    </row>
    <row r="69" spans="1:19" ht="29.45" customHeight="1" x14ac:dyDescent="0.2">
      <c r="A69" s="7"/>
      <c r="B69" s="7"/>
      <c r="C69" s="7"/>
      <c r="D69" s="84" t="s">
        <v>346</v>
      </c>
      <c r="E69" s="84"/>
      <c r="F69" s="84"/>
      <c r="G69" s="84"/>
      <c r="H69" s="84"/>
      <c r="I69" s="84"/>
      <c r="J69" s="84"/>
      <c r="K69" s="84"/>
      <c r="L69" s="9" t="s">
        <v>240</v>
      </c>
      <c r="M69" s="14" t="s">
        <v>423</v>
      </c>
      <c r="N69" s="14" t="s">
        <v>423</v>
      </c>
      <c r="O69" s="14" t="s">
        <v>423</v>
      </c>
      <c r="P69" s="7"/>
      <c r="Q69" s="14" t="s">
        <v>423</v>
      </c>
      <c r="R69" s="14" t="s">
        <v>423</v>
      </c>
      <c r="S69" s="14" t="s">
        <v>423</v>
      </c>
    </row>
    <row r="70" spans="1:19" ht="16.5" customHeight="1" x14ac:dyDescent="0.2">
      <c r="A70" s="7"/>
      <c r="B70" s="7"/>
      <c r="C70" s="7"/>
      <c r="D70" s="7" t="s">
        <v>487</v>
      </c>
      <c r="E70" s="7"/>
      <c r="F70" s="7"/>
      <c r="G70" s="7"/>
      <c r="H70" s="7"/>
      <c r="I70" s="7"/>
      <c r="J70" s="7"/>
      <c r="K70" s="7"/>
      <c r="L70" s="9" t="s">
        <v>240</v>
      </c>
      <c r="M70" s="14" t="s">
        <v>423</v>
      </c>
      <c r="N70" s="14" t="s">
        <v>423</v>
      </c>
      <c r="O70" s="14" t="s">
        <v>423</v>
      </c>
      <c r="P70" s="7"/>
      <c r="Q70" s="14" t="s">
        <v>423</v>
      </c>
      <c r="R70" s="14" t="s">
        <v>423</v>
      </c>
      <c r="S70" s="14" t="s">
        <v>423</v>
      </c>
    </row>
    <row r="71" spans="1:19" ht="16.5" customHeight="1" x14ac:dyDescent="0.2">
      <c r="A71" s="7"/>
      <c r="B71" s="7"/>
      <c r="C71" s="7"/>
      <c r="D71" s="7" t="s">
        <v>588</v>
      </c>
      <c r="E71" s="7"/>
      <c r="F71" s="7"/>
      <c r="G71" s="7"/>
      <c r="H71" s="7"/>
      <c r="I71" s="7"/>
      <c r="J71" s="7"/>
      <c r="K71" s="7"/>
      <c r="L71" s="9" t="s">
        <v>240</v>
      </c>
      <c r="M71" s="14" t="s">
        <v>423</v>
      </c>
      <c r="N71" s="14" t="s">
        <v>423</v>
      </c>
      <c r="O71" s="14" t="s">
        <v>423</v>
      </c>
      <c r="P71" s="7"/>
      <c r="Q71" s="14" t="s">
        <v>423</v>
      </c>
      <c r="R71" s="14" t="s">
        <v>423</v>
      </c>
      <c r="S71" s="14" t="s">
        <v>423</v>
      </c>
    </row>
    <row r="72" spans="1:19" ht="16.5" customHeight="1" x14ac:dyDescent="0.2">
      <c r="A72" s="7"/>
      <c r="B72" s="7"/>
      <c r="C72" s="7" t="s">
        <v>589</v>
      </c>
      <c r="D72" s="7"/>
      <c r="E72" s="7"/>
      <c r="F72" s="7"/>
      <c r="G72" s="7"/>
      <c r="H72" s="7"/>
      <c r="I72" s="7"/>
      <c r="J72" s="7"/>
      <c r="K72" s="7"/>
      <c r="L72" s="9"/>
      <c r="M72" s="10"/>
      <c r="N72" s="10"/>
      <c r="O72" s="10"/>
      <c r="P72" s="7"/>
      <c r="Q72" s="10"/>
      <c r="R72" s="10"/>
      <c r="S72" s="10"/>
    </row>
    <row r="73" spans="1:19" ht="16.5" customHeight="1" x14ac:dyDescent="0.2">
      <c r="A73" s="7"/>
      <c r="B73" s="7"/>
      <c r="C73" s="7"/>
      <c r="D73" s="7" t="s">
        <v>433</v>
      </c>
      <c r="E73" s="7"/>
      <c r="F73" s="7"/>
      <c r="G73" s="7"/>
      <c r="H73" s="7"/>
      <c r="I73" s="7"/>
      <c r="J73" s="7"/>
      <c r="K73" s="7"/>
      <c r="L73" s="9" t="s">
        <v>240</v>
      </c>
      <c r="M73" s="14" t="s">
        <v>423</v>
      </c>
      <c r="N73" s="14" t="s">
        <v>423</v>
      </c>
      <c r="O73" s="14" t="s">
        <v>423</v>
      </c>
      <c r="P73" s="7"/>
      <c r="Q73" s="14" t="s">
        <v>423</v>
      </c>
      <c r="R73" s="14" t="s">
        <v>423</v>
      </c>
      <c r="S73" s="14" t="s">
        <v>423</v>
      </c>
    </row>
    <row r="74" spans="1:19" ht="16.5" customHeight="1" x14ac:dyDescent="0.2">
      <c r="A74" s="7"/>
      <c r="B74" s="7"/>
      <c r="C74" s="7"/>
      <c r="D74" s="7" t="s">
        <v>434</v>
      </c>
      <c r="E74" s="7"/>
      <c r="F74" s="7"/>
      <c r="G74" s="7"/>
      <c r="H74" s="7"/>
      <c r="I74" s="7"/>
      <c r="J74" s="7"/>
      <c r="K74" s="7"/>
      <c r="L74" s="9" t="s">
        <v>240</v>
      </c>
      <c r="M74" s="14" t="s">
        <v>423</v>
      </c>
      <c r="N74" s="14" t="s">
        <v>423</v>
      </c>
      <c r="O74" s="14" t="s">
        <v>423</v>
      </c>
      <c r="P74" s="7"/>
      <c r="Q74" s="14" t="s">
        <v>423</v>
      </c>
      <c r="R74" s="14" t="s">
        <v>423</v>
      </c>
      <c r="S74" s="14" t="s">
        <v>423</v>
      </c>
    </row>
    <row r="75" spans="1:19" ht="16.5" customHeight="1" x14ac:dyDescent="0.2">
      <c r="A75" s="7"/>
      <c r="B75" s="7"/>
      <c r="C75" s="7"/>
      <c r="D75" s="7" t="s">
        <v>435</v>
      </c>
      <c r="E75" s="7"/>
      <c r="F75" s="7"/>
      <c r="G75" s="7"/>
      <c r="H75" s="7"/>
      <c r="I75" s="7"/>
      <c r="J75" s="7"/>
      <c r="K75" s="7"/>
      <c r="L75" s="9" t="s">
        <v>240</v>
      </c>
      <c r="M75" s="14" t="s">
        <v>423</v>
      </c>
      <c r="N75" s="14" t="s">
        <v>423</v>
      </c>
      <c r="O75" s="14" t="s">
        <v>423</v>
      </c>
      <c r="P75" s="7"/>
      <c r="Q75" s="14" t="s">
        <v>423</v>
      </c>
      <c r="R75" s="14" t="s">
        <v>423</v>
      </c>
      <c r="S75" s="14" t="s">
        <v>423</v>
      </c>
    </row>
    <row r="76" spans="1:19" ht="16.5" customHeight="1" x14ac:dyDescent="0.2">
      <c r="A76" s="7"/>
      <c r="B76" s="7"/>
      <c r="C76" s="7"/>
      <c r="D76" s="7" t="s">
        <v>436</v>
      </c>
      <c r="E76" s="7"/>
      <c r="F76" s="7"/>
      <c r="G76" s="7"/>
      <c r="H76" s="7"/>
      <c r="I76" s="7"/>
      <c r="J76" s="7"/>
      <c r="K76" s="7"/>
      <c r="L76" s="9" t="s">
        <v>240</v>
      </c>
      <c r="M76" s="14" t="s">
        <v>423</v>
      </c>
      <c r="N76" s="14" t="s">
        <v>423</v>
      </c>
      <c r="O76" s="14" t="s">
        <v>423</v>
      </c>
      <c r="P76" s="7"/>
      <c r="Q76" s="14" t="s">
        <v>423</v>
      </c>
      <c r="R76" s="14" t="s">
        <v>423</v>
      </c>
      <c r="S76" s="14" t="s">
        <v>423</v>
      </c>
    </row>
    <row r="77" spans="1:19" ht="16.5" customHeight="1" x14ac:dyDescent="0.2">
      <c r="A77" s="7"/>
      <c r="B77" s="7"/>
      <c r="C77" s="7"/>
      <c r="D77" s="7" t="s">
        <v>437</v>
      </c>
      <c r="E77" s="7"/>
      <c r="F77" s="7"/>
      <c r="G77" s="7"/>
      <c r="H77" s="7"/>
      <c r="I77" s="7"/>
      <c r="J77" s="7"/>
      <c r="K77" s="7"/>
      <c r="L77" s="9" t="s">
        <v>240</v>
      </c>
      <c r="M77" s="14" t="s">
        <v>423</v>
      </c>
      <c r="N77" s="14" t="s">
        <v>423</v>
      </c>
      <c r="O77" s="14" t="s">
        <v>423</v>
      </c>
      <c r="P77" s="7"/>
      <c r="Q77" s="14" t="s">
        <v>423</v>
      </c>
      <c r="R77" s="14" t="s">
        <v>423</v>
      </c>
      <c r="S77" s="14" t="s">
        <v>423</v>
      </c>
    </row>
    <row r="78" spans="1:19" ht="16.5" customHeight="1" x14ac:dyDescent="0.2">
      <c r="A78" s="7"/>
      <c r="B78" s="7"/>
      <c r="C78" s="7"/>
      <c r="D78" s="7" t="s">
        <v>588</v>
      </c>
      <c r="E78" s="7"/>
      <c r="F78" s="7"/>
      <c r="G78" s="7"/>
      <c r="H78" s="7"/>
      <c r="I78" s="7"/>
      <c r="J78" s="7"/>
      <c r="K78" s="7"/>
      <c r="L78" s="9" t="s">
        <v>240</v>
      </c>
      <c r="M78" s="14" t="s">
        <v>423</v>
      </c>
      <c r="N78" s="14" t="s">
        <v>423</v>
      </c>
      <c r="O78" s="14" t="s">
        <v>423</v>
      </c>
      <c r="P78" s="7"/>
      <c r="Q78" s="14" t="s">
        <v>423</v>
      </c>
      <c r="R78" s="14" t="s">
        <v>423</v>
      </c>
      <c r="S78" s="14" t="s">
        <v>423</v>
      </c>
    </row>
    <row r="79" spans="1:19" ht="16.5" customHeight="1" x14ac:dyDescent="0.2">
      <c r="A79" s="7"/>
      <c r="B79" s="7"/>
      <c r="C79" s="7" t="s">
        <v>590</v>
      </c>
      <c r="D79" s="7"/>
      <c r="E79" s="7"/>
      <c r="F79" s="7"/>
      <c r="G79" s="7"/>
      <c r="H79" s="7"/>
      <c r="I79" s="7"/>
      <c r="J79" s="7"/>
      <c r="K79" s="7"/>
      <c r="L79" s="9"/>
      <c r="M79" s="10"/>
      <c r="N79" s="10"/>
      <c r="O79" s="10"/>
      <c r="P79" s="7"/>
      <c r="Q79" s="10"/>
      <c r="R79" s="10"/>
      <c r="S79" s="10"/>
    </row>
    <row r="80" spans="1:19" ht="16.5" customHeight="1" x14ac:dyDescent="0.2">
      <c r="A80" s="7"/>
      <c r="B80" s="7"/>
      <c r="C80" s="7"/>
      <c r="D80" s="7" t="s">
        <v>591</v>
      </c>
      <c r="E80" s="7"/>
      <c r="F80" s="7"/>
      <c r="G80" s="7"/>
      <c r="H80" s="7"/>
      <c r="I80" s="7"/>
      <c r="J80" s="7"/>
      <c r="K80" s="7"/>
      <c r="L80" s="9" t="s">
        <v>240</v>
      </c>
      <c r="M80" s="14" t="s">
        <v>423</v>
      </c>
      <c r="N80" s="14" t="s">
        <v>423</v>
      </c>
      <c r="O80" s="14" t="s">
        <v>423</v>
      </c>
      <c r="P80" s="7"/>
      <c r="Q80" s="14" t="s">
        <v>423</v>
      </c>
      <c r="R80" s="14" t="s">
        <v>423</v>
      </c>
      <c r="S80" s="14" t="s">
        <v>423</v>
      </c>
    </row>
    <row r="81" spans="1:19" ht="16.5" customHeight="1" x14ac:dyDescent="0.2">
      <c r="A81" s="7"/>
      <c r="B81" s="7"/>
      <c r="C81" s="7"/>
      <c r="D81" s="7" t="s">
        <v>592</v>
      </c>
      <c r="E81" s="7"/>
      <c r="F81" s="7"/>
      <c r="G81" s="7"/>
      <c r="H81" s="7"/>
      <c r="I81" s="7"/>
      <c r="J81" s="7"/>
      <c r="K81" s="7"/>
      <c r="L81" s="9" t="s">
        <v>240</v>
      </c>
      <c r="M81" s="14" t="s">
        <v>423</v>
      </c>
      <c r="N81" s="14" t="s">
        <v>423</v>
      </c>
      <c r="O81" s="14" t="s">
        <v>423</v>
      </c>
      <c r="P81" s="7"/>
      <c r="Q81" s="14" t="s">
        <v>423</v>
      </c>
      <c r="R81" s="14" t="s">
        <v>423</v>
      </c>
      <c r="S81" s="14" t="s">
        <v>423</v>
      </c>
    </row>
    <row r="82" spans="1:19" ht="16.5" customHeight="1" x14ac:dyDescent="0.2">
      <c r="A82" s="7"/>
      <c r="B82" s="7"/>
      <c r="C82" s="7"/>
      <c r="D82" s="7" t="s">
        <v>593</v>
      </c>
      <c r="E82" s="7"/>
      <c r="F82" s="7"/>
      <c r="G82" s="7"/>
      <c r="H82" s="7"/>
      <c r="I82" s="7"/>
      <c r="J82" s="7"/>
      <c r="K82" s="7"/>
      <c r="L82" s="9" t="s">
        <v>240</v>
      </c>
      <c r="M82" s="14" t="s">
        <v>423</v>
      </c>
      <c r="N82" s="14" t="s">
        <v>423</v>
      </c>
      <c r="O82" s="14" t="s">
        <v>423</v>
      </c>
      <c r="P82" s="7"/>
      <c r="Q82" s="14" t="s">
        <v>423</v>
      </c>
      <c r="R82" s="14" t="s">
        <v>423</v>
      </c>
      <c r="S82" s="14" t="s">
        <v>423</v>
      </c>
    </row>
    <row r="83" spans="1:19" ht="16.5" customHeight="1" x14ac:dyDescent="0.2">
      <c r="A83" s="7"/>
      <c r="B83" s="7"/>
      <c r="C83" s="7"/>
      <c r="D83" s="7" t="s">
        <v>594</v>
      </c>
      <c r="E83" s="7"/>
      <c r="F83" s="7"/>
      <c r="G83" s="7"/>
      <c r="H83" s="7"/>
      <c r="I83" s="7"/>
      <c r="J83" s="7"/>
      <c r="K83" s="7"/>
      <c r="L83" s="9" t="s">
        <v>240</v>
      </c>
      <c r="M83" s="14" t="s">
        <v>423</v>
      </c>
      <c r="N83" s="14" t="s">
        <v>423</v>
      </c>
      <c r="O83" s="14" t="s">
        <v>423</v>
      </c>
      <c r="P83" s="7"/>
      <c r="Q83" s="14" t="s">
        <v>423</v>
      </c>
      <c r="R83" s="14" t="s">
        <v>423</v>
      </c>
      <c r="S83" s="14" t="s">
        <v>423</v>
      </c>
    </row>
    <row r="84" spans="1:19" ht="16.5" customHeight="1" x14ac:dyDescent="0.2">
      <c r="A84" s="7"/>
      <c r="B84" s="7"/>
      <c r="C84" s="7"/>
      <c r="D84" s="7" t="s">
        <v>595</v>
      </c>
      <c r="E84" s="7"/>
      <c r="F84" s="7"/>
      <c r="G84" s="7"/>
      <c r="H84" s="7"/>
      <c r="I84" s="7"/>
      <c r="J84" s="7"/>
      <c r="K84" s="7"/>
      <c r="L84" s="9" t="s">
        <v>240</v>
      </c>
      <c r="M84" s="14" t="s">
        <v>423</v>
      </c>
      <c r="N84" s="14" t="s">
        <v>423</v>
      </c>
      <c r="O84" s="14" t="s">
        <v>423</v>
      </c>
      <c r="P84" s="7"/>
      <c r="Q84" s="14" t="s">
        <v>423</v>
      </c>
      <c r="R84" s="14" t="s">
        <v>423</v>
      </c>
      <c r="S84" s="14" t="s">
        <v>423</v>
      </c>
    </row>
    <row r="85" spans="1:19" ht="16.5" customHeight="1" x14ac:dyDescent="0.2">
      <c r="A85" s="7"/>
      <c r="B85" s="7"/>
      <c r="C85" s="7"/>
      <c r="D85" s="7" t="s">
        <v>588</v>
      </c>
      <c r="E85" s="7"/>
      <c r="F85" s="7"/>
      <c r="G85" s="7"/>
      <c r="H85" s="7"/>
      <c r="I85" s="7"/>
      <c r="J85" s="7"/>
      <c r="K85" s="7"/>
      <c r="L85" s="9" t="s">
        <v>240</v>
      </c>
      <c r="M85" s="14" t="s">
        <v>423</v>
      </c>
      <c r="N85" s="14" t="s">
        <v>423</v>
      </c>
      <c r="O85" s="14" t="s">
        <v>423</v>
      </c>
      <c r="P85" s="7"/>
      <c r="Q85" s="14" t="s">
        <v>423</v>
      </c>
      <c r="R85" s="14" t="s">
        <v>423</v>
      </c>
      <c r="S85" s="14" t="s">
        <v>423</v>
      </c>
    </row>
    <row r="86" spans="1:19" ht="16.5" customHeight="1" x14ac:dyDescent="0.2">
      <c r="A86" s="7"/>
      <c r="B86" s="7" t="s">
        <v>596</v>
      </c>
      <c r="C86" s="7"/>
      <c r="D86" s="7"/>
      <c r="E86" s="7"/>
      <c r="F86" s="7"/>
      <c r="G86" s="7"/>
      <c r="H86" s="7"/>
      <c r="I86" s="7"/>
      <c r="J86" s="7"/>
      <c r="K86" s="7"/>
      <c r="L86" s="9"/>
      <c r="M86" s="10"/>
      <c r="N86" s="10"/>
      <c r="O86" s="10"/>
      <c r="P86" s="7"/>
      <c r="Q86" s="10"/>
      <c r="R86" s="10"/>
      <c r="S86" s="10"/>
    </row>
    <row r="87" spans="1:19" ht="16.5" customHeight="1" x14ac:dyDescent="0.2">
      <c r="A87" s="7"/>
      <c r="B87" s="7"/>
      <c r="C87" s="7" t="s">
        <v>105</v>
      </c>
      <c r="D87" s="7"/>
      <c r="E87" s="7"/>
      <c r="F87" s="7"/>
      <c r="G87" s="7"/>
      <c r="H87" s="7"/>
      <c r="I87" s="7"/>
      <c r="J87" s="7"/>
      <c r="K87" s="7"/>
      <c r="L87" s="9" t="s">
        <v>240</v>
      </c>
      <c r="M87" s="14" t="s">
        <v>423</v>
      </c>
      <c r="N87" s="14" t="s">
        <v>423</v>
      </c>
      <c r="O87" s="14" t="s">
        <v>423</v>
      </c>
      <c r="P87" s="7"/>
      <c r="Q87" s="14" t="s">
        <v>423</v>
      </c>
      <c r="R87" s="14" t="s">
        <v>423</v>
      </c>
      <c r="S87" s="14" t="s">
        <v>423</v>
      </c>
    </row>
    <row r="88" spans="1:19" ht="16.5" customHeight="1" x14ac:dyDescent="0.2">
      <c r="A88" s="7"/>
      <c r="B88" s="7"/>
      <c r="C88" s="7" t="s">
        <v>587</v>
      </c>
      <c r="D88" s="7"/>
      <c r="E88" s="7"/>
      <c r="F88" s="7"/>
      <c r="G88" s="7"/>
      <c r="H88" s="7"/>
      <c r="I88" s="7"/>
      <c r="J88" s="7"/>
      <c r="K88" s="7"/>
      <c r="L88" s="9"/>
      <c r="M88" s="10"/>
      <c r="N88" s="10"/>
      <c r="O88" s="10"/>
      <c r="P88" s="7"/>
      <c r="Q88" s="10"/>
      <c r="R88" s="10"/>
      <c r="S88" s="10"/>
    </row>
    <row r="89" spans="1:19" ht="29.45" customHeight="1" x14ac:dyDescent="0.2">
      <c r="A89" s="7"/>
      <c r="B89" s="7"/>
      <c r="C89" s="7"/>
      <c r="D89" s="84" t="s">
        <v>346</v>
      </c>
      <c r="E89" s="84"/>
      <c r="F89" s="84"/>
      <c r="G89" s="84"/>
      <c r="H89" s="84"/>
      <c r="I89" s="84"/>
      <c r="J89" s="84"/>
      <c r="K89" s="84"/>
      <c r="L89" s="9" t="s">
        <v>240</v>
      </c>
      <c r="M89" s="14" t="s">
        <v>423</v>
      </c>
      <c r="N89" s="14" t="s">
        <v>423</v>
      </c>
      <c r="O89" s="14" t="s">
        <v>423</v>
      </c>
      <c r="P89" s="7"/>
      <c r="Q89" s="14" t="s">
        <v>423</v>
      </c>
      <c r="R89" s="14" t="s">
        <v>423</v>
      </c>
      <c r="S89" s="14" t="s">
        <v>423</v>
      </c>
    </row>
    <row r="90" spans="1:19" ht="16.5" customHeight="1" x14ac:dyDescent="0.2">
      <c r="A90" s="7"/>
      <c r="B90" s="7"/>
      <c r="C90" s="7"/>
      <c r="D90" s="7" t="s">
        <v>487</v>
      </c>
      <c r="E90" s="7"/>
      <c r="F90" s="7"/>
      <c r="G90" s="7"/>
      <c r="H90" s="7"/>
      <c r="I90" s="7"/>
      <c r="J90" s="7"/>
      <c r="K90" s="7"/>
      <c r="L90" s="9" t="s">
        <v>240</v>
      </c>
      <c r="M90" s="14" t="s">
        <v>423</v>
      </c>
      <c r="N90" s="14" t="s">
        <v>423</v>
      </c>
      <c r="O90" s="14" t="s">
        <v>423</v>
      </c>
      <c r="P90" s="7"/>
      <c r="Q90" s="14" t="s">
        <v>423</v>
      </c>
      <c r="R90" s="14" t="s">
        <v>423</v>
      </c>
      <c r="S90" s="14" t="s">
        <v>423</v>
      </c>
    </row>
    <row r="91" spans="1:19" ht="16.5" customHeight="1" x14ac:dyDescent="0.2">
      <c r="A91" s="7"/>
      <c r="B91" s="7"/>
      <c r="C91" s="7"/>
      <c r="D91" s="7" t="s">
        <v>588</v>
      </c>
      <c r="E91" s="7"/>
      <c r="F91" s="7"/>
      <c r="G91" s="7"/>
      <c r="H91" s="7"/>
      <c r="I91" s="7"/>
      <c r="J91" s="7"/>
      <c r="K91" s="7"/>
      <c r="L91" s="9" t="s">
        <v>240</v>
      </c>
      <c r="M91" s="14" t="s">
        <v>423</v>
      </c>
      <c r="N91" s="14" t="s">
        <v>423</v>
      </c>
      <c r="O91" s="14" t="s">
        <v>423</v>
      </c>
      <c r="P91" s="7"/>
      <c r="Q91" s="14" t="s">
        <v>423</v>
      </c>
      <c r="R91" s="14" t="s">
        <v>423</v>
      </c>
      <c r="S91" s="14" t="s">
        <v>423</v>
      </c>
    </row>
    <row r="92" spans="1:19" ht="16.5" customHeight="1" x14ac:dyDescent="0.2">
      <c r="A92" s="7"/>
      <c r="B92" s="7"/>
      <c r="C92" s="7" t="s">
        <v>589</v>
      </c>
      <c r="D92" s="7"/>
      <c r="E92" s="7"/>
      <c r="F92" s="7"/>
      <c r="G92" s="7"/>
      <c r="H92" s="7"/>
      <c r="I92" s="7"/>
      <c r="J92" s="7"/>
      <c r="K92" s="7"/>
      <c r="L92" s="9"/>
      <c r="M92" s="10"/>
      <c r="N92" s="10"/>
      <c r="O92" s="10"/>
      <c r="P92" s="7"/>
      <c r="Q92" s="10"/>
      <c r="R92" s="10"/>
      <c r="S92" s="10"/>
    </row>
    <row r="93" spans="1:19" ht="16.5" customHeight="1" x14ac:dyDescent="0.2">
      <c r="A93" s="7"/>
      <c r="B93" s="7"/>
      <c r="C93" s="7"/>
      <c r="D93" s="7" t="s">
        <v>433</v>
      </c>
      <c r="E93" s="7"/>
      <c r="F93" s="7"/>
      <c r="G93" s="7"/>
      <c r="H93" s="7"/>
      <c r="I93" s="7"/>
      <c r="J93" s="7"/>
      <c r="K93" s="7"/>
      <c r="L93" s="9" t="s">
        <v>240</v>
      </c>
      <c r="M93" s="14" t="s">
        <v>423</v>
      </c>
      <c r="N93" s="14" t="s">
        <v>423</v>
      </c>
      <c r="O93" s="14" t="s">
        <v>423</v>
      </c>
      <c r="P93" s="7"/>
      <c r="Q93" s="14" t="s">
        <v>423</v>
      </c>
      <c r="R93" s="14" t="s">
        <v>423</v>
      </c>
      <c r="S93" s="14" t="s">
        <v>423</v>
      </c>
    </row>
    <row r="94" spans="1:19" ht="16.5" customHeight="1" x14ac:dyDescent="0.2">
      <c r="A94" s="7"/>
      <c r="B94" s="7"/>
      <c r="C94" s="7"/>
      <c r="D94" s="7" t="s">
        <v>434</v>
      </c>
      <c r="E94" s="7"/>
      <c r="F94" s="7"/>
      <c r="G94" s="7"/>
      <c r="H94" s="7"/>
      <c r="I94" s="7"/>
      <c r="J94" s="7"/>
      <c r="K94" s="7"/>
      <c r="L94" s="9" t="s">
        <v>240</v>
      </c>
      <c r="M94" s="14" t="s">
        <v>423</v>
      </c>
      <c r="N94" s="14" t="s">
        <v>423</v>
      </c>
      <c r="O94" s="14" t="s">
        <v>423</v>
      </c>
      <c r="P94" s="7"/>
      <c r="Q94" s="14" t="s">
        <v>423</v>
      </c>
      <c r="R94" s="14" t="s">
        <v>423</v>
      </c>
      <c r="S94" s="14" t="s">
        <v>423</v>
      </c>
    </row>
    <row r="95" spans="1:19" ht="16.5" customHeight="1" x14ac:dyDescent="0.2">
      <c r="A95" s="7"/>
      <c r="B95" s="7"/>
      <c r="C95" s="7"/>
      <c r="D95" s="7" t="s">
        <v>435</v>
      </c>
      <c r="E95" s="7"/>
      <c r="F95" s="7"/>
      <c r="G95" s="7"/>
      <c r="H95" s="7"/>
      <c r="I95" s="7"/>
      <c r="J95" s="7"/>
      <c r="K95" s="7"/>
      <c r="L95" s="9" t="s">
        <v>240</v>
      </c>
      <c r="M95" s="14" t="s">
        <v>423</v>
      </c>
      <c r="N95" s="14" t="s">
        <v>423</v>
      </c>
      <c r="O95" s="14" t="s">
        <v>423</v>
      </c>
      <c r="P95" s="7"/>
      <c r="Q95" s="14" t="s">
        <v>423</v>
      </c>
      <c r="R95" s="14" t="s">
        <v>423</v>
      </c>
      <c r="S95" s="14" t="s">
        <v>423</v>
      </c>
    </row>
    <row r="96" spans="1:19" ht="16.5" customHeight="1" x14ac:dyDescent="0.2">
      <c r="A96" s="7"/>
      <c r="B96" s="7"/>
      <c r="C96" s="7"/>
      <c r="D96" s="7" t="s">
        <v>436</v>
      </c>
      <c r="E96" s="7"/>
      <c r="F96" s="7"/>
      <c r="G96" s="7"/>
      <c r="H96" s="7"/>
      <c r="I96" s="7"/>
      <c r="J96" s="7"/>
      <c r="K96" s="7"/>
      <c r="L96" s="9" t="s">
        <v>240</v>
      </c>
      <c r="M96" s="14" t="s">
        <v>423</v>
      </c>
      <c r="N96" s="14" t="s">
        <v>423</v>
      </c>
      <c r="O96" s="14" t="s">
        <v>423</v>
      </c>
      <c r="P96" s="7"/>
      <c r="Q96" s="14" t="s">
        <v>423</v>
      </c>
      <c r="R96" s="14" t="s">
        <v>423</v>
      </c>
      <c r="S96" s="14" t="s">
        <v>423</v>
      </c>
    </row>
    <row r="97" spans="1:19" ht="16.5" customHeight="1" x14ac:dyDescent="0.2">
      <c r="A97" s="7"/>
      <c r="B97" s="7"/>
      <c r="C97" s="7"/>
      <c r="D97" s="7" t="s">
        <v>437</v>
      </c>
      <c r="E97" s="7"/>
      <c r="F97" s="7"/>
      <c r="G97" s="7"/>
      <c r="H97" s="7"/>
      <c r="I97" s="7"/>
      <c r="J97" s="7"/>
      <c r="K97" s="7"/>
      <c r="L97" s="9" t="s">
        <v>240</v>
      </c>
      <c r="M97" s="14" t="s">
        <v>423</v>
      </c>
      <c r="N97" s="14" t="s">
        <v>423</v>
      </c>
      <c r="O97" s="14" t="s">
        <v>423</v>
      </c>
      <c r="P97" s="7"/>
      <c r="Q97" s="14" t="s">
        <v>423</v>
      </c>
      <c r="R97" s="14" t="s">
        <v>423</v>
      </c>
      <c r="S97" s="14" t="s">
        <v>423</v>
      </c>
    </row>
    <row r="98" spans="1:19" ht="16.5" customHeight="1" x14ac:dyDescent="0.2">
      <c r="A98" s="7"/>
      <c r="B98" s="7"/>
      <c r="C98" s="7"/>
      <c r="D98" s="7" t="s">
        <v>588</v>
      </c>
      <c r="E98" s="7"/>
      <c r="F98" s="7"/>
      <c r="G98" s="7"/>
      <c r="H98" s="7"/>
      <c r="I98" s="7"/>
      <c r="J98" s="7"/>
      <c r="K98" s="7"/>
      <c r="L98" s="9" t="s">
        <v>240</v>
      </c>
      <c r="M98" s="14" t="s">
        <v>423</v>
      </c>
      <c r="N98" s="14" t="s">
        <v>423</v>
      </c>
      <c r="O98" s="14" t="s">
        <v>423</v>
      </c>
      <c r="P98" s="7"/>
      <c r="Q98" s="14" t="s">
        <v>423</v>
      </c>
      <c r="R98" s="14" t="s">
        <v>423</v>
      </c>
      <c r="S98" s="14" t="s">
        <v>423</v>
      </c>
    </row>
    <row r="99" spans="1:19" ht="16.5" customHeight="1" x14ac:dyDescent="0.2">
      <c r="A99" s="7"/>
      <c r="B99" s="7"/>
      <c r="C99" s="7" t="s">
        <v>590</v>
      </c>
      <c r="D99" s="7"/>
      <c r="E99" s="7"/>
      <c r="F99" s="7"/>
      <c r="G99" s="7"/>
      <c r="H99" s="7"/>
      <c r="I99" s="7"/>
      <c r="J99" s="7"/>
      <c r="K99" s="7"/>
      <c r="L99" s="9"/>
      <c r="M99" s="10"/>
      <c r="N99" s="10"/>
      <c r="O99" s="10"/>
      <c r="P99" s="7"/>
      <c r="Q99" s="10"/>
      <c r="R99" s="10"/>
      <c r="S99" s="10"/>
    </row>
    <row r="100" spans="1:19" ht="16.5" customHeight="1" x14ac:dyDescent="0.2">
      <c r="A100" s="7"/>
      <c r="B100" s="7"/>
      <c r="C100" s="7"/>
      <c r="D100" s="7" t="s">
        <v>591</v>
      </c>
      <c r="E100" s="7"/>
      <c r="F100" s="7"/>
      <c r="G100" s="7"/>
      <c r="H100" s="7"/>
      <c r="I100" s="7"/>
      <c r="J100" s="7"/>
      <c r="K100" s="7"/>
      <c r="L100" s="9" t="s">
        <v>240</v>
      </c>
      <c r="M100" s="14" t="s">
        <v>423</v>
      </c>
      <c r="N100" s="14" t="s">
        <v>423</v>
      </c>
      <c r="O100" s="14" t="s">
        <v>423</v>
      </c>
      <c r="P100" s="7"/>
      <c r="Q100" s="14" t="s">
        <v>423</v>
      </c>
      <c r="R100" s="14" t="s">
        <v>423</v>
      </c>
      <c r="S100" s="14" t="s">
        <v>423</v>
      </c>
    </row>
    <row r="101" spans="1:19" ht="16.5" customHeight="1" x14ac:dyDescent="0.2">
      <c r="A101" s="7"/>
      <c r="B101" s="7"/>
      <c r="C101" s="7"/>
      <c r="D101" s="7" t="s">
        <v>592</v>
      </c>
      <c r="E101" s="7"/>
      <c r="F101" s="7"/>
      <c r="G101" s="7"/>
      <c r="H101" s="7"/>
      <c r="I101" s="7"/>
      <c r="J101" s="7"/>
      <c r="K101" s="7"/>
      <c r="L101" s="9" t="s">
        <v>240</v>
      </c>
      <c r="M101" s="14" t="s">
        <v>423</v>
      </c>
      <c r="N101" s="14" t="s">
        <v>423</v>
      </c>
      <c r="O101" s="14" t="s">
        <v>423</v>
      </c>
      <c r="P101" s="7"/>
      <c r="Q101" s="14" t="s">
        <v>423</v>
      </c>
      <c r="R101" s="14" t="s">
        <v>423</v>
      </c>
      <c r="S101" s="14" t="s">
        <v>423</v>
      </c>
    </row>
    <row r="102" spans="1:19" ht="16.5" customHeight="1" x14ac:dyDescent="0.2">
      <c r="A102" s="7"/>
      <c r="B102" s="7"/>
      <c r="C102" s="7"/>
      <c r="D102" s="7" t="s">
        <v>593</v>
      </c>
      <c r="E102" s="7"/>
      <c r="F102" s="7"/>
      <c r="G102" s="7"/>
      <c r="H102" s="7"/>
      <c r="I102" s="7"/>
      <c r="J102" s="7"/>
      <c r="K102" s="7"/>
      <c r="L102" s="9" t="s">
        <v>240</v>
      </c>
      <c r="M102" s="14" t="s">
        <v>423</v>
      </c>
      <c r="N102" s="14" t="s">
        <v>423</v>
      </c>
      <c r="O102" s="14" t="s">
        <v>423</v>
      </c>
      <c r="P102" s="7"/>
      <c r="Q102" s="14" t="s">
        <v>423</v>
      </c>
      <c r="R102" s="14" t="s">
        <v>423</v>
      </c>
      <c r="S102" s="14" t="s">
        <v>423</v>
      </c>
    </row>
    <row r="103" spans="1:19" ht="16.5" customHeight="1" x14ac:dyDescent="0.2">
      <c r="A103" s="7"/>
      <c r="B103" s="7"/>
      <c r="C103" s="7"/>
      <c r="D103" s="7" t="s">
        <v>594</v>
      </c>
      <c r="E103" s="7"/>
      <c r="F103" s="7"/>
      <c r="G103" s="7"/>
      <c r="H103" s="7"/>
      <c r="I103" s="7"/>
      <c r="J103" s="7"/>
      <c r="K103" s="7"/>
      <c r="L103" s="9" t="s">
        <v>240</v>
      </c>
      <c r="M103" s="14" t="s">
        <v>423</v>
      </c>
      <c r="N103" s="14" t="s">
        <v>423</v>
      </c>
      <c r="O103" s="14" t="s">
        <v>423</v>
      </c>
      <c r="P103" s="7"/>
      <c r="Q103" s="14" t="s">
        <v>423</v>
      </c>
      <c r="R103" s="14" t="s">
        <v>423</v>
      </c>
      <c r="S103" s="14" t="s">
        <v>423</v>
      </c>
    </row>
    <row r="104" spans="1:19" ht="16.5" customHeight="1" x14ac:dyDescent="0.2">
      <c r="A104" s="7"/>
      <c r="B104" s="7"/>
      <c r="C104" s="7"/>
      <c r="D104" s="7" t="s">
        <v>595</v>
      </c>
      <c r="E104" s="7"/>
      <c r="F104" s="7"/>
      <c r="G104" s="7"/>
      <c r="H104" s="7"/>
      <c r="I104" s="7"/>
      <c r="J104" s="7"/>
      <c r="K104" s="7"/>
      <c r="L104" s="9" t="s">
        <v>240</v>
      </c>
      <c r="M104" s="14" t="s">
        <v>423</v>
      </c>
      <c r="N104" s="14" t="s">
        <v>423</v>
      </c>
      <c r="O104" s="14" t="s">
        <v>423</v>
      </c>
      <c r="P104" s="7"/>
      <c r="Q104" s="14" t="s">
        <v>423</v>
      </c>
      <c r="R104" s="14" t="s">
        <v>423</v>
      </c>
      <c r="S104" s="14" t="s">
        <v>423</v>
      </c>
    </row>
    <row r="105" spans="1:19" ht="16.5" customHeight="1" x14ac:dyDescent="0.2">
      <c r="A105" s="7"/>
      <c r="B105" s="7"/>
      <c r="C105" s="7"/>
      <c r="D105" s="7" t="s">
        <v>588</v>
      </c>
      <c r="E105" s="7"/>
      <c r="F105" s="7"/>
      <c r="G105" s="7"/>
      <c r="H105" s="7"/>
      <c r="I105" s="7"/>
      <c r="J105" s="7"/>
      <c r="K105" s="7"/>
      <c r="L105" s="9" t="s">
        <v>240</v>
      </c>
      <c r="M105" s="14" t="s">
        <v>423</v>
      </c>
      <c r="N105" s="14" t="s">
        <v>423</v>
      </c>
      <c r="O105" s="14" t="s">
        <v>423</v>
      </c>
      <c r="P105" s="7"/>
      <c r="Q105" s="14" t="s">
        <v>423</v>
      </c>
      <c r="R105" s="14" t="s">
        <v>423</v>
      </c>
      <c r="S105" s="14" t="s">
        <v>423</v>
      </c>
    </row>
    <row r="106" spans="1:19" ht="16.5" customHeight="1" x14ac:dyDescent="0.2">
      <c r="A106" s="7"/>
      <c r="B106" s="7" t="s">
        <v>597</v>
      </c>
      <c r="C106" s="7"/>
      <c r="D106" s="7"/>
      <c r="E106" s="7"/>
      <c r="F106" s="7"/>
      <c r="G106" s="7"/>
      <c r="H106" s="7"/>
      <c r="I106" s="7"/>
      <c r="J106" s="7"/>
      <c r="K106" s="7"/>
      <c r="L106" s="9"/>
      <c r="M106" s="10"/>
      <c r="N106" s="10"/>
      <c r="O106" s="10"/>
      <c r="P106" s="7"/>
      <c r="Q106" s="10"/>
      <c r="R106" s="10"/>
      <c r="S106" s="10"/>
    </row>
    <row r="107" spans="1:19" ht="16.5" customHeight="1" x14ac:dyDescent="0.2">
      <c r="A107" s="7"/>
      <c r="B107" s="7"/>
      <c r="C107" s="7" t="s">
        <v>105</v>
      </c>
      <c r="D107" s="7"/>
      <c r="E107" s="7"/>
      <c r="F107" s="7"/>
      <c r="G107" s="7"/>
      <c r="H107" s="7"/>
      <c r="I107" s="7"/>
      <c r="J107" s="7"/>
      <c r="K107" s="7"/>
      <c r="L107" s="9" t="s">
        <v>240</v>
      </c>
      <c r="M107" s="14" t="s">
        <v>423</v>
      </c>
      <c r="N107" s="14" t="s">
        <v>423</v>
      </c>
      <c r="O107" s="14" t="s">
        <v>423</v>
      </c>
      <c r="P107" s="7"/>
      <c r="Q107" s="14" t="s">
        <v>423</v>
      </c>
      <c r="R107" s="14" t="s">
        <v>423</v>
      </c>
      <c r="S107" s="14" t="s">
        <v>423</v>
      </c>
    </row>
    <row r="108" spans="1:19" ht="16.5" customHeight="1" x14ac:dyDescent="0.2">
      <c r="A108" s="7"/>
      <c r="B108" s="7"/>
      <c r="C108" s="7" t="s">
        <v>587</v>
      </c>
      <c r="D108" s="7"/>
      <c r="E108" s="7"/>
      <c r="F108" s="7"/>
      <c r="G108" s="7"/>
      <c r="H108" s="7"/>
      <c r="I108" s="7"/>
      <c r="J108" s="7"/>
      <c r="K108" s="7"/>
      <c r="L108" s="9"/>
      <c r="M108" s="10"/>
      <c r="N108" s="10"/>
      <c r="O108" s="10"/>
      <c r="P108" s="7"/>
      <c r="Q108" s="10"/>
      <c r="R108" s="10"/>
      <c r="S108" s="10"/>
    </row>
    <row r="109" spans="1:19" ht="29.45" customHeight="1" x14ac:dyDescent="0.2">
      <c r="A109" s="7"/>
      <c r="B109" s="7"/>
      <c r="C109" s="7"/>
      <c r="D109" s="84" t="s">
        <v>346</v>
      </c>
      <c r="E109" s="84"/>
      <c r="F109" s="84"/>
      <c r="G109" s="84"/>
      <c r="H109" s="84"/>
      <c r="I109" s="84"/>
      <c r="J109" s="84"/>
      <c r="K109" s="84"/>
      <c r="L109" s="9" t="s">
        <v>240</v>
      </c>
      <c r="M109" s="14" t="s">
        <v>423</v>
      </c>
      <c r="N109" s="14" t="s">
        <v>423</v>
      </c>
      <c r="O109" s="14" t="s">
        <v>423</v>
      </c>
      <c r="P109" s="7"/>
      <c r="Q109" s="14" t="s">
        <v>423</v>
      </c>
      <c r="R109" s="14" t="s">
        <v>423</v>
      </c>
      <c r="S109" s="14" t="s">
        <v>423</v>
      </c>
    </row>
    <row r="110" spans="1:19" ht="16.5" customHeight="1" x14ac:dyDescent="0.2">
      <c r="A110" s="7"/>
      <c r="B110" s="7"/>
      <c r="C110" s="7"/>
      <c r="D110" s="7" t="s">
        <v>487</v>
      </c>
      <c r="E110" s="7"/>
      <c r="F110" s="7"/>
      <c r="G110" s="7"/>
      <c r="H110" s="7"/>
      <c r="I110" s="7"/>
      <c r="J110" s="7"/>
      <c r="K110" s="7"/>
      <c r="L110" s="9" t="s">
        <v>240</v>
      </c>
      <c r="M110" s="14" t="s">
        <v>423</v>
      </c>
      <c r="N110" s="14" t="s">
        <v>423</v>
      </c>
      <c r="O110" s="14" t="s">
        <v>423</v>
      </c>
      <c r="P110" s="7"/>
      <c r="Q110" s="14" t="s">
        <v>423</v>
      </c>
      <c r="R110" s="14" t="s">
        <v>423</v>
      </c>
      <c r="S110" s="14" t="s">
        <v>423</v>
      </c>
    </row>
    <row r="111" spans="1:19" ht="16.5" customHeight="1" x14ac:dyDescent="0.2">
      <c r="A111" s="7"/>
      <c r="B111" s="7"/>
      <c r="C111" s="7"/>
      <c r="D111" s="7" t="s">
        <v>588</v>
      </c>
      <c r="E111" s="7"/>
      <c r="F111" s="7"/>
      <c r="G111" s="7"/>
      <c r="H111" s="7"/>
      <c r="I111" s="7"/>
      <c r="J111" s="7"/>
      <c r="K111" s="7"/>
      <c r="L111" s="9" t="s">
        <v>240</v>
      </c>
      <c r="M111" s="14" t="s">
        <v>423</v>
      </c>
      <c r="N111" s="14" t="s">
        <v>423</v>
      </c>
      <c r="O111" s="14" t="s">
        <v>423</v>
      </c>
      <c r="P111" s="7"/>
      <c r="Q111" s="14" t="s">
        <v>423</v>
      </c>
      <c r="R111" s="14" t="s">
        <v>423</v>
      </c>
      <c r="S111" s="14" t="s">
        <v>423</v>
      </c>
    </row>
    <row r="112" spans="1:19" ht="16.5" customHeight="1" x14ac:dyDescent="0.2">
      <c r="A112" s="7"/>
      <c r="B112" s="7"/>
      <c r="C112" s="7" t="s">
        <v>589</v>
      </c>
      <c r="D112" s="7"/>
      <c r="E112" s="7"/>
      <c r="F112" s="7"/>
      <c r="G112" s="7"/>
      <c r="H112" s="7"/>
      <c r="I112" s="7"/>
      <c r="J112" s="7"/>
      <c r="K112" s="7"/>
      <c r="L112" s="9"/>
      <c r="M112" s="10"/>
      <c r="N112" s="10"/>
      <c r="O112" s="10"/>
      <c r="P112" s="7"/>
      <c r="Q112" s="10"/>
      <c r="R112" s="10"/>
      <c r="S112" s="10"/>
    </row>
    <row r="113" spans="1:19" ht="16.5" customHeight="1" x14ac:dyDescent="0.2">
      <c r="A113" s="7"/>
      <c r="B113" s="7"/>
      <c r="C113" s="7"/>
      <c r="D113" s="7" t="s">
        <v>433</v>
      </c>
      <c r="E113" s="7"/>
      <c r="F113" s="7"/>
      <c r="G113" s="7"/>
      <c r="H113" s="7"/>
      <c r="I113" s="7"/>
      <c r="J113" s="7"/>
      <c r="K113" s="7"/>
      <c r="L113" s="9" t="s">
        <v>240</v>
      </c>
      <c r="M113" s="14" t="s">
        <v>423</v>
      </c>
      <c r="N113" s="14" t="s">
        <v>423</v>
      </c>
      <c r="O113" s="14" t="s">
        <v>423</v>
      </c>
      <c r="P113" s="7"/>
      <c r="Q113" s="14" t="s">
        <v>423</v>
      </c>
      <c r="R113" s="14" t="s">
        <v>423</v>
      </c>
      <c r="S113" s="14" t="s">
        <v>423</v>
      </c>
    </row>
    <row r="114" spans="1:19" ht="16.5" customHeight="1" x14ac:dyDescent="0.2">
      <c r="A114" s="7"/>
      <c r="B114" s="7"/>
      <c r="C114" s="7"/>
      <c r="D114" s="7" t="s">
        <v>434</v>
      </c>
      <c r="E114" s="7"/>
      <c r="F114" s="7"/>
      <c r="G114" s="7"/>
      <c r="H114" s="7"/>
      <c r="I114" s="7"/>
      <c r="J114" s="7"/>
      <c r="K114" s="7"/>
      <c r="L114" s="9" t="s">
        <v>240</v>
      </c>
      <c r="M114" s="14" t="s">
        <v>423</v>
      </c>
      <c r="N114" s="14" t="s">
        <v>423</v>
      </c>
      <c r="O114" s="14" t="s">
        <v>423</v>
      </c>
      <c r="P114" s="7"/>
      <c r="Q114" s="14" t="s">
        <v>423</v>
      </c>
      <c r="R114" s="14" t="s">
        <v>423</v>
      </c>
      <c r="S114" s="14" t="s">
        <v>423</v>
      </c>
    </row>
    <row r="115" spans="1:19" ht="16.5" customHeight="1" x14ac:dyDescent="0.2">
      <c r="A115" s="7"/>
      <c r="B115" s="7"/>
      <c r="C115" s="7"/>
      <c r="D115" s="7" t="s">
        <v>435</v>
      </c>
      <c r="E115" s="7"/>
      <c r="F115" s="7"/>
      <c r="G115" s="7"/>
      <c r="H115" s="7"/>
      <c r="I115" s="7"/>
      <c r="J115" s="7"/>
      <c r="K115" s="7"/>
      <c r="L115" s="9" t="s">
        <v>240</v>
      </c>
      <c r="M115" s="14" t="s">
        <v>423</v>
      </c>
      <c r="N115" s="14" t="s">
        <v>423</v>
      </c>
      <c r="O115" s="14" t="s">
        <v>423</v>
      </c>
      <c r="P115" s="7"/>
      <c r="Q115" s="14" t="s">
        <v>423</v>
      </c>
      <c r="R115" s="14" t="s">
        <v>423</v>
      </c>
      <c r="S115" s="14" t="s">
        <v>423</v>
      </c>
    </row>
    <row r="116" spans="1:19" ht="16.5" customHeight="1" x14ac:dyDescent="0.2">
      <c r="A116" s="7"/>
      <c r="B116" s="7"/>
      <c r="C116" s="7"/>
      <c r="D116" s="7" t="s">
        <v>436</v>
      </c>
      <c r="E116" s="7"/>
      <c r="F116" s="7"/>
      <c r="G116" s="7"/>
      <c r="H116" s="7"/>
      <c r="I116" s="7"/>
      <c r="J116" s="7"/>
      <c r="K116" s="7"/>
      <c r="L116" s="9" t="s">
        <v>240</v>
      </c>
      <c r="M116" s="14" t="s">
        <v>423</v>
      </c>
      <c r="N116" s="14" t="s">
        <v>423</v>
      </c>
      <c r="O116" s="14" t="s">
        <v>423</v>
      </c>
      <c r="P116" s="7"/>
      <c r="Q116" s="14" t="s">
        <v>423</v>
      </c>
      <c r="R116" s="14" t="s">
        <v>423</v>
      </c>
      <c r="S116" s="14" t="s">
        <v>423</v>
      </c>
    </row>
    <row r="117" spans="1:19" ht="16.5" customHeight="1" x14ac:dyDescent="0.2">
      <c r="A117" s="7"/>
      <c r="B117" s="7"/>
      <c r="C117" s="7"/>
      <c r="D117" s="7" t="s">
        <v>437</v>
      </c>
      <c r="E117" s="7"/>
      <c r="F117" s="7"/>
      <c r="G117" s="7"/>
      <c r="H117" s="7"/>
      <c r="I117" s="7"/>
      <c r="J117" s="7"/>
      <c r="K117" s="7"/>
      <c r="L117" s="9" t="s">
        <v>240</v>
      </c>
      <c r="M117" s="14" t="s">
        <v>423</v>
      </c>
      <c r="N117" s="14" t="s">
        <v>423</v>
      </c>
      <c r="O117" s="14" t="s">
        <v>423</v>
      </c>
      <c r="P117" s="7"/>
      <c r="Q117" s="14" t="s">
        <v>423</v>
      </c>
      <c r="R117" s="14" t="s">
        <v>423</v>
      </c>
      <c r="S117" s="14" t="s">
        <v>423</v>
      </c>
    </row>
    <row r="118" spans="1:19" ht="16.5" customHeight="1" x14ac:dyDescent="0.2">
      <c r="A118" s="7"/>
      <c r="B118" s="7"/>
      <c r="C118" s="7"/>
      <c r="D118" s="7" t="s">
        <v>588</v>
      </c>
      <c r="E118" s="7"/>
      <c r="F118" s="7"/>
      <c r="G118" s="7"/>
      <c r="H118" s="7"/>
      <c r="I118" s="7"/>
      <c r="J118" s="7"/>
      <c r="K118" s="7"/>
      <c r="L118" s="9" t="s">
        <v>240</v>
      </c>
      <c r="M118" s="14" t="s">
        <v>423</v>
      </c>
      <c r="N118" s="14" t="s">
        <v>423</v>
      </c>
      <c r="O118" s="14" t="s">
        <v>423</v>
      </c>
      <c r="P118" s="7"/>
      <c r="Q118" s="14" t="s">
        <v>423</v>
      </c>
      <c r="R118" s="14" t="s">
        <v>423</v>
      </c>
      <c r="S118" s="14" t="s">
        <v>423</v>
      </c>
    </row>
    <row r="119" spans="1:19" ht="16.5" customHeight="1" x14ac:dyDescent="0.2">
      <c r="A119" s="7"/>
      <c r="B119" s="7"/>
      <c r="C119" s="7" t="s">
        <v>590</v>
      </c>
      <c r="D119" s="7"/>
      <c r="E119" s="7"/>
      <c r="F119" s="7"/>
      <c r="G119" s="7"/>
      <c r="H119" s="7"/>
      <c r="I119" s="7"/>
      <c r="J119" s="7"/>
      <c r="K119" s="7"/>
      <c r="L119" s="9"/>
      <c r="M119" s="10"/>
      <c r="N119" s="10"/>
      <c r="O119" s="10"/>
      <c r="P119" s="7"/>
      <c r="Q119" s="10"/>
      <c r="R119" s="10"/>
      <c r="S119" s="10"/>
    </row>
    <row r="120" spans="1:19" ht="16.5" customHeight="1" x14ac:dyDescent="0.2">
      <c r="A120" s="7"/>
      <c r="B120" s="7"/>
      <c r="C120" s="7"/>
      <c r="D120" s="7" t="s">
        <v>591</v>
      </c>
      <c r="E120" s="7"/>
      <c r="F120" s="7"/>
      <c r="G120" s="7"/>
      <c r="H120" s="7"/>
      <c r="I120" s="7"/>
      <c r="J120" s="7"/>
      <c r="K120" s="7"/>
      <c r="L120" s="9" t="s">
        <v>240</v>
      </c>
      <c r="M120" s="14" t="s">
        <v>423</v>
      </c>
      <c r="N120" s="14" t="s">
        <v>423</v>
      </c>
      <c r="O120" s="14" t="s">
        <v>423</v>
      </c>
      <c r="P120" s="7"/>
      <c r="Q120" s="14" t="s">
        <v>423</v>
      </c>
      <c r="R120" s="14" t="s">
        <v>423</v>
      </c>
      <c r="S120" s="14" t="s">
        <v>423</v>
      </c>
    </row>
    <row r="121" spans="1:19" ht="16.5" customHeight="1" x14ac:dyDescent="0.2">
      <c r="A121" s="7"/>
      <c r="B121" s="7"/>
      <c r="C121" s="7"/>
      <c r="D121" s="7" t="s">
        <v>592</v>
      </c>
      <c r="E121" s="7"/>
      <c r="F121" s="7"/>
      <c r="G121" s="7"/>
      <c r="H121" s="7"/>
      <c r="I121" s="7"/>
      <c r="J121" s="7"/>
      <c r="K121" s="7"/>
      <c r="L121" s="9" t="s">
        <v>240</v>
      </c>
      <c r="M121" s="14" t="s">
        <v>423</v>
      </c>
      <c r="N121" s="14" t="s">
        <v>423</v>
      </c>
      <c r="O121" s="14" t="s">
        <v>423</v>
      </c>
      <c r="P121" s="7"/>
      <c r="Q121" s="14" t="s">
        <v>423</v>
      </c>
      <c r="R121" s="14" t="s">
        <v>423</v>
      </c>
      <c r="S121" s="14" t="s">
        <v>423</v>
      </c>
    </row>
    <row r="122" spans="1:19" ht="16.5" customHeight="1" x14ac:dyDescent="0.2">
      <c r="A122" s="7"/>
      <c r="B122" s="7"/>
      <c r="C122" s="7"/>
      <c r="D122" s="7" t="s">
        <v>593</v>
      </c>
      <c r="E122" s="7"/>
      <c r="F122" s="7"/>
      <c r="G122" s="7"/>
      <c r="H122" s="7"/>
      <c r="I122" s="7"/>
      <c r="J122" s="7"/>
      <c r="K122" s="7"/>
      <c r="L122" s="9" t="s">
        <v>240</v>
      </c>
      <c r="M122" s="14" t="s">
        <v>423</v>
      </c>
      <c r="N122" s="14" t="s">
        <v>423</v>
      </c>
      <c r="O122" s="14" t="s">
        <v>423</v>
      </c>
      <c r="P122" s="7"/>
      <c r="Q122" s="14" t="s">
        <v>423</v>
      </c>
      <c r="R122" s="14" t="s">
        <v>423</v>
      </c>
      <c r="S122" s="14" t="s">
        <v>423</v>
      </c>
    </row>
    <row r="123" spans="1:19" ht="16.5" customHeight="1" x14ac:dyDescent="0.2">
      <c r="A123" s="7"/>
      <c r="B123" s="7"/>
      <c r="C123" s="7"/>
      <c r="D123" s="7" t="s">
        <v>594</v>
      </c>
      <c r="E123" s="7"/>
      <c r="F123" s="7"/>
      <c r="G123" s="7"/>
      <c r="H123" s="7"/>
      <c r="I123" s="7"/>
      <c r="J123" s="7"/>
      <c r="K123" s="7"/>
      <c r="L123" s="9" t="s">
        <v>240</v>
      </c>
      <c r="M123" s="14" t="s">
        <v>423</v>
      </c>
      <c r="N123" s="14" t="s">
        <v>423</v>
      </c>
      <c r="O123" s="14" t="s">
        <v>423</v>
      </c>
      <c r="P123" s="7"/>
      <c r="Q123" s="14" t="s">
        <v>423</v>
      </c>
      <c r="R123" s="14" t="s">
        <v>423</v>
      </c>
      <c r="S123" s="14" t="s">
        <v>423</v>
      </c>
    </row>
    <row r="124" spans="1:19" ht="16.5" customHeight="1" x14ac:dyDescent="0.2">
      <c r="A124" s="7"/>
      <c r="B124" s="7"/>
      <c r="C124" s="7"/>
      <c r="D124" s="7" t="s">
        <v>595</v>
      </c>
      <c r="E124" s="7"/>
      <c r="F124" s="7"/>
      <c r="G124" s="7"/>
      <c r="H124" s="7"/>
      <c r="I124" s="7"/>
      <c r="J124" s="7"/>
      <c r="K124" s="7"/>
      <c r="L124" s="9" t="s">
        <v>240</v>
      </c>
      <c r="M124" s="14" t="s">
        <v>423</v>
      </c>
      <c r="N124" s="14" t="s">
        <v>423</v>
      </c>
      <c r="O124" s="14" t="s">
        <v>423</v>
      </c>
      <c r="P124" s="7"/>
      <c r="Q124" s="14" t="s">
        <v>423</v>
      </c>
      <c r="R124" s="14" t="s">
        <v>423</v>
      </c>
      <c r="S124" s="14" t="s">
        <v>423</v>
      </c>
    </row>
    <row r="125" spans="1:19" ht="16.5" customHeight="1" x14ac:dyDescent="0.2">
      <c r="A125" s="7"/>
      <c r="B125" s="7"/>
      <c r="C125" s="7"/>
      <c r="D125" s="7" t="s">
        <v>588</v>
      </c>
      <c r="E125" s="7"/>
      <c r="F125" s="7"/>
      <c r="G125" s="7"/>
      <c r="H125" s="7"/>
      <c r="I125" s="7"/>
      <c r="J125" s="7"/>
      <c r="K125" s="7"/>
      <c r="L125" s="9" t="s">
        <v>240</v>
      </c>
      <c r="M125" s="14" t="s">
        <v>423</v>
      </c>
      <c r="N125" s="14" t="s">
        <v>423</v>
      </c>
      <c r="O125" s="14" t="s">
        <v>423</v>
      </c>
      <c r="P125" s="7"/>
      <c r="Q125" s="14" t="s">
        <v>423</v>
      </c>
      <c r="R125" s="14" t="s">
        <v>423</v>
      </c>
      <c r="S125" s="14" t="s">
        <v>423</v>
      </c>
    </row>
    <row r="126" spans="1:19" ht="16.5" customHeight="1" x14ac:dyDescent="0.2">
      <c r="A126" s="7" t="s">
        <v>141</v>
      </c>
      <c r="B126" s="7"/>
      <c r="C126" s="7"/>
      <c r="D126" s="7"/>
      <c r="E126" s="7"/>
      <c r="F126" s="7"/>
      <c r="G126" s="7"/>
      <c r="H126" s="7"/>
      <c r="I126" s="7"/>
      <c r="J126" s="7"/>
      <c r="K126" s="7"/>
      <c r="L126" s="9"/>
      <c r="M126" s="10"/>
      <c r="N126" s="10"/>
      <c r="O126" s="10"/>
      <c r="P126" s="7"/>
      <c r="Q126" s="10"/>
      <c r="R126" s="10"/>
      <c r="S126" s="10"/>
    </row>
    <row r="127" spans="1:19" ht="16.5" customHeight="1" x14ac:dyDescent="0.2">
      <c r="A127" s="7"/>
      <c r="B127" s="7" t="s">
        <v>586</v>
      </c>
      <c r="C127" s="7"/>
      <c r="D127" s="7"/>
      <c r="E127" s="7"/>
      <c r="F127" s="7"/>
      <c r="G127" s="7"/>
      <c r="H127" s="7"/>
      <c r="I127" s="7"/>
      <c r="J127" s="7"/>
      <c r="K127" s="7"/>
      <c r="L127" s="9"/>
      <c r="M127" s="10"/>
      <c r="N127" s="10"/>
      <c r="O127" s="10"/>
      <c r="P127" s="7"/>
      <c r="Q127" s="10"/>
      <c r="R127" s="10"/>
      <c r="S127" s="10"/>
    </row>
    <row r="128" spans="1:19" ht="16.5" customHeight="1" x14ac:dyDescent="0.2">
      <c r="A128" s="7"/>
      <c r="B128" s="7"/>
      <c r="C128" s="7" t="s">
        <v>105</v>
      </c>
      <c r="D128" s="7"/>
      <c r="E128" s="7"/>
      <c r="F128" s="7"/>
      <c r="G128" s="7"/>
      <c r="H128" s="7"/>
      <c r="I128" s="7"/>
      <c r="J128" s="7"/>
      <c r="K128" s="7"/>
      <c r="L128" s="9" t="s">
        <v>240</v>
      </c>
      <c r="M128" s="14" t="s">
        <v>423</v>
      </c>
      <c r="N128" s="14" t="s">
        <v>423</v>
      </c>
      <c r="O128" s="14" t="s">
        <v>423</v>
      </c>
      <c r="P128" s="7"/>
      <c r="Q128" s="14" t="s">
        <v>423</v>
      </c>
      <c r="R128" s="14" t="s">
        <v>423</v>
      </c>
      <c r="S128" s="14" t="s">
        <v>423</v>
      </c>
    </row>
    <row r="129" spans="1:19" ht="16.5" customHeight="1" x14ac:dyDescent="0.2">
      <c r="A129" s="7"/>
      <c r="B129" s="7"/>
      <c r="C129" s="7" t="s">
        <v>587</v>
      </c>
      <c r="D129" s="7"/>
      <c r="E129" s="7"/>
      <c r="F129" s="7"/>
      <c r="G129" s="7"/>
      <c r="H129" s="7"/>
      <c r="I129" s="7"/>
      <c r="J129" s="7"/>
      <c r="K129" s="7"/>
      <c r="L129" s="9"/>
      <c r="M129" s="10"/>
      <c r="N129" s="10"/>
      <c r="O129" s="10"/>
      <c r="P129" s="7"/>
      <c r="Q129" s="10"/>
      <c r="R129" s="10"/>
      <c r="S129" s="10"/>
    </row>
    <row r="130" spans="1:19" ht="29.45" customHeight="1" x14ac:dyDescent="0.2">
      <c r="A130" s="7"/>
      <c r="B130" s="7"/>
      <c r="C130" s="7"/>
      <c r="D130" s="84" t="s">
        <v>346</v>
      </c>
      <c r="E130" s="84"/>
      <c r="F130" s="84"/>
      <c r="G130" s="84"/>
      <c r="H130" s="84"/>
      <c r="I130" s="84"/>
      <c r="J130" s="84"/>
      <c r="K130" s="84"/>
      <c r="L130" s="9" t="s">
        <v>240</v>
      </c>
      <c r="M130" s="14" t="s">
        <v>423</v>
      </c>
      <c r="N130" s="14" t="s">
        <v>423</v>
      </c>
      <c r="O130" s="14" t="s">
        <v>423</v>
      </c>
      <c r="P130" s="7"/>
      <c r="Q130" s="14" t="s">
        <v>423</v>
      </c>
      <c r="R130" s="14" t="s">
        <v>423</v>
      </c>
      <c r="S130" s="14" t="s">
        <v>423</v>
      </c>
    </row>
    <row r="131" spans="1:19" ht="16.5" customHeight="1" x14ac:dyDescent="0.2">
      <c r="A131" s="7"/>
      <c r="B131" s="7"/>
      <c r="C131" s="7"/>
      <c r="D131" s="7" t="s">
        <v>487</v>
      </c>
      <c r="E131" s="7"/>
      <c r="F131" s="7"/>
      <c r="G131" s="7"/>
      <c r="H131" s="7"/>
      <c r="I131" s="7"/>
      <c r="J131" s="7"/>
      <c r="K131" s="7"/>
      <c r="L131" s="9" t="s">
        <v>240</v>
      </c>
      <c r="M131" s="14" t="s">
        <v>423</v>
      </c>
      <c r="N131" s="14" t="s">
        <v>423</v>
      </c>
      <c r="O131" s="14" t="s">
        <v>423</v>
      </c>
      <c r="P131" s="7"/>
      <c r="Q131" s="14" t="s">
        <v>423</v>
      </c>
      <c r="R131" s="14" t="s">
        <v>423</v>
      </c>
      <c r="S131" s="14" t="s">
        <v>423</v>
      </c>
    </row>
    <row r="132" spans="1:19" ht="16.5" customHeight="1" x14ac:dyDescent="0.2">
      <c r="A132" s="7"/>
      <c r="B132" s="7"/>
      <c r="C132" s="7"/>
      <c r="D132" s="7" t="s">
        <v>588</v>
      </c>
      <c r="E132" s="7"/>
      <c r="F132" s="7"/>
      <c r="G132" s="7"/>
      <c r="H132" s="7"/>
      <c r="I132" s="7"/>
      <c r="J132" s="7"/>
      <c r="K132" s="7"/>
      <c r="L132" s="9" t="s">
        <v>240</v>
      </c>
      <c r="M132" s="14" t="s">
        <v>423</v>
      </c>
      <c r="N132" s="14" t="s">
        <v>423</v>
      </c>
      <c r="O132" s="14" t="s">
        <v>423</v>
      </c>
      <c r="P132" s="7"/>
      <c r="Q132" s="14" t="s">
        <v>423</v>
      </c>
      <c r="R132" s="14" t="s">
        <v>423</v>
      </c>
      <c r="S132" s="14" t="s">
        <v>423</v>
      </c>
    </row>
    <row r="133" spans="1:19" ht="16.5" customHeight="1" x14ac:dyDescent="0.2">
      <c r="A133" s="7"/>
      <c r="B133" s="7"/>
      <c r="C133" s="7" t="s">
        <v>589</v>
      </c>
      <c r="D133" s="7"/>
      <c r="E133" s="7"/>
      <c r="F133" s="7"/>
      <c r="G133" s="7"/>
      <c r="H133" s="7"/>
      <c r="I133" s="7"/>
      <c r="J133" s="7"/>
      <c r="K133" s="7"/>
      <c r="L133" s="9"/>
      <c r="M133" s="10"/>
      <c r="N133" s="10"/>
      <c r="O133" s="10"/>
      <c r="P133" s="7"/>
      <c r="Q133" s="10"/>
      <c r="R133" s="10"/>
      <c r="S133" s="10"/>
    </row>
    <row r="134" spans="1:19" ht="16.5" customHeight="1" x14ac:dyDescent="0.2">
      <c r="A134" s="7"/>
      <c r="B134" s="7"/>
      <c r="C134" s="7"/>
      <c r="D134" s="7" t="s">
        <v>433</v>
      </c>
      <c r="E134" s="7"/>
      <c r="F134" s="7"/>
      <c r="G134" s="7"/>
      <c r="H134" s="7"/>
      <c r="I134" s="7"/>
      <c r="J134" s="7"/>
      <c r="K134" s="7"/>
      <c r="L134" s="9" t="s">
        <v>240</v>
      </c>
      <c r="M134" s="14" t="s">
        <v>423</v>
      </c>
      <c r="N134" s="14" t="s">
        <v>423</v>
      </c>
      <c r="O134" s="14" t="s">
        <v>423</v>
      </c>
      <c r="P134" s="7"/>
      <c r="Q134" s="14" t="s">
        <v>423</v>
      </c>
      <c r="R134" s="14" t="s">
        <v>423</v>
      </c>
      <c r="S134" s="14" t="s">
        <v>423</v>
      </c>
    </row>
    <row r="135" spans="1:19" ht="16.5" customHeight="1" x14ac:dyDescent="0.2">
      <c r="A135" s="7"/>
      <c r="B135" s="7"/>
      <c r="C135" s="7"/>
      <c r="D135" s="7" t="s">
        <v>434</v>
      </c>
      <c r="E135" s="7"/>
      <c r="F135" s="7"/>
      <c r="G135" s="7"/>
      <c r="H135" s="7"/>
      <c r="I135" s="7"/>
      <c r="J135" s="7"/>
      <c r="K135" s="7"/>
      <c r="L135" s="9" t="s">
        <v>240</v>
      </c>
      <c r="M135" s="14" t="s">
        <v>423</v>
      </c>
      <c r="N135" s="14" t="s">
        <v>423</v>
      </c>
      <c r="O135" s="14" t="s">
        <v>423</v>
      </c>
      <c r="P135" s="7"/>
      <c r="Q135" s="14" t="s">
        <v>423</v>
      </c>
      <c r="R135" s="14" t="s">
        <v>423</v>
      </c>
      <c r="S135" s="14" t="s">
        <v>423</v>
      </c>
    </row>
    <row r="136" spans="1:19" ht="16.5" customHeight="1" x14ac:dyDescent="0.2">
      <c r="A136" s="7"/>
      <c r="B136" s="7"/>
      <c r="C136" s="7"/>
      <c r="D136" s="7" t="s">
        <v>435</v>
      </c>
      <c r="E136" s="7"/>
      <c r="F136" s="7"/>
      <c r="G136" s="7"/>
      <c r="H136" s="7"/>
      <c r="I136" s="7"/>
      <c r="J136" s="7"/>
      <c r="K136" s="7"/>
      <c r="L136" s="9" t="s">
        <v>240</v>
      </c>
      <c r="M136" s="14" t="s">
        <v>423</v>
      </c>
      <c r="N136" s="14" t="s">
        <v>423</v>
      </c>
      <c r="O136" s="14" t="s">
        <v>423</v>
      </c>
      <c r="P136" s="7"/>
      <c r="Q136" s="14" t="s">
        <v>423</v>
      </c>
      <c r="R136" s="14" t="s">
        <v>423</v>
      </c>
      <c r="S136" s="14" t="s">
        <v>423</v>
      </c>
    </row>
    <row r="137" spans="1:19" ht="16.5" customHeight="1" x14ac:dyDescent="0.2">
      <c r="A137" s="7"/>
      <c r="B137" s="7"/>
      <c r="C137" s="7"/>
      <c r="D137" s="7" t="s">
        <v>436</v>
      </c>
      <c r="E137" s="7"/>
      <c r="F137" s="7"/>
      <c r="G137" s="7"/>
      <c r="H137" s="7"/>
      <c r="I137" s="7"/>
      <c r="J137" s="7"/>
      <c r="K137" s="7"/>
      <c r="L137" s="9" t="s">
        <v>240</v>
      </c>
      <c r="M137" s="14" t="s">
        <v>423</v>
      </c>
      <c r="N137" s="14" t="s">
        <v>423</v>
      </c>
      <c r="O137" s="14" t="s">
        <v>423</v>
      </c>
      <c r="P137" s="7"/>
      <c r="Q137" s="14" t="s">
        <v>423</v>
      </c>
      <c r="R137" s="14" t="s">
        <v>423</v>
      </c>
      <c r="S137" s="14" t="s">
        <v>423</v>
      </c>
    </row>
    <row r="138" spans="1:19" ht="16.5" customHeight="1" x14ac:dyDescent="0.2">
      <c r="A138" s="7"/>
      <c r="B138" s="7"/>
      <c r="C138" s="7"/>
      <c r="D138" s="7" t="s">
        <v>437</v>
      </c>
      <c r="E138" s="7"/>
      <c r="F138" s="7"/>
      <c r="G138" s="7"/>
      <c r="H138" s="7"/>
      <c r="I138" s="7"/>
      <c r="J138" s="7"/>
      <c r="K138" s="7"/>
      <c r="L138" s="9" t="s">
        <v>240</v>
      </c>
      <c r="M138" s="14" t="s">
        <v>423</v>
      </c>
      <c r="N138" s="14" t="s">
        <v>423</v>
      </c>
      <c r="O138" s="14" t="s">
        <v>423</v>
      </c>
      <c r="P138" s="7"/>
      <c r="Q138" s="14" t="s">
        <v>423</v>
      </c>
      <c r="R138" s="14" t="s">
        <v>423</v>
      </c>
      <c r="S138" s="14" t="s">
        <v>423</v>
      </c>
    </row>
    <row r="139" spans="1:19" ht="16.5" customHeight="1" x14ac:dyDescent="0.2">
      <c r="A139" s="7"/>
      <c r="B139" s="7"/>
      <c r="C139" s="7"/>
      <c r="D139" s="7" t="s">
        <v>588</v>
      </c>
      <c r="E139" s="7"/>
      <c r="F139" s="7"/>
      <c r="G139" s="7"/>
      <c r="H139" s="7"/>
      <c r="I139" s="7"/>
      <c r="J139" s="7"/>
      <c r="K139" s="7"/>
      <c r="L139" s="9" t="s">
        <v>240</v>
      </c>
      <c r="M139" s="14" t="s">
        <v>423</v>
      </c>
      <c r="N139" s="14" t="s">
        <v>423</v>
      </c>
      <c r="O139" s="14" t="s">
        <v>423</v>
      </c>
      <c r="P139" s="7"/>
      <c r="Q139" s="14" t="s">
        <v>423</v>
      </c>
      <c r="R139" s="14" t="s">
        <v>423</v>
      </c>
      <c r="S139" s="14" t="s">
        <v>423</v>
      </c>
    </row>
    <row r="140" spans="1:19" ht="16.5" customHeight="1" x14ac:dyDescent="0.2">
      <c r="A140" s="7"/>
      <c r="B140" s="7"/>
      <c r="C140" s="7" t="s">
        <v>590</v>
      </c>
      <c r="D140" s="7"/>
      <c r="E140" s="7"/>
      <c r="F140" s="7"/>
      <c r="G140" s="7"/>
      <c r="H140" s="7"/>
      <c r="I140" s="7"/>
      <c r="J140" s="7"/>
      <c r="K140" s="7"/>
      <c r="L140" s="9"/>
      <c r="M140" s="10"/>
      <c r="N140" s="10"/>
      <c r="O140" s="10"/>
      <c r="P140" s="7"/>
      <c r="Q140" s="10"/>
      <c r="R140" s="10"/>
      <c r="S140" s="10"/>
    </row>
    <row r="141" spans="1:19" ht="16.5" customHeight="1" x14ac:dyDescent="0.2">
      <c r="A141" s="7"/>
      <c r="B141" s="7"/>
      <c r="C141" s="7"/>
      <c r="D141" s="7" t="s">
        <v>591</v>
      </c>
      <c r="E141" s="7"/>
      <c r="F141" s="7"/>
      <c r="G141" s="7"/>
      <c r="H141" s="7"/>
      <c r="I141" s="7"/>
      <c r="J141" s="7"/>
      <c r="K141" s="7"/>
      <c r="L141" s="9" t="s">
        <v>240</v>
      </c>
      <c r="M141" s="14" t="s">
        <v>423</v>
      </c>
      <c r="N141" s="14" t="s">
        <v>423</v>
      </c>
      <c r="O141" s="14" t="s">
        <v>423</v>
      </c>
      <c r="P141" s="7"/>
      <c r="Q141" s="14" t="s">
        <v>423</v>
      </c>
      <c r="R141" s="14" t="s">
        <v>423</v>
      </c>
      <c r="S141" s="14" t="s">
        <v>423</v>
      </c>
    </row>
    <row r="142" spans="1:19" ht="16.5" customHeight="1" x14ac:dyDescent="0.2">
      <c r="A142" s="7"/>
      <c r="B142" s="7"/>
      <c r="C142" s="7"/>
      <c r="D142" s="7" t="s">
        <v>592</v>
      </c>
      <c r="E142" s="7"/>
      <c r="F142" s="7"/>
      <c r="G142" s="7"/>
      <c r="H142" s="7"/>
      <c r="I142" s="7"/>
      <c r="J142" s="7"/>
      <c r="K142" s="7"/>
      <c r="L142" s="9" t="s">
        <v>240</v>
      </c>
      <c r="M142" s="14" t="s">
        <v>423</v>
      </c>
      <c r="N142" s="14" t="s">
        <v>423</v>
      </c>
      <c r="O142" s="14" t="s">
        <v>423</v>
      </c>
      <c r="P142" s="7"/>
      <c r="Q142" s="14" t="s">
        <v>423</v>
      </c>
      <c r="R142" s="14" t="s">
        <v>423</v>
      </c>
      <c r="S142" s="14" t="s">
        <v>423</v>
      </c>
    </row>
    <row r="143" spans="1:19" ht="16.5" customHeight="1" x14ac:dyDescent="0.2">
      <c r="A143" s="7"/>
      <c r="B143" s="7"/>
      <c r="C143" s="7"/>
      <c r="D143" s="7" t="s">
        <v>593</v>
      </c>
      <c r="E143" s="7"/>
      <c r="F143" s="7"/>
      <c r="G143" s="7"/>
      <c r="H143" s="7"/>
      <c r="I143" s="7"/>
      <c r="J143" s="7"/>
      <c r="K143" s="7"/>
      <c r="L143" s="9" t="s">
        <v>240</v>
      </c>
      <c r="M143" s="14" t="s">
        <v>423</v>
      </c>
      <c r="N143" s="14" t="s">
        <v>423</v>
      </c>
      <c r="O143" s="14" t="s">
        <v>423</v>
      </c>
      <c r="P143" s="7"/>
      <c r="Q143" s="14" t="s">
        <v>423</v>
      </c>
      <c r="R143" s="14" t="s">
        <v>423</v>
      </c>
      <c r="S143" s="14" t="s">
        <v>423</v>
      </c>
    </row>
    <row r="144" spans="1:19" ht="16.5" customHeight="1" x14ac:dyDescent="0.2">
      <c r="A144" s="7"/>
      <c r="B144" s="7"/>
      <c r="C144" s="7"/>
      <c r="D144" s="7" t="s">
        <v>594</v>
      </c>
      <c r="E144" s="7"/>
      <c r="F144" s="7"/>
      <c r="G144" s="7"/>
      <c r="H144" s="7"/>
      <c r="I144" s="7"/>
      <c r="J144" s="7"/>
      <c r="K144" s="7"/>
      <c r="L144" s="9" t="s">
        <v>240</v>
      </c>
      <c r="M144" s="14" t="s">
        <v>423</v>
      </c>
      <c r="N144" s="14" t="s">
        <v>423</v>
      </c>
      <c r="O144" s="14" t="s">
        <v>423</v>
      </c>
      <c r="P144" s="7"/>
      <c r="Q144" s="14" t="s">
        <v>423</v>
      </c>
      <c r="R144" s="14" t="s">
        <v>423</v>
      </c>
      <c r="S144" s="14" t="s">
        <v>423</v>
      </c>
    </row>
    <row r="145" spans="1:19" ht="16.5" customHeight="1" x14ac:dyDescent="0.2">
      <c r="A145" s="7"/>
      <c r="B145" s="7"/>
      <c r="C145" s="7"/>
      <c r="D145" s="7" t="s">
        <v>595</v>
      </c>
      <c r="E145" s="7"/>
      <c r="F145" s="7"/>
      <c r="G145" s="7"/>
      <c r="H145" s="7"/>
      <c r="I145" s="7"/>
      <c r="J145" s="7"/>
      <c r="K145" s="7"/>
      <c r="L145" s="9" t="s">
        <v>240</v>
      </c>
      <c r="M145" s="14" t="s">
        <v>423</v>
      </c>
      <c r="N145" s="14" t="s">
        <v>423</v>
      </c>
      <c r="O145" s="14" t="s">
        <v>423</v>
      </c>
      <c r="P145" s="7"/>
      <c r="Q145" s="14" t="s">
        <v>423</v>
      </c>
      <c r="R145" s="14" t="s">
        <v>423</v>
      </c>
      <c r="S145" s="14" t="s">
        <v>423</v>
      </c>
    </row>
    <row r="146" spans="1:19" ht="16.5" customHeight="1" x14ac:dyDescent="0.2">
      <c r="A146" s="7"/>
      <c r="B146" s="7"/>
      <c r="C146" s="7"/>
      <c r="D146" s="7" t="s">
        <v>588</v>
      </c>
      <c r="E146" s="7"/>
      <c r="F146" s="7"/>
      <c r="G146" s="7"/>
      <c r="H146" s="7"/>
      <c r="I146" s="7"/>
      <c r="J146" s="7"/>
      <c r="K146" s="7"/>
      <c r="L146" s="9" t="s">
        <v>240</v>
      </c>
      <c r="M146" s="14" t="s">
        <v>423</v>
      </c>
      <c r="N146" s="14" t="s">
        <v>423</v>
      </c>
      <c r="O146" s="14" t="s">
        <v>423</v>
      </c>
      <c r="P146" s="7"/>
      <c r="Q146" s="14" t="s">
        <v>423</v>
      </c>
      <c r="R146" s="14" t="s">
        <v>423</v>
      </c>
      <c r="S146" s="14" t="s">
        <v>423</v>
      </c>
    </row>
    <row r="147" spans="1:19" ht="16.5" customHeight="1" x14ac:dyDescent="0.2">
      <c r="A147" s="7"/>
      <c r="B147" s="7" t="s">
        <v>596</v>
      </c>
      <c r="C147" s="7"/>
      <c r="D147" s="7"/>
      <c r="E147" s="7"/>
      <c r="F147" s="7"/>
      <c r="G147" s="7"/>
      <c r="H147" s="7"/>
      <c r="I147" s="7"/>
      <c r="J147" s="7"/>
      <c r="K147" s="7"/>
      <c r="L147" s="9"/>
      <c r="M147" s="10"/>
      <c r="N147" s="10"/>
      <c r="O147" s="10"/>
      <c r="P147" s="7"/>
      <c r="Q147" s="10"/>
      <c r="R147" s="10"/>
      <c r="S147" s="10"/>
    </row>
    <row r="148" spans="1:19" ht="16.5" customHeight="1" x14ac:dyDescent="0.2">
      <c r="A148" s="7"/>
      <c r="B148" s="7"/>
      <c r="C148" s="7" t="s">
        <v>105</v>
      </c>
      <c r="D148" s="7"/>
      <c r="E148" s="7"/>
      <c r="F148" s="7"/>
      <c r="G148" s="7"/>
      <c r="H148" s="7"/>
      <c r="I148" s="7"/>
      <c r="J148" s="7"/>
      <c r="K148" s="7"/>
      <c r="L148" s="9" t="s">
        <v>240</v>
      </c>
      <c r="M148" s="14" t="s">
        <v>423</v>
      </c>
      <c r="N148" s="14" t="s">
        <v>423</v>
      </c>
      <c r="O148" s="14" t="s">
        <v>423</v>
      </c>
      <c r="P148" s="7"/>
      <c r="Q148" s="14" t="s">
        <v>423</v>
      </c>
      <c r="R148" s="14" t="s">
        <v>423</v>
      </c>
      <c r="S148" s="14" t="s">
        <v>423</v>
      </c>
    </row>
    <row r="149" spans="1:19" ht="16.5" customHeight="1" x14ac:dyDescent="0.2">
      <c r="A149" s="7"/>
      <c r="B149" s="7"/>
      <c r="C149" s="7" t="s">
        <v>587</v>
      </c>
      <c r="D149" s="7"/>
      <c r="E149" s="7"/>
      <c r="F149" s="7"/>
      <c r="G149" s="7"/>
      <c r="H149" s="7"/>
      <c r="I149" s="7"/>
      <c r="J149" s="7"/>
      <c r="K149" s="7"/>
      <c r="L149" s="9"/>
      <c r="M149" s="10"/>
      <c r="N149" s="10"/>
      <c r="O149" s="10"/>
      <c r="P149" s="7"/>
      <c r="Q149" s="10"/>
      <c r="R149" s="10"/>
      <c r="S149" s="10"/>
    </row>
    <row r="150" spans="1:19" ht="29.45" customHeight="1" x14ac:dyDescent="0.2">
      <c r="A150" s="7"/>
      <c r="B150" s="7"/>
      <c r="C150" s="7"/>
      <c r="D150" s="84" t="s">
        <v>346</v>
      </c>
      <c r="E150" s="84"/>
      <c r="F150" s="84"/>
      <c r="G150" s="84"/>
      <c r="H150" s="84"/>
      <c r="I150" s="84"/>
      <c r="J150" s="84"/>
      <c r="K150" s="84"/>
      <c r="L150" s="9" t="s">
        <v>240</v>
      </c>
      <c r="M150" s="14" t="s">
        <v>423</v>
      </c>
      <c r="N150" s="14" t="s">
        <v>423</v>
      </c>
      <c r="O150" s="14" t="s">
        <v>423</v>
      </c>
      <c r="P150" s="7"/>
      <c r="Q150" s="14" t="s">
        <v>423</v>
      </c>
      <c r="R150" s="14" t="s">
        <v>423</v>
      </c>
      <c r="S150" s="14" t="s">
        <v>423</v>
      </c>
    </row>
    <row r="151" spans="1:19" ht="16.5" customHeight="1" x14ac:dyDescent="0.2">
      <c r="A151" s="7"/>
      <c r="B151" s="7"/>
      <c r="C151" s="7"/>
      <c r="D151" s="7" t="s">
        <v>487</v>
      </c>
      <c r="E151" s="7"/>
      <c r="F151" s="7"/>
      <c r="G151" s="7"/>
      <c r="H151" s="7"/>
      <c r="I151" s="7"/>
      <c r="J151" s="7"/>
      <c r="K151" s="7"/>
      <c r="L151" s="9" t="s">
        <v>240</v>
      </c>
      <c r="M151" s="14" t="s">
        <v>423</v>
      </c>
      <c r="N151" s="14" t="s">
        <v>423</v>
      </c>
      <c r="O151" s="14" t="s">
        <v>423</v>
      </c>
      <c r="P151" s="7"/>
      <c r="Q151" s="14" t="s">
        <v>423</v>
      </c>
      <c r="R151" s="14" t="s">
        <v>423</v>
      </c>
      <c r="S151" s="14" t="s">
        <v>423</v>
      </c>
    </row>
    <row r="152" spans="1:19" ht="16.5" customHeight="1" x14ac:dyDescent="0.2">
      <c r="A152" s="7"/>
      <c r="B152" s="7"/>
      <c r="C152" s="7"/>
      <c r="D152" s="7" t="s">
        <v>588</v>
      </c>
      <c r="E152" s="7"/>
      <c r="F152" s="7"/>
      <c r="G152" s="7"/>
      <c r="H152" s="7"/>
      <c r="I152" s="7"/>
      <c r="J152" s="7"/>
      <c r="K152" s="7"/>
      <c r="L152" s="9" t="s">
        <v>240</v>
      </c>
      <c r="M152" s="14" t="s">
        <v>423</v>
      </c>
      <c r="N152" s="14" t="s">
        <v>423</v>
      </c>
      <c r="O152" s="14" t="s">
        <v>423</v>
      </c>
      <c r="P152" s="7"/>
      <c r="Q152" s="14" t="s">
        <v>423</v>
      </c>
      <c r="R152" s="14" t="s">
        <v>423</v>
      </c>
      <c r="S152" s="14" t="s">
        <v>423</v>
      </c>
    </row>
    <row r="153" spans="1:19" ht="16.5" customHeight="1" x14ac:dyDescent="0.2">
      <c r="A153" s="7"/>
      <c r="B153" s="7"/>
      <c r="C153" s="7" t="s">
        <v>589</v>
      </c>
      <c r="D153" s="7"/>
      <c r="E153" s="7"/>
      <c r="F153" s="7"/>
      <c r="G153" s="7"/>
      <c r="H153" s="7"/>
      <c r="I153" s="7"/>
      <c r="J153" s="7"/>
      <c r="K153" s="7"/>
      <c r="L153" s="9"/>
      <c r="M153" s="10"/>
      <c r="N153" s="10"/>
      <c r="O153" s="10"/>
      <c r="P153" s="7"/>
      <c r="Q153" s="10"/>
      <c r="R153" s="10"/>
      <c r="S153" s="10"/>
    </row>
    <row r="154" spans="1:19" ht="16.5" customHeight="1" x14ac:dyDescent="0.2">
      <c r="A154" s="7"/>
      <c r="B154" s="7"/>
      <c r="C154" s="7"/>
      <c r="D154" s="7" t="s">
        <v>433</v>
      </c>
      <c r="E154" s="7"/>
      <c r="F154" s="7"/>
      <c r="G154" s="7"/>
      <c r="H154" s="7"/>
      <c r="I154" s="7"/>
      <c r="J154" s="7"/>
      <c r="K154" s="7"/>
      <c r="L154" s="9" t="s">
        <v>240</v>
      </c>
      <c r="M154" s="14" t="s">
        <v>423</v>
      </c>
      <c r="N154" s="14" t="s">
        <v>423</v>
      </c>
      <c r="O154" s="14" t="s">
        <v>423</v>
      </c>
      <c r="P154" s="7"/>
      <c r="Q154" s="14" t="s">
        <v>423</v>
      </c>
      <c r="R154" s="14" t="s">
        <v>423</v>
      </c>
      <c r="S154" s="14" t="s">
        <v>423</v>
      </c>
    </row>
    <row r="155" spans="1:19" ht="16.5" customHeight="1" x14ac:dyDescent="0.2">
      <c r="A155" s="7"/>
      <c r="B155" s="7"/>
      <c r="C155" s="7"/>
      <c r="D155" s="7" t="s">
        <v>434</v>
      </c>
      <c r="E155" s="7"/>
      <c r="F155" s="7"/>
      <c r="G155" s="7"/>
      <c r="H155" s="7"/>
      <c r="I155" s="7"/>
      <c r="J155" s="7"/>
      <c r="K155" s="7"/>
      <c r="L155" s="9" t="s">
        <v>240</v>
      </c>
      <c r="M155" s="14" t="s">
        <v>423</v>
      </c>
      <c r="N155" s="14" t="s">
        <v>423</v>
      </c>
      <c r="O155" s="14" t="s">
        <v>423</v>
      </c>
      <c r="P155" s="7"/>
      <c r="Q155" s="14" t="s">
        <v>423</v>
      </c>
      <c r="R155" s="14" t="s">
        <v>423</v>
      </c>
      <c r="S155" s="14" t="s">
        <v>423</v>
      </c>
    </row>
    <row r="156" spans="1:19" ht="16.5" customHeight="1" x14ac:dyDescent="0.2">
      <c r="A156" s="7"/>
      <c r="B156" s="7"/>
      <c r="C156" s="7"/>
      <c r="D156" s="7" t="s">
        <v>435</v>
      </c>
      <c r="E156" s="7"/>
      <c r="F156" s="7"/>
      <c r="G156" s="7"/>
      <c r="H156" s="7"/>
      <c r="I156" s="7"/>
      <c r="J156" s="7"/>
      <c r="K156" s="7"/>
      <c r="L156" s="9" t="s">
        <v>240</v>
      </c>
      <c r="M156" s="14" t="s">
        <v>423</v>
      </c>
      <c r="N156" s="14" t="s">
        <v>423</v>
      </c>
      <c r="O156" s="14" t="s">
        <v>423</v>
      </c>
      <c r="P156" s="7"/>
      <c r="Q156" s="14" t="s">
        <v>423</v>
      </c>
      <c r="R156" s="14" t="s">
        <v>423</v>
      </c>
      <c r="S156" s="14" t="s">
        <v>423</v>
      </c>
    </row>
    <row r="157" spans="1:19" ht="16.5" customHeight="1" x14ac:dyDescent="0.2">
      <c r="A157" s="7"/>
      <c r="B157" s="7"/>
      <c r="C157" s="7"/>
      <c r="D157" s="7" t="s">
        <v>436</v>
      </c>
      <c r="E157" s="7"/>
      <c r="F157" s="7"/>
      <c r="G157" s="7"/>
      <c r="H157" s="7"/>
      <c r="I157" s="7"/>
      <c r="J157" s="7"/>
      <c r="K157" s="7"/>
      <c r="L157" s="9" t="s">
        <v>240</v>
      </c>
      <c r="M157" s="14" t="s">
        <v>423</v>
      </c>
      <c r="N157" s="14" t="s">
        <v>423</v>
      </c>
      <c r="O157" s="14" t="s">
        <v>423</v>
      </c>
      <c r="P157" s="7"/>
      <c r="Q157" s="14" t="s">
        <v>423</v>
      </c>
      <c r="R157" s="14" t="s">
        <v>423</v>
      </c>
      <c r="S157" s="14" t="s">
        <v>423</v>
      </c>
    </row>
    <row r="158" spans="1:19" ht="16.5" customHeight="1" x14ac:dyDescent="0.2">
      <c r="A158" s="7"/>
      <c r="B158" s="7"/>
      <c r="C158" s="7"/>
      <c r="D158" s="7" t="s">
        <v>437</v>
      </c>
      <c r="E158" s="7"/>
      <c r="F158" s="7"/>
      <c r="G158" s="7"/>
      <c r="H158" s="7"/>
      <c r="I158" s="7"/>
      <c r="J158" s="7"/>
      <c r="K158" s="7"/>
      <c r="L158" s="9" t="s">
        <v>240</v>
      </c>
      <c r="M158" s="14" t="s">
        <v>423</v>
      </c>
      <c r="N158" s="14" t="s">
        <v>423</v>
      </c>
      <c r="O158" s="14" t="s">
        <v>423</v>
      </c>
      <c r="P158" s="7"/>
      <c r="Q158" s="14" t="s">
        <v>423</v>
      </c>
      <c r="R158" s="14" t="s">
        <v>423</v>
      </c>
      <c r="S158" s="14" t="s">
        <v>423</v>
      </c>
    </row>
    <row r="159" spans="1:19" ht="16.5" customHeight="1" x14ac:dyDescent="0.2">
      <c r="A159" s="7"/>
      <c r="B159" s="7"/>
      <c r="C159" s="7"/>
      <c r="D159" s="7" t="s">
        <v>588</v>
      </c>
      <c r="E159" s="7"/>
      <c r="F159" s="7"/>
      <c r="G159" s="7"/>
      <c r="H159" s="7"/>
      <c r="I159" s="7"/>
      <c r="J159" s="7"/>
      <c r="K159" s="7"/>
      <c r="L159" s="9" t="s">
        <v>240</v>
      </c>
      <c r="M159" s="14" t="s">
        <v>423</v>
      </c>
      <c r="N159" s="14" t="s">
        <v>423</v>
      </c>
      <c r="O159" s="14" t="s">
        <v>423</v>
      </c>
      <c r="P159" s="7"/>
      <c r="Q159" s="14" t="s">
        <v>423</v>
      </c>
      <c r="R159" s="14" t="s">
        <v>423</v>
      </c>
      <c r="S159" s="14" t="s">
        <v>423</v>
      </c>
    </row>
    <row r="160" spans="1:19" ht="16.5" customHeight="1" x14ac:dyDescent="0.2">
      <c r="A160" s="7"/>
      <c r="B160" s="7"/>
      <c r="C160" s="7" t="s">
        <v>590</v>
      </c>
      <c r="D160" s="7"/>
      <c r="E160" s="7"/>
      <c r="F160" s="7"/>
      <c r="G160" s="7"/>
      <c r="H160" s="7"/>
      <c r="I160" s="7"/>
      <c r="J160" s="7"/>
      <c r="K160" s="7"/>
      <c r="L160" s="9"/>
      <c r="M160" s="10"/>
      <c r="N160" s="10"/>
      <c r="O160" s="10"/>
      <c r="P160" s="7"/>
      <c r="Q160" s="10"/>
      <c r="R160" s="10"/>
      <c r="S160" s="10"/>
    </row>
    <row r="161" spans="1:19" ht="16.5" customHeight="1" x14ac:dyDescent="0.2">
      <c r="A161" s="7"/>
      <c r="B161" s="7"/>
      <c r="C161" s="7"/>
      <c r="D161" s="7" t="s">
        <v>591</v>
      </c>
      <c r="E161" s="7"/>
      <c r="F161" s="7"/>
      <c r="G161" s="7"/>
      <c r="H161" s="7"/>
      <c r="I161" s="7"/>
      <c r="J161" s="7"/>
      <c r="K161" s="7"/>
      <c r="L161" s="9" t="s">
        <v>240</v>
      </c>
      <c r="M161" s="14" t="s">
        <v>423</v>
      </c>
      <c r="N161" s="14" t="s">
        <v>423</v>
      </c>
      <c r="O161" s="14" t="s">
        <v>423</v>
      </c>
      <c r="P161" s="7"/>
      <c r="Q161" s="14" t="s">
        <v>423</v>
      </c>
      <c r="R161" s="14" t="s">
        <v>423</v>
      </c>
      <c r="S161" s="14" t="s">
        <v>423</v>
      </c>
    </row>
    <row r="162" spans="1:19" ht="16.5" customHeight="1" x14ac:dyDescent="0.2">
      <c r="A162" s="7"/>
      <c r="B162" s="7"/>
      <c r="C162" s="7"/>
      <c r="D162" s="7" t="s">
        <v>592</v>
      </c>
      <c r="E162" s="7"/>
      <c r="F162" s="7"/>
      <c r="G162" s="7"/>
      <c r="H162" s="7"/>
      <c r="I162" s="7"/>
      <c r="J162" s="7"/>
      <c r="K162" s="7"/>
      <c r="L162" s="9" t="s">
        <v>240</v>
      </c>
      <c r="M162" s="14" t="s">
        <v>423</v>
      </c>
      <c r="N162" s="14" t="s">
        <v>423</v>
      </c>
      <c r="O162" s="14" t="s">
        <v>423</v>
      </c>
      <c r="P162" s="7"/>
      <c r="Q162" s="14" t="s">
        <v>423</v>
      </c>
      <c r="R162" s="14" t="s">
        <v>423</v>
      </c>
      <c r="S162" s="14" t="s">
        <v>423</v>
      </c>
    </row>
    <row r="163" spans="1:19" ht="16.5" customHeight="1" x14ac:dyDescent="0.2">
      <c r="A163" s="7"/>
      <c r="B163" s="7"/>
      <c r="C163" s="7"/>
      <c r="D163" s="7" t="s">
        <v>593</v>
      </c>
      <c r="E163" s="7"/>
      <c r="F163" s="7"/>
      <c r="G163" s="7"/>
      <c r="H163" s="7"/>
      <c r="I163" s="7"/>
      <c r="J163" s="7"/>
      <c r="K163" s="7"/>
      <c r="L163" s="9" t="s">
        <v>240</v>
      </c>
      <c r="M163" s="14" t="s">
        <v>423</v>
      </c>
      <c r="N163" s="14" t="s">
        <v>423</v>
      </c>
      <c r="O163" s="14" t="s">
        <v>423</v>
      </c>
      <c r="P163" s="7"/>
      <c r="Q163" s="14" t="s">
        <v>423</v>
      </c>
      <c r="R163" s="14" t="s">
        <v>423</v>
      </c>
      <c r="S163" s="14" t="s">
        <v>423</v>
      </c>
    </row>
    <row r="164" spans="1:19" ht="16.5" customHeight="1" x14ac:dyDescent="0.2">
      <c r="A164" s="7"/>
      <c r="B164" s="7"/>
      <c r="C164" s="7"/>
      <c r="D164" s="7" t="s">
        <v>594</v>
      </c>
      <c r="E164" s="7"/>
      <c r="F164" s="7"/>
      <c r="G164" s="7"/>
      <c r="H164" s="7"/>
      <c r="I164" s="7"/>
      <c r="J164" s="7"/>
      <c r="K164" s="7"/>
      <c r="L164" s="9" t="s">
        <v>240</v>
      </c>
      <c r="M164" s="14" t="s">
        <v>423</v>
      </c>
      <c r="N164" s="14" t="s">
        <v>423</v>
      </c>
      <c r="O164" s="14" t="s">
        <v>423</v>
      </c>
      <c r="P164" s="7"/>
      <c r="Q164" s="14" t="s">
        <v>423</v>
      </c>
      <c r="R164" s="14" t="s">
        <v>423</v>
      </c>
      <c r="S164" s="14" t="s">
        <v>423</v>
      </c>
    </row>
    <row r="165" spans="1:19" ht="16.5" customHeight="1" x14ac:dyDescent="0.2">
      <c r="A165" s="7"/>
      <c r="B165" s="7"/>
      <c r="C165" s="7"/>
      <c r="D165" s="7" t="s">
        <v>595</v>
      </c>
      <c r="E165" s="7"/>
      <c r="F165" s="7"/>
      <c r="G165" s="7"/>
      <c r="H165" s="7"/>
      <c r="I165" s="7"/>
      <c r="J165" s="7"/>
      <c r="K165" s="7"/>
      <c r="L165" s="9" t="s">
        <v>240</v>
      </c>
      <c r="M165" s="14" t="s">
        <v>423</v>
      </c>
      <c r="N165" s="14" t="s">
        <v>423</v>
      </c>
      <c r="O165" s="14" t="s">
        <v>423</v>
      </c>
      <c r="P165" s="7"/>
      <c r="Q165" s="14" t="s">
        <v>423</v>
      </c>
      <c r="R165" s="14" t="s">
        <v>423</v>
      </c>
      <c r="S165" s="14" t="s">
        <v>423</v>
      </c>
    </row>
    <row r="166" spans="1:19" ht="16.5" customHeight="1" x14ac:dyDescent="0.2">
      <c r="A166" s="7"/>
      <c r="B166" s="7"/>
      <c r="C166" s="7"/>
      <c r="D166" s="7" t="s">
        <v>588</v>
      </c>
      <c r="E166" s="7"/>
      <c r="F166" s="7"/>
      <c r="G166" s="7"/>
      <c r="H166" s="7"/>
      <c r="I166" s="7"/>
      <c r="J166" s="7"/>
      <c r="K166" s="7"/>
      <c r="L166" s="9" t="s">
        <v>240</v>
      </c>
      <c r="M166" s="14" t="s">
        <v>423</v>
      </c>
      <c r="N166" s="14" t="s">
        <v>423</v>
      </c>
      <c r="O166" s="14" t="s">
        <v>423</v>
      </c>
      <c r="P166" s="7"/>
      <c r="Q166" s="14" t="s">
        <v>423</v>
      </c>
      <c r="R166" s="14" t="s">
        <v>423</v>
      </c>
      <c r="S166" s="14" t="s">
        <v>423</v>
      </c>
    </row>
    <row r="167" spans="1:19" ht="16.5" customHeight="1" x14ac:dyDescent="0.2">
      <c r="A167" s="7"/>
      <c r="B167" s="7" t="s">
        <v>597</v>
      </c>
      <c r="C167" s="7"/>
      <c r="D167" s="7"/>
      <c r="E167" s="7"/>
      <c r="F167" s="7"/>
      <c r="G167" s="7"/>
      <c r="H167" s="7"/>
      <c r="I167" s="7"/>
      <c r="J167" s="7"/>
      <c r="K167" s="7"/>
      <c r="L167" s="9"/>
      <c r="M167" s="10"/>
      <c r="N167" s="10"/>
      <c r="O167" s="10"/>
      <c r="P167" s="7"/>
      <c r="Q167" s="10"/>
      <c r="R167" s="10"/>
      <c r="S167" s="10"/>
    </row>
    <row r="168" spans="1:19" ht="16.5" customHeight="1" x14ac:dyDescent="0.2">
      <c r="A168" s="7"/>
      <c r="B168" s="7"/>
      <c r="C168" s="7" t="s">
        <v>105</v>
      </c>
      <c r="D168" s="7"/>
      <c r="E168" s="7"/>
      <c r="F168" s="7"/>
      <c r="G168" s="7"/>
      <c r="H168" s="7"/>
      <c r="I168" s="7"/>
      <c r="J168" s="7"/>
      <c r="K168" s="7"/>
      <c r="L168" s="9" t="s">
        <v>240</v>
      </c>
      <c r="M168" s="14" t="s">
        <v>423</v>
      </c>
      <c r="N168" s="14" t="s">
        <v>423</v>
      </c>
      <c r="O168" s="14" t="s">
        <v>423</v>
      </c>
      <c r="P168" s="7"/>
      <c r="Q168" s="14" t="s">
        <v>423</v>
      </c>
      <c r="R168" s="14" t="s">
        <v>423</v>
      </c>
      <c r="S168" s="14" t="s">
        <v>423</v>
      </c>
    </row>
    <row r="169" spans="1:19" ht="16.5" customHeight="1" x14ac:dyDescent="0.2">
      <c r="A169" s="7"/>
      <c r="B169" s="7"/>
      <c r="C169" s="7" t="s">
        <v>587</v>
      </c>
      <c r="D169" s="7"/>
      <c r="E169" s="7"/>
      <c r="F169" s="7"/>
      <c r="G169" s="7"/>
      <c r="H169" s="7"/>
      <c r="I169" s="7"/>
      <c r="J169" s="7"/>
      <c r="K169" s="7"/>
      <c r="L169" s="9"/>
      <c r="M169" s="10"/>
      <c r="N169" s="10"/>
      <c r="O169" s="10"/>
      <c r="P169" s="7"/>
      <c r="Q169" s="10"/>
      <c r="R169" s="10"/>
      <c r="S169" s="10"/>
    </row>
    <row r="170" spans="1:19" ht="29.45" customHeight="1" x14ac:dyDescent="0.2">
      <c r="A170" s="7"/>
      <c r="B170" s="7"/>
      <c r="C170" s="7"/>
      <c r="D170" s="84" t="s">
        <v>346</v>
      </c>
      <c r="E170" s="84"/>
      <c r="F170" s="84"/>
      <c r="G170" s="84"/>
      <c r="H170" s="84"/>
      <c r="I170" s="84"/>
      <c r="J170" s="84"/>
      <c r="K170" s="84"/>
      <c r="L170" s="9" t="s">
        <v>240</v>
      </c>
      <c r="M170" s="14" t="s">
        <v>423</v>
      </c>
      <c r="N170" s="14" t="s">
        <v>423</v>
      </c>
      <c r="O170" s="14" t="s">
        <v>423</v>
      </c>
      <c r="P170" s="7"/>
      <c r="Q170" s="14" t="s">
        <v>423</v>
      </c>
      <c r="R170" s="14" t="s">
        <v>423</v>
      </c>
      <c r="S170" s="14" t="s">
        <v>423</v>
      </c>
    </row>
    <row r="171" spans="1:19" ht="16.5" customHeight="1" x14ac:dyDescent="0.2">
      <c r="A171" s="7"/>
      <c r="B171" s="7"/>
      <c r="C171" s="7"/>
      <c r="D171" s="7" t="s">
        <v>487</v>
      </c>
      <c r="E171" s="7"/>
      <c r="F171" s="7"/>
      <c r="G171" s="7"/>
      <c r="H171" s="7"/>
      <c r="I171" s="7"/>
      <c r="J171" s="7"/>
      <c r="K171" s="7"/>
      <c r="L171" s="9" t="s">
        <v>240</v>
      </c>
      <c r="M171" s="14" t="s">
        <v>423</v>
      </c>
      <c r="N171" s="14" t="s">
        <v>423</v>
      </c>
      <c r="O171" s="14" t="s">
        <v>423</v>
      </c>
      <c r="P171" s="7"/>
      <c r="Q171" s="14" t="s">
        <v>423</v>
      </c>
      <c r="R171" s="14" t="s">
        <v>423</v>
      </c>
      <c r="S171" s="14" t="s">
        <v>423</v>
      </c>
    </row>
    <row r="172" spans="1:19" ht="16.5" customHeight="1" x14ac:dyDescent="0.2">
      <c r="A172" s="7"/>
      <c r="B172" s="7"/>
      <c r="C172" s="7"/>
      <c r="D172" s="7" t="s">
        <v>588</v>
      </c>
      <c r="E172" s="7"/>
      <c r="F172" s="7"/>
      <c r="G172" s="7"/>
      <c r="H172" s="7"/>
      <c r="I172" s="7"/>
      <c r="J172" s="7"/>
      <c r="K172" s="7"/>
      <c r="L172" s="9" t="s">
        <v>240</v>
      </c>
      <c r="M172" s="14" t="s">
        <v>423</v>
      </c>
      <c r="N172" s="14" t="s">
        <v>423</v>
      </c>
      <c r="O172" s="14" t="s">
        <v>423</v>
      </c>
      <c r="P172" s="7"/>
      <c r="Q172" s="14" t="s">
        <v>423</v>
      </c>
      <c r="R172" s="14" t="s">
        <v>423</v>
      </c>
      <c r="S172" s="14" t="s">
        <v>423</v>
      </c>
    </row>
    <row r="173" spans="1:19" ht="16.5" customHeight="1" x14ac:dyDescent="0.2">
      <c r="A173" s="7"/>
      <c r="B173" s="7"/>
      <c r="C173" s="7" t="s">
        <v>589</v>
      </c>
      <c r="D173" s="7"/>
      <c r="E173" s="7"/>
      <c r="F173" s="7"/>
      <c r="G173" s="7"/>
      <c r="H173" s="7"/>
      <c r="I173" s="7"/>
      <c r="J173" s="7"/>
      <c r="K173" s="7"/>
      <c r="L173" s="9"/>
      <c r="M173" s="10"/>
      <c r="N173" s="10"/>
      <c r="O173" s="10"/>
      <c r="P173" s="7"/>
      <c r="Q173" s="10"/>
      <c r="R173" s="10"/>
      <c r="S173" s="10"/>
    </row>
    <row r="174" spans="1:19" ht="16.5" customHeight="1" x14ac:dyDescent="0.2">
      <c r="A174" s="7"/>
      <c r="B174" s="7"/>
      <c r="C174" s="7"/>
      <c r="D174" s="7" t="s">
        <v>433</v>
      </c>
      <c r="E174" s="7"/>
      <c r="F174" s="7"/>
      <c r="G174" s="7"/>
      <c r="H174" s="7"/>
      <c r="I174" s="7"/>
      <c r="J174" s="7"/>
      <c r="K174" s="7"/>
      <c r="L174" s="9" t="s">
        <v>240</v>
      </c>
      <c r="M174" s="14" t="s">
        <v>423</v>
      </c>
      <c r="N174" s="14" t="s">
        <v>423</v>
      </c>
      <c r="O174" s="14" t="s">
        <v>423</v>
      </c>
      <c r="P174" s="7"/>
      <c r="Q174" s="14" t="s">
        <v>423</v>
      </c>
      <c r="R174" s="14" t="s">
        <v>423</v>
      </c>
      <c r="S174" s="14" t="s">
        <v>423</v>
      </c>
    </row>
    <row r="175" spans="1:19" ht="16.5" customHeight="1" x14ac:dyDescent="0.2">
      <c r="A175" s="7"/>
      <c r="B175" s="7"/>
      <c r="C175" s="7"/>
      <c r="D175" s="7" t="s">
        <v>434</v>
      </c>
      <c r="E175" s="7"/>
      <c r="F175" s="7"/>
      <c r="G175" s="7"/>
      <c r="H175" s="7"/>
      <c r="I175" s="7"/>
      <c r="J175" s="7"/>
      <c r="K175" s="7"/>
      <c r="L175" s="9" t="s">
        <v>240</v>
      </c>
      <c r="M175" s="14" t="s">
        <v>423</v>
      </c>
      <c r="N175" s="14" t="s">
        <v>423</v>
      </c>
      <c r="O175" s="14" t="s">
        <v>423</v>
      </c>
      <c r="P175" s="7"/>
      <c r="Q175" s="14" t="s">
        <v>423</v>
      </c>
      <c r="R175" s="14" t="s">
        <v>423</v>
      </c>
      <c r="S175" s="14" t="s">
        <v>423</v>
      </c>
    </row>
    <row r="176" spans="1:19" ht="16.5" customHeight="1" x14ac:dyDescent="0.2">
      <c r="A176" s="7"/>
      <c r="B176" s="7"/>
      <c r="C176" s="7"/>
      <c r="D176" s="7" t="s">
        <v>435</v>
      </c>
      <c r="E176" s="7"/>
      <c r="F176" s="7"/>
      <c r="G176" s="7"/>
      <c r="H176" s="7"/>
      <c r="I176" s="7"/>
      <c r="J176" s="7"/>
      <c r="K176" s="7"/>
      <c r="L176" s="9" t="s">
        <v>240</v>
      </c>
      <c r="M176" s="14" t="s">
        <v>423</v>
      </c>
      <c r="N176" s="14" t="s">
        <v>423</v>
      </c>
      <c r="O176" s="14" t="s">
        <v>423</v>
      </c>
      <c r="P176" s="7"/>
      <c r="Q176" s="14" t="s">
        <v>423</v>
      </c>
      <c r="R176" s="14" t="s">
        <v>423</v>
      </c>
      <c r="S176" s="14" t="s">
        <v>423</v>
      </c>
    </row>
    <row r="177" spans="1:19" ht="16.5" customHeight="1" x14ac:dyDescent="0.2">
      <c r="A177" s="7"/>
      <c r="B177" s="7"/>
      <c r="C177" s="7"/>
      <c r="D177" s="7" t="s">
        <v>436</v>
      </c>
      <c r="E177" s="7"/>
      <c r="F177" s="7"/>
      <c r="G177" s="7"/>
      <c r="H177" s="7"/>
      <c r="I177" s="7"/>
      <c r="J177" s="7"/>
      <c r="K177" s="7"/>
      <c r="L177" s="9" t="s">
        <v>240</v>
      </c>
      <c r="M177" s="14" t="s">
        <v>423</v>
      </c>
      <c r="N177" s="14" t="s">
        <v>423</v>
      </c>
      <c r="O177" s="14" t="s">
        <v>423</v>
      </c>
      <c r="P177" s="7"/>
      <c r="Q177" s="14" t="s">
        <v>423</v>
      </c>
      <c r="R177" s="14" t="s">
        <v>423</v>
      </c>
      <c r="S177" s="14" t="s">
        <v>423</v>
      </c>
    </row>
    <row r="178" spans="1:19" ht="16.5" customHeight="1" x14ac:dyDescent="0.2">
      <c r="A178" s="7"/>
      <c r="B178" s="7"/>
      <c r="C178" s="7"/>
      <c r="D178" s="7" t="s">
        <v>437</v>
      </c>
      <c r="E178" s="7"/>
      <c r="F178" s="7"/>
      <c r="G178" s="7"/>
      <c r="H178" s="7"/>
      <c r="I178" s="7"/>
      <c r="J178" s="7"/>
      <c r="K178" s="7"/>
      <c r="L178" s="9" t="s">
        <v>240</v>
      </c>
      <c r="M178" s="14" t="s">
        <v>423</v>
      </c>
      <c r="N178" s="14" t="s">
        <v>423</v>
      </c>
      <c r="O178" s="14" t="s">
        <v>423</v>
      </c>
      <c r="P178" s="7"/>
      <c r="Q178" s="14" t="s">
        <v>423</v>
      </c>
      <c r="R178" s="14" t="s">
        <v>423</v>
      </c>
      <c r="S178" s="14" t="s">
        <v>423</v>
      </c>
    </row>
    <row r="179" spans="1:19" ht="16.5" customHeight="1" x14ac:dyDescent="0.2">
      <c r="A179" s="7"/>
      <c r="B179" s="7"/>
      <c r="C179" s="7"/>
      <c r="D179" s="7" t="s">
        <v>588</v>
      </c>
      <c r="E179" s="7"/>
      <c r="F179" s="7"/>
      <c r="G179" s="7"/>
      <c r="H179" s="7"/>
      <c r="I179" s="7"/>
      <c r="J179" s="7"/>
      <c r="K179" s="7"/>
      <c r="L179" s="9" t="s">
        <v>240</v>
      </c>
      <c r="M179" s="14" t="s">
        <v>423</v>
      </c>
      <c r="N179" s="14" t="s">
        <v>423</v>
      </c>
      <c r="O179" s="14" t="s">
        <v>423</v>
      </c>
      <c r="P179" s="7"/>
      <c r="Q179" s="14" t="s">
        <v>423</v>
      </c>
      <c r="R179" s="14" t="s">
        <v>423</v>
      </c>
      <c r="S179" s="14" t="s">
        <v>423</v>
      </c>
    </row>
    <row r="180" spans="1:19" ht="16.5" customHeight="1" x14ac:dyDescent="0.2">
      <c r="A180" s="7"/>
      <c r="B180" s="7"/>
      <c r="C180" s="7" t="s">
        <v>590</v>
      </c>
      <c r="D180" s="7"/>
      <c r="E180" s="7"/>
      <c r="F180" s="7"/>
      <c r="G180" s="7"/>
      <c r="H180" s="7"/>
      <c r="I180" s="7"/>
      <c r="J180" s="7"/>
      <c r="K180" s="7"/>
      <c r="L180" s="9"/>
      <c r="M180" s="10"/>
      <c r="N180" s="10"/>
      <c r="O180" s="10"/>
      <c r="P180" s="7"/>
      <c r="Q180" s="10"/>
      <c r="R180" s="10"/>
      <c r="S180" s="10"/>
    </row>
    <row r="181" spans="1:19" ht="16.5" customHeight="1" x14ac:dyDescent="0.2">
      <c r="A181" s="7"/>
      <c r="B181" s="7"/>
      <c r="C181" s="7"/>
      <c r="D181" s="7" t="s">
        <v>591</v>
      </c>
      <c r="E181" s="7"/>
      <c r="F181" s="7"/>
      <c r="G181" s="7"/>
      <c r="H181" s="7"/>
      <c r="I181" s="7"/>
      <c r="J181" s="7"/>
      <c r="K181" s="7"/>
      <c r="L181" s="9" t="s">
        <v>240</v>
      </c>
      <c r="M181" s="14" t="s">
        <v>423</v>
      </c>
      <c r="N181" s="14" t="s">
        <v>423</v>
      </c>
      <c r="O181" s="14" t="s">
        <v>423</v>
      </c>
      <c r="P181" s="7"/>
      <c r="Q181" s="14" t="s">
        <v>423</v>
      </c>
      <c r="R181" s="14" t="s">
        <v>423</v>
      </c>
      <c r="S181" s="14" t="s">
        <v>423</v>
      </c>
    </row>
    <row r="182" spans="1:19" ht="16.5" customHeight="1" x14ac:dyDescent="0.2">
      <c r="A182" s="7"/>
      <c r="B182" s="7"/>
      <c r="C182" s="7"/>
      <c r="D182" s="7" t="s">
        <v>592</v>
      </c>
      <c r="E182" s="7"/>
      <c r="F182" s="7"/>
      <c r="G182" s="7"/>
      <c r="H182" s="7"/>
      <c r="I182" s="7"/>
      <c r="J182" s="7"/>
      <c r="K182" s="7"/>
      <c r="L182" s="9" t="s">
        <v>240</v>
      </c>
      <c r="M182" s="14" t="s">
        <v>423</v>
      </c>
      <c r="N182" s="14" t="s">
        <v>423</v>
      </c>
      <c r="O182" s="14" t="s">
        <v>423</v>
      </c>
      <c r="P182" s="7"/>
      <c r="Q182" s="14" t="s">
        <v>423</v>
      </c>
      <c r="R182" s="14" t="s">
        <v>423</v>
      </c>
      <c r="S182" s="14" t="s">
        <v>423</v>
      </c>
    </row>
    <row r="183" spans="1:19" ht="16.5" customHeight="1" x14ac:dyDescent="0.2">
      <c r="A183" s="7"/>
      <c r="B183" s="7"/>
      <c r="C183" s="7"/>
      <c r="D183" s="7" t="s">
        <v>593</v>
      </c>
      <c r="E183" s="7"/>
      <c r="F183" s="7"/>
      <c r="G183" s="7"/>
      <c r="H183" s="7"/>
      <c r="I183" s="7"/>
      <c r="J183" s="7"/>
      <c r="K183" s="7"/>
      <c r="L183" s="9" t="s">
        <v>240</v>
      </c>
      <c r="M183" s="14" t="s">
        <v>423</v>
      </c>
      <c r="N183" s="14" t="s">
        <v>423</v>
      </c>
      <c r="O183" s="14" t="s">
        <v>423</v>
      </c>
      <c r="P183" s="7"/>
      <c r="Q183" s="14" t="s">
        <v>423</v>
      </c>
      <c r="R183" s="14" t="s">
        <v>423</v>
      </c>
      <c r="S183" s="14" t="s">
        <v>423</v>
      </c>
    </row>
    <row r="184" spans="1:19" ht="16.5" customHeight="1" x14ac:dyDescent="0.2">
      <c r="A184" s="7"/>
      <c r="B184" s="7"/>
      <c r="C184" s="7"/>
      <c r="D184" s="7" t="s">
        <v>594</v>
      </c>
      <c r="E184" s="7"/>
      <c r="F184" s="7"/>
      <c r="G184" s="7"/>
      <c r="H184" s="7"/>
      <c r="I184" s="7"/>
      <c r="J184" s="7"/>
      <c r="K184" s="7"/>
      <c r="L184" s="9" t="s">
        <v>240</v>
      </c>
      <c r="M184" s="14" t="s">
        <v>423</v>
      </c>
      <c r="N184" s="14" t="s">
        <v>423</v>
      </c>
      <c r="O184" s="14" t="s">
        <v>423</v>
      </c>
      <c r="P184" s="7"/>
      <c r="Q184" s="14" t="s">
        <v>423</v>
      </c>
      <c r="R184" s="14" t="s">
        <v>423</v>
      </c>
      <c r="S184" s="14" t="s">
        <v>423</v>
      </c>
    </row>
    <row r="185" spans="1:19" ht="16.5" customHeight="1" x14ac:dyDescent="0.2">
      <c r="A185" s="7"/>
      <c r="B185" s="7"/>
      <c r="C185" s="7"/>
      <c r="D185" s="7" t="s">
        <v>595</v>
      </c>
      <c r="E185" s="7"/>
      <c r="F185" s="7"/>
      <c r="G185" s="7"/>
      <c r="H185" s="7"/>
      <c r="I185" s="7"/>
      <c r="J185" s="7"/>
      <c r="K185" s="7"/>
      <c r="L185" s="9" t="s">
        <v>240</v>
      </c>
      <c r="M185" s="14" t="s">
        <v>423</v>
      </c>
      <c r="N185" s="14" t="s">
        <v>423</v>
      </c>
      <c r="O185" s="14" t="s">
        <v>423</v>
      </c>
      <c r="P185" s="7"/>
      <c r="Q185" s="14" t="s">
        <v>423</v>
      </c>
      <c r="R185" s="14" t="s">
        <v>423</v>
      </c>
      <c r="S185" s="14" t="s">
        <v>423</v>
      </c>
    </row>
    <row r="186" spans="1:19" ht="16.5" customHeight="1" x14ac:dyDescent="0.2">
      <c r="A186" s="7"/>
      <c r="B186" s="7"/>
      <c r="C186" s="7"/>
      <c r="D186" s="7" t="s">
        <v>588</v>
      </c>
      <c r="E186" s="7"/>
      <c r="F186" s="7"/>
      <c r="G186" s="7"/>
      <c r="H186" s="7"/>
      <c r="I186" s="7"/>
      <c r="J186" s="7"/>
      <c r="K186" s="7"/>
      <c r="L186" s="9" t="s">
        <v>240</v>
      </c>
      <c r="M186" s="14" t="s">
        <v>423</v>
      </c>
      <c r="N186" s="14" t="s">
        <v>423</v>
      </c>
      <c r="O186" s="14" t="s">
        <v>423</v>
      </c>
      <c r="P186" s="7"/>
      <c r="Q186" s="14" t="s">
        <v>423</v>
      </c>
      <c r="R186" s="14" t="s">
        <v>423</v>
      </c>
      <c r="S186" s="14" t="s">
        <v>423</v>
      </c>
    </row>
    <row r="187" spans="1:19" ht="16.5" customHeight="1" x14ac:dyDescent="0.2">
      <c r="A187" s="7" t="s">
        <v>142</v>
      </c>
      <c r="B187" s="7"/>
      <c r="C187" s="7"/>
      <c r="D187" s="7"/>
      <c r="E187" s="7"/>
      <c r="F187" s="7"/>
      <c r="G187" s="7"/>
      <c r="H187" s="7"/>
      <c r="I187" s="7"/>
      <c r="J187" s="7"/>
      <c r="K187" s="7"/>
      <c r="L187" s="9"/>
      <c r="M187" s="10"/>
      <c r="N187" s="10"/>
      <c r="O187" s="10"/>
      <c r="P187" s="7"/>
      <c r="Q187" s="10"/>
      <c r="R187" s="10"/>
      <c r="S187" s="10"/>
    </row>
    <row r="188" spans="1:19" ht="16.5" customHeight="1" x14ac:dyDescent="0.2">
      <c r="A188" s="7"/>
      <c r="B188" s="7" t="s">
        <v>586</v>
      </c>
      <c r="C188" s="7"/>
      <c r="D188" s="7"/>
      <c r="E188" s="7"/>
      <c r="F188" s="7"/>
      <c r="G188" s="7"/>
      <c r="H188" s="7"/>
      <c r="I188" s="7"/>
      <c r="J188" s="7"/>
      <c r="K188" s="7"/>
      <c r="L188" s="9"/>
      <c r="M188" s="10"/>
      <c r="N188" s="10"/>
      <c r="O188" s="10"/>
      <c r="P188" s="7"/>
      <c r="Q188" s="10"/>
      <c r="R188" s="10"/>
      <c r="S188" s="10"/>
    </row>
    <row r="189" spans="1:19" ht="16.5" customHeight="1" x14ac:dyDescent="0.2">
      <c r="A189" s="7"/>
      <c r="B189" s="7"/>
      <c r="C189" s="7" t="s">
        <v>105</v>
      </c>
      <c r="D189" s="7"/>
      <c r="E189" s="7"/>
      <c r="F189" s="7"/>
      <c r="G189" s="7"/>
      <c r="H189" s="7"/>
      <c r="I189" s="7"/>
      <c r="J189" s="7"/>
      <c r="K189" s="7"/>
      <c r="L189" s="9" t="s">
        <v>240</v>
      </c>
      <c r="M189" s="14" t="s">
        <v>423</v>
      </c>
      <c r="N189" s="14" t="s">
        <v>423</v>
      </c>
      <c r="O189" s="14" t="s">
        <v>423</v>
      </c>
      <c r="P189" s="7"/>
      <c r="Q189" s="14" t="s">
        <v>423</v>
      </c>
      <c r="R189" s="14" t="s">
        <v>423</v>
      </c>
      <c r="S189" s="14" t="s">
        <v>423</v>
      </c>
    </row>
    <row r="190" spans="1:19" ht="16.5" customHeight="1" x14ac:dyDescent="0.2">
      <c r="A190" s="7"/>
      <c r="B190" s="7"/>
      <c r="C190" s="7" t="s">
        <v>587</v>
      </c>
      <c r="D190" s="7"/>
      <c r="E190" s="7"/>
      <c r="F190" s="7"/>
      <c r="G190" s="7"/>
      <c r="H190" s="7"/>
      <c r="I190" s="7"/>
      <c r="J190" s="7"/>
      <c r="K190" s="7"/>
      <c r="L190" s="9"/>
      <c r="M190" s="10"/>
      <c r="N190" s="10"/>
      <c r="O190" s="10"/>
      <c r="P190" s="7"/>
      <c r="Q190" s="10"/>
      <c r="R190" s="10"/>
      <c r="S190" s="10"/>
    </row>
    <row r="191" spans="1:19" ht="29.45" customHeight="1" x14ac:dyDescent="0.2">
      <c r="A191" s="7"/>
      <c r="B191" s="7"/>
      <c r="C191" s="7"/>
      <c r="D191" s="84" t="s">
        <v>346</v>
      </c>
      <c r="E191" s="84"/>
      <c r="F191" s="84"/>
      <c r="G191" s="84"/>
      <c r="H191" s="84"/>
      <c r="I191" s="84"/>
      <c r="J191" s="84"/>
      <c r="K191" s="84"/>
      <c r="L191" s="9" t="s">
        <v>240</v>
      </c>
      <c r="M191" s="14" t="s">
        <v>423</v>
      </c>
      <c r="N191" s="14" t="s">
        <v>423</v>
      </c>
      <c r="O191" s="14" t="s">
        <v>423</v>
      </c>
      <c r="P191" s="7"/>
      <c r="Q191" s="14" t="s">
        <v>423</v>
      </c>
      <c r="R191" s="14" t="s">
        <v>423</v>
      </c>
      <c r="S191" s="14" t="s">
        <v>423</v>
      </c>
    </row>
    <row r="192" spans="1:19" ht="16.5" customHeight="1" x14ac:dyDescent="0.2">
      <c r="A192" s="7"/>
      <c r="B192" s="7"/>
      <c r="C192" s="7"/>
      <c r="D192" s="7" t="s">
        <v>487</v>
      </c>
      <c r="E192" s="7"/>
      <c r="F192" s="7"/>
      <c r="G192" s="7"/>
      <c r="H192" s="7"/>
      <c r="I192" s="7"/>
      <c r="J192" s="7"/>
      <c r="K192" s="7"/>
      <c r="L192" s="9" t="s">
        <v>240</v>
      </c>
      <c r="M192" s="14" t="s">
        <v>423</v>
      </c>
      <c r="N192" s="14" t="s">
        <v>423</v>
      </c>
      <c r="O192" s="14" t="s">
        <v>423</v>
      </c>
      <c r="P192" s="7"/>
      <c r="Q192" s="14" t="s">
        <v>423</v>
      </c>
      <c r="R192" s="14" t="s">
        <v>423</v>
      </c>
      <c r="S192" s="14" t="s">
        <v>423</v>
      </c>
    </row>
    <row r="193" spans="1:19" ht="16.5" customHeight="1" x14ac:dyDescent="0.2">
      <c r="A193" s="7"/>
      <c r="B193" s="7"/>
      <c r="C193" s="7"/>
      <c r="D193" s="7" t="s">
        <v>588</v>
      </c>
      <c r="E193" s="7"/>
      <c r="F193" s="7"/>
      <c r="G193" s="7"/>
      <c r="H193" s="7"/>
      <c r="I193" s="7"/>
      <c r="J193" s="7"/>
      <c r="K193" s="7"/>
      <c r="L193" s="9" t="s">
        <v>240</v>
      </c>
      <c r="M193" s="14" t="s">
        <v>423</v>
      </c>
      <c r="N193" s="14" t="s">
        <v>423</v>
      </c>
      <c r="O193" s="14" t="s">
        <v>423</v>
      </c>
      <c r="P193" s="7"/>
      <c r="Q193" s="14" t="s">
        <v>423</v>
      </c>
      <c r="R193" s="14" t="s">
        <v>423</v>
      </c>
      <c r="S193" s="14" t="s">
        <v>423</v>
      </c>
    </row>
    <row r="194" spans="1:19" ht="16.5" customHeight="1" x14ac:dyDescent="0.2">
      <c r="A194" s="7"/>
      <c r="B194" s="7"/>
      <c r="C194" s="7" t="s">
        <v>589</v>
      </c>
      <c r="D194" s="7"/>
      <c r="E194" s="7"/>
      <c r="F194" s="7"/>
      <c r="G194" s="7"/>
      <c r="H194" s="7"/>
      <c r="I194" s="7"/>
      <c r="J194" s="7"/>
      <c r="K194" s="7"/>
      <c r="L194" s="9"/>
      <c r="M194" s="10"/>
      <c r="N194" s="10"/>
      <c r="O194" s="10"/>
      <c r="P194" s="7"/>
      <c r="Q194" s="10"/>
      <c r="R194" s="10"/>
      <c r="S194" s="10"/>
    </row>
    <row r="195" spans="1:19" ht="16.5" customHeight="1" x14ac:dyDescent="0.2">
      <c r="A195" s="7"/>
      <c r="B195" s="7"/>
      <c r="C195" s="7"/>
      <c r="D195" s="7" t="s">
        <v>433</v>
      </c>
      <c r="E195" s="7"/>
      <c r="F195" s="7"/>
      <c r="G195" s="7"/>
      <c r="H195" s="7"/>
      <c r="I195" s="7"/>
      <c r="J195" s="7"/>
      <c r="K195" s="7"/>
      <c r="L195" s="9" t="s">
        <v>240</v>
      </c>
      <c r="M195" s="14" t="s">
        <v>423</v>
      </c>
      <c r="N195" s="14" t="s">
        <v>423</v>
      </c>
      <c r="O195" s="14" t="s">
        <v>423</v>
      </c>
      <c r="P195" s="7"/>
      <c r="Q195" s="14" t="s">
        <v>423</v>
      </c>
      <c r="R195" s="14" t="s">
        <v>423</v>
      </c>
      <c r="S195" s="14" t="s">
        <v>423</v>
      </c>
    </row>
    <row r="196" spans="1:19" ht="16.5" customHeight="1" x14ac:dyDescent="0.2">
      <c r="A196" s="7"/>
      <c r="B196" s="7"/>
      <c r="C196" s="7"/>
      <c r="D196" s="7" t="s">
        <v>434</v>
      </c>
      <c r="E196" s="7"/>
      <c r="F196" s="7"/>
      <c r="G196" s="7"/>
      <c r="H196" s="7"/>
      <c r="I196" s="7"/>
      <c r="J196" s="7"/>
      <c r="K196" s="7"/>
      <c r="L196" s="9" t="s">
        <v>240</v>
      </c>
      <c r="M196" s="14" t="s">
        <v>423</v>
      </c>
      <c r="N196" s="14" t="s">
        <v>423</v>
      </c>
      <c r="O196" s="14" t="s">
        <v>423</v>
      </c>
      <c r="P196" s="7"/>
      <c r="Q196" s="14" t="s">
        <v>423</v>
      </c>
      <c r="R196" s="14" t="s">
        <v>423</v>
      </c>
      <c r="S196" s="14" t="s">
        <v>423</v>
      </c>
    </row>
    <row r="197" spans="1:19" ht="16.5" customHeight="1" x14ac:dyDescent="0.2">
      <c r="A197" s="7"/>
      <c r="B197" s="7"/>
      <c r="C197" s="7"/>
      <c r="D197" s="7" t="s">
        <v>435</v>
      </c>
      <c r="E197" s="7"/>
      <c r="F197" s="7"/>
      <c r="G197" s="7"/>
      <c r="H197" s="7"/>
      <c r="I197" s="7"/>
      <c r="J197" s="7"/>
      <c r="K197" s="7"/>
      <c r="L197" s="9" t="s">
        <v>240</v>
      </c>
      <c r="M197" s="14" t="s">
        <v>423</v>
      </c>
      <c r="N197" s="14" t="s">
        <v>423</v>
      </c>
      <c r="O197" s="14" t="s">
        <v>423</v>
      </c>
      <c r="P197" s="7"/>
      <c r="Q197" s="14" t="s">
        <v>423</v>
      </c>
      <c r="R197" s="14" t="s">
        <v>423</v>
      </c>
      <c r="S197" s="14" t="s">
        <v>423</v>
      </c>
    </row>
    <row r="198" spans="1:19" ht="16.5" customHeight="1" x14ac:dyDescent="0.2">
      <c r="A198" s="7"/>
      <c r="B198" s="7"/>
      <c r="C198" s="7"/>
      <c r="D198" s="7" t="s">
        <v>436</v>
      </c>
      <c r="E198" s="7"/>
      <c r="F198" s="7"/>
      <c r="G198" s="7"/>
      <c r="H198" s="7"/>
      <c r="I198" s="7"/>
      <c r="J198" s="7"/>
      <c r="K198" s="7"/>
      <c r="L198" s="9" t="s">
        <v>240</v>
      </c>
      <c r="M198" s="14" t="s">
        <v>423</v>
      </c>
      <c r="N198" s="14" t="s">
        <v>423</v>
      </c>
      <c r="O198" s="14" t="s">
        <v>423</v>
      </c>
      <c r="P198" s="7"/>
      <c r="Q198" s="14" t="s">
        <v>423</v>
      </c>
      <c r="R198" s="14" t="s">
        <v>423</v>
      </c>
      <c r="S198" s="14" t="s">
        <v>423</v>
      </c>
    </row>
    <row r="199" spans="1:19" ht="16.5" customHeight="1" x14ac:dyDescent="0.2">
      <c r="A199" s="7"/>
      <c r="B199" s="7"/>
      <c r="C199" s="7"/>
      <c r="D199" s="7" t="s">
        <v>437</v>
      </c>
      <c r="E199" s="7"/>
      <c r="F199" s="7"/>
      <c r="G199" s="7"/>
      <c r="H199" s="7"/>
      <c r="I199" s="7"/>
      <c r="J199" s="7"/>
      <c r="K199" s="7"/>
      <c r="L199" s="9" t="s">
        <v>240</v>
      </c>
      <c r="M199" s="14" t="s">
        <v>423</v>
      </c>
      <c r="N199" s="14" t="s">
        <v>423</v>
      </c>
      <c r="O199" s="14" t="s">
        <v>423</v>
      </c>
      <c r="P199" s="7"/>
      <c r="Q199" s="14" t="s">
        <v>423</v>
      </c>
      <c r="R199" s="14" t="s">
        <v>423</v>
      </c>
      <c r="S199" s="14" t="s">
        <v>423</v>
      </c>
    </row>
    <row r="200" spans="1:19" ht="16.5" customHeight="1" x14ac:dyDescent="0.2">
      <c r="A200" s="7"/>
      <c r="B200" s="7"/>
      <c r="C200" s="7"/>
      <c r="D200" s="7" t="s">
        <v>588</v>
      </c>
      <c r="E200" s="7"/>
      <c r="F200" s="7"/>
      <c r="G200" s="7"/>
      <c r="H200" s="7"/>
      <c r="I200" s="7"/>
      <c r="J200" s="7"/>
      <c r="K200" s="7"/>
      <c r="L200" s="9" t="s">
        <v>240</v>
      </c>
      <c r="M200" s="14" t="s">
        <v>423</v>
      </c>
      <c r="N200" s="14" t="s">
        <v>423</v>
      </c>
      <c r="O200" s="14" t="s">
        <v>423</v>
      </c>
      <c r="P200" s="7"/>
      <c r="Q200" s="14" t="s">
        <v>423</v>
      </c>
      <c r="R200" s="14" t="s">
        <v>423</v>
      </c>
      <c r="S200" s="14" t="s">
        <v>423</v>
      </c>
    </row>
    <row r="201" spans="1:19" ht="16.5" customHeight="1" x14ac:dyDescent="0.2">
      <c r="A201" s="7"/>
      <c r="B201" s="7"/>
      <c r="C201" s="7" t="s">
        <v>590</v>
      </c>
      <c r="D201" s="7"/>
      <c r="E201" s="7"/>
      <c r="F201" s="7"/>
      <c r="G201" s="7"/>
      <c r="H201" s="7"/>
      <c r="I201" s="7"/>
      <c r="J201" s="7"/>
      <c r="K201" s="7"/>
      <c r="L201" s="9"/>
      <c r="M201" s="10"/>
      <c r="N201" s="10"/>
      <c r="O201" s="10"/>
      <c r="P201" s="7"/>
      <c r="Q201" s="10"/>
      <c r="R201" s="10"/>
      <c r="S201" s="10"/>
    </row>
    <row r="202" spans="1:19" ht="16.5" customHeight="1" x14ac:dyDescent="0.2">
      <c r="A202" s="7"/>
      <c r="B202" s="7"/>
      <c r="C202" s="7"/>
      <c r="D202" s="7" t="s">
        <v>591</v>
      </c>
      <c r="E202" s="7"/>
      <c r="F202" s="7"/>
      <c r="G202" s="7"/>
      <c r="H202" s="7"/>
      <c r="I202" s="7"/>
      <c r="J202" s="7"/>
      <c r="K202" s="7"/>
      <c r="L202" s="9" t="s">
        <v>240</v>
      </c>
      <c r="M202" s="14" t="s">
        <v>423</v>
      </c>
      <c r="N202" s="14" t="s">
        <v>423</v>
      </c>
      <c r="O202" s="14" t="s">
        <v>423</v>
      </c>
      <c r="P202" s="7"/>
      <c r="Q202" s="14" t="s">
        <v>423</v>
      </c>
      <c r="R202" s="14" t="s">
        <v>423</v>
      </c>
      <c r="S202" s="14" t="s">
        <v>423</v>
      </c>
    </row>
    <row r="203" spans="1:19" ht="16.5" customHeight="1" x14ac:dyDescent="0.2">
      <c r="A203" s="7"/>
      <c r="B203" s="7"/>
      <c r="C203" s="7"/>
      <c r="D203" s="7" t="s">
        <v>592</v>
      </c>
      <c r="E203" s="7"/>
      <c r="F203" s="7"/>
      <c r="G203" s="7"/>
      <c r="H203" s="7"/>
      <c r="I203" s="7"/>
      <c r="J203" s="7"/>
      <c r="K203" s="7"/>
      <c r="L203" s="9" t="s">
        <v>240</v>
      </c>
      <c r="M203" s="14" t="s">
        <v>423</v>
      </c>
      <c r="N203" s="14" t="s">
        <v>423</v>
      </c>
      <c r="O203" s="14" t="s">
        <v>423</v>
      </c>
      <c r="P203" s="7"/>
      <c r="Q203" s="14" t="s">
        <v>423</v>
      </c>
      <c r="R203" s="14" t="s">
        <v>423</v>
      </c>
      <c r="S203" s="14" t="s">
        <v>423</v>
      </c>
    </row>
    <row r="204" spans="1:19" ht="16.5" customHeight="1" x14ac:dyDescent="0.2">
      <c r="A204" s="7"/>
      <c r="B204" s="7"/>
      <c r="C204" s="7"/>
      <c r="D204" s="7" t="s">
        <v>593</v>
      </c>
      <c r="E204" s="7"/>
      <c r="F204" s="7"/>
      <c r="G204" s="7"/>
      <c r="H204" s="7"/>
      <c r="I204" s="7"/>
      <c r="J204" s="7"/>
      <c r="K204" s="7"/>
      <c r="L204" s="9" t="s">
        <v>240</v>
      </c>
      <c r="M204" s="14" t="s">
        <v>423</v>
      </c>
      <c r="N204" s="14" t="s">
        <v>423</v>
      </c>
      <c r="O204" s="14" t="s">
        <v>423</v>
      </c>
      <c r="P204" s="7"/>
      <c r="Q204" s="14" t="s">
        <v>423</v>
      </c>
      <c r="R204" s="14" t="s">
        <v>423</v>
      </c>
      <c r="S204" s="14" t="s">
        <v>423</v>
      </c>
    </row>
    <row r="205" spans="1:19" ht="16.5" customHeight="1" x14ac:dyDescent="0.2">
      <c r="A205" s="7"/>
      <c r="B205" s="7"/>
      <c r="C205" s="7"/>
      <c r="D205" s="7" t="s">
        <v>594</v>
      </c>
      <c r="E205" s="7"/>
      <c r="F205" s="7"/>
      <c r="G205" s="7"/>
      <c r="H205" s="7"/>
      <c r="I205" s="7"/>
      <c r="J205" s="7"/>
      <c r="K205" s="7"/>
      <c r="L205" s="9" t="s">
        <v>240</v>
      </c>
      <c r="M205" s="14" t="s">
        <v>423</v>
      </c>
      <c r="N205" s="14" t="s">
        <v>423</v>
      </c>
      <c r="O205" s="14" t="s">
        <v>423</v>
      </c>
      <c r="P205" s="7"/>
      <c r="Q205" s="14" t="s">
        <v>423</v>
      </c>
      <c r="R205" s="14" t="s">
        <v>423</v>
      </c>
      <c r="S205" s="14" t="s">
        <v>423</v>
      </c>
    </row>
    <row r="206" spans="1:19" ht="16.5" customHeight="1" x14ac:dyDescent="0.2">
      <c r="A206" s="7"/>
      <c r="B206" s="7"/>
      <c r="C206" s="7"/>
      <c r="D206" s="7" t="s">
        <v>595</v>
      </c>
      <c r="E206" s="7"/>
      <c r="F206" s="7"/>
      <c r="G206" s="7"/>
      <c r="H206" s="7"/>
      <c r="I206" s="7"/>
      <c r="J206" s="7"/>
      <c r="K206" s="7"/>
      <c r="L206" s="9" t="s">
        <v>240</v>
      </c>
      <c r="M206" s="14" t="s">
        <v>423</v>
      </c>
      <c r="N206" s="14" t="s">
        <v>423</v>
      </c>
      <c r="O206" s="14" t="s">
        <v>423</v>
      </c>
      <c r="P206" s="7"/>
      <c r="Q206" s="14" t="s">
        <v>423</v>
      </c>
      <c r="R206" s="14" t="s">
        <v>423</v>
      </c>
      <c r="S206" s="14" t="s">
        <v>423</v>
      </c>
    </row>
    <row r="207" spans="1:19" ht="16.5" customHeight="1" x14ac:dyDescent="0.2">
      <c r="A207" s="7"/>
      <c r="B207" s="7"/>
      <c r="C207" s="7"/>
      <c r="D207" s="7" t="s">
        <v>588</v>
      </c>
      <c r="E207" s="7"/>
      <c r="F207" s="7"/>
      <c r="G207" s="7"/>
      <c r="H207" s="7"/>
      <c r="I207" s="7"/>
      <c r="J207" s="7"/>
      <c r="K207" s="7"/>
      <c r="L207" s="9" t="s">
        <v>240</v>
      </c>
      <c r="M207" s="14" t="s">
        <v>423</v>
      </c>
      <c r="N207" s="14" t="s">
        <v>423</v>
      </c>
      <c r="O207" s="14" t="s">
        <v>423</v>
      </c>
      <c r="P207" s="7"/>
      <c r="Q207" s="14" t="s">
        <v>423</v>
      </c>
      <c r="R207" s="14" t="s">
        <v>423</v>
      </c>
      <c r="S207" s="14" t="s">
        <v>423</v>
      </c>
    </row>
    <row r="208" spans="1:19" ht="16.5" customHeight="1" x14ac:dyDescent="0.2">
      <c r="A208" s="7"/>
      <c r="B208" s="7" t="s">
        <v>596</v>
      </c>
      <c r="C208" s="7"/>
      <c r="D208" s="7"/>
      <c r="E208" s="7"/>
      <c r="F208" s="7"/>
      <c r="G208" s="7"/>
      <c r="H208" s="7"/>
      <c r="I208" s="7"/>
      <c r="J208" s="7"/>
      <c r="K208" s="7"/>
      <c r="L208" s="9"/>
      <c r="M208" s="10"/>
      <c r="N208" s="10"/>
      <c r="O208" s="10"/>
      <c r="P208" s="7"/>
      <c r="Q208" s="10"/>
      <c r="R208" s="10"/>
      <c r="S208" s="10"/>
    </row>
    <row r="209" spans="1:19" ht="16.5" customHeight="1" x14ac:dyDescent="0.2">
      <c r="A209" s="7"/>
      <c r="B209" s="7"/>
      <c r="C209" s="7" t="s">
        <v>105</v>
      </c>
      <c r="D209" s="7"/>
      <c r="E209" s="7"/>
      <c r="F209" s="7"/>
      <c r="G209" s="7"/>
      <c r="H209" s="7"/>
      <c r="I209" s="7"/>
      <c r="J209" s="7"/>
      <c r="K209" s="7"/>
      <c r="L209" s="9" t="s">
        <v>240</v>
      </c>
      <c r="M209" s="14" t="s">
        <v>423</v>
      </c>
      <c r="N209" s="14" t="s">
        <v>423</v>
      </c>
      <c r="O209" s="14" t="s">
        <v>423</v>
      </c>
      <c r="P209" s="7"/>
      <c r="Q209" s="14" t="s">
        <v>423</v>
      </c>
      <c r="R209" s="14" t="s">
        <v>423</v>
      </c>
      <c r="S209" s="14" t="s">
        <v>423</v>
      </c>
    </row>
    <row r="210" spans="1:19" ht="16.5" customHeight="1" x14ac:dyDescent="0.2">
      <c r="A210" s="7"/>
      <c r="B210" s="7"/>
      <c r="C210" s="7" t="s">
        <v>587</v>
      </c>
      <c r="D210" s="7"/>
      <c r="E210" s="7"/>
      <c r="F210" s="7"/>
      <c r="G210" s="7"/>
      <c r="H210" s="7"/>
      <c r="I210" s="7"/>
      <c r="J210" s="7"/>
      <c r="K210" s="7"/>
      <c r="L210" s="9"/>
      <c r="M210" s="10"/>
      <c r="N210" s="10"/>
      <c r="O210" s="10"/>
      <c r="P210" s="7"/>
      <c r="Q210" s="10"/>
      <c r="R210" s="10"/>
      <c r="S210" s="10"/>
    </row>
    <row r="211" spans="1:19" ht="29.45" customHeight="1" x14ac:dyDescent="0.2">
      <c r="A211" s="7"/>
      <c r="B211" s="7"/>
      <c r="C211" s="7"/>
      <c r="D211" s="84" t="s">
        <v>346</v>
      </c>
      <c r="E211" s="84"/>
      <c r="F211" s="84"/>
      <c r="G211" s="84"/>
      <c r="H211" s="84"/>
      <c r="I211" s="84"/>
      <c r="J211" s="84"/>
      <c r="K211" s="84"/>
      <c r="L211" s="9" t="s">
        <v>240</v>
      </c>
      <c r="M211" s="14" t="s">
        <v>423</v>
      </c>
      <c r="N211" s="14" t="s">
        <v>423</v>
      </c>
      <c r="O211" s="14" t="s">
        <v>423</v>
      </c>
      <c r="P211" s="7"/>
      <c r="Q211" s="14" t="s">
        <v>423</v>
      </c>
      <c r="R211" s="14" t="s">
        <v>423</v>
      </c>
      <c r="S211" s="14" t="s">
        <v>423</v>
      </c>
    </row>
    <row r="212" spans="1:19" ht="16.5" customHeight="1" x14ac:dyDescent="0.2">
      <c r="A212" s="7"/>
      <c r="B212" s="7"/>
      <c r="C212" s="7"/>
      <c r="D212" s="7" t="s">
        <v>487</v>
      </c>
      <c r="E212" s="7"/>
      <c r="F212" s="7"/>
      <c r="G212" s="7"/>
      <c r="H212" s="7"/>
      <c r="I212" s="7"/>
      <c r="J212" s="7"/>
      <c r="K212" s="7"/>
      <c r="L212" s="9" t="s">
        <v>240</v>
      </c>
      <c r="M212" s="14" t="s">
        <v>423</v>
      </c>
      <c r="N212" s="14" t="s">
        <v>423</v>
      </c>
      <c r="O212" s="14" t="s">
        <v>423</v>
      </c>
      <c r="P212" s="7"/>
      <c r="Q212" s="14" t="s">
        <v>423</v>
      </c>
      <c r="R212" s="14" t="s">
        <v>423</v>
      </c>
      <c r="S212" s="14" t="s">
        <v>423</v>
      </c>
    </row>
    <row r="213" spans="1:19" ht="16.5" customHeight="1" x14ac:dyDescent="0.2">
      <c r="A213" s="7"/>
      <c r="B213" s="7"/>
      <c r="C213" s="7"/>
      <c r="D213" s="7" t="s">
        <v>588</v>
      </c>
      <c r="E213" s="7"/>
      <c r="F213" s="7"/>
      <c r="G213" s="7"/>
      <c r="H213" s="7"/>
      <c r="I213" s="7"/>
      <c r="J213" s="7"/>
      <c r="K213" s="7"/>
      <c r="L213" s="9" t="s">
        <v>240</v>
      </c>
      <c r="M213" s="14" t="s">
        <v>423</v>
      </c>
      <c r="N213" s="14" t="s">
        <v>423</v>
      </c>
      <c r="O213" s="14" t="s">
        <v>423</v>
      </c>
      <c r="P213" s="7"/>
      <c r="Q213" s="14" t="s">
        <v>423</v>
      </c>
      <c r="R213" s="14" t="s">
        <v>423</v>
      </c>
      <c r="S213" s="14" t="s">
        <v>423</v>
      </c>
    </row>
    <row r="214" spans="1:19" ht="16.5" customHeight="1" x14ac:dyDescent="0.2">
      <c r="A214" s="7"/>
      <c r="B214" s="7"/>
      <c r="C214" s="7" t="s">
        <v>589</v>
      </c>
      <c r="D214" s="7"/>
      <c r="E214" s="7"/>
      <c r="F214" s="7"/>
      <c r="G214" s="7"/>
      <c r="H214" s="7"/>
      <c r="I214" s="7"/>
      <c r="J214" s="7"/>
      <c r="K214" s="7"/>
      <c r="L214" s="9"/>
      <c r="M214" s="10"/>
      <c r="N214" s="10"/>
      <c r="O214" s="10"/>
      <c r="P214" s="7"/>
      <c r="Q214" s="10"/>
      <c r="R214" s="10"/>
      <c r="S214" s="10"/>
    </row>
    <row r="215" spans="1:19" ht="16.5" customHeight="1" x14ac:dyDescent="0.2">
      <c r="A215" s="7"/>
      <c r="B215" s="7"/>
      <c r="C215" s="7"/>
      <c r="D215" s="7" t="s">
        <v>433</v>
      </c>
      <c r="E215" s="7"/>
      <c r="F215" s="7"/>
      <c r="G215" s="7"/>
      <c r="H215" s="7"/>
      <c r="I215" s="7"/>
      <c r="J215" s="7"/>
      <c r="K215" s="7"/>
      <c r="L215" s="9" t="s">
        <v>240</v>
      </c>
      <c r="M215" s="14" t="s">
        <v>423</v>
      </c>
      <c r="N215" s="14" t="s">
        <v>423</v>
      </c>
      <c r="O215" s="14" t="s">
        <v>423</v>
      </c>
      <c r="P215" s="7"/>
      <c r="Q215" s="14" t="s">
        <v>423</v>
      </c>
      <c r="R215" s="14" t="s">
        <v>423</v>
      </c>
      <c r="S215" s="14" t="s">
        <v>423</v>
      </c>
    </row>
    <row r="216" spans="1:19" ht="16.5" customHeight="1" x14ac:dyDescent="0.2">
      <c r="A216" s="7"/>
      <c r="B216" s="7"/>
      <c r="C216" s="7"/>
      <c r="D216" s="7" t="s">
        <v>434</v>
      </c>
      <c r="E216" s="7"/>
      <c r="F216" s="7"/>
      <c r="G216" s="7"/>
      <c r="H216" s="7"/>
      <c r="I216" s="7"/>
      <c r="J216" s="7"/>
      <c r="K216" s="7"/>
      <c r="L216" s="9" t="s">
        <v>240</v>
      </c>
      <c r="M216" s="14" t="s">
        <v>423</v>
      </c>
      <c r="N216" s="14" t="s">
        <v>423</v>
      </c>
      <c r="O216" s="14" t="s">
        <v>423</v>
      </c>
      <c r="P216" s="7"/>
      <c r="Q216" s="14" t="s">
        <v>423</v>
      </c>
      <c r="R216" s="14" t="s">
        <v>423</v>
      </c>
      <c r="S216" s="14" t="s">
        <v>423</v>
      </c>
    </row>
    <row r="217" spans="1:19" ht="16.5" customHeight="1" x14ac:dyDescent="0.2">
      <c r="A217" s="7"/>
      <c r="B217" s="7"/>
      <c r="C217" s="7"/>
      <c r="D217" s="7" t="s">
        <v>435</v>
      </c>
      <c r="E217" s="7"/>
      <c r="F217" s="7"/>
      <c r="G217" s="7"/>
      <c r="H217" s="7"/>
      <c r="I217" s="7"/>
      <c r="J217" s="7"/>
      <c r="K217" s="7"/>
      <c r="L217" s="9" t="s">
        <v>240</v>
      </c>
      <c r="M217" s="14" t="s">
        <v>423</v>
      </c>
      <c r="N217" s="14" t="s">
        <v>423</v>
      </c>
      <c r="O217" s="14" t="s">
        <v>423</v>
      </c>
      <c r="P217" s="7"/>
      <c r="Q217" s="14" t="s">
        <v>423</v>
      </c>
      <c r="R217" s="14" t="s">
        <v>423</v>
      </c>
      <c r="S217" s="14" t="s">
        <v>423</v>
      </c>
    </row>
    <row r="218" spans="1:19" ht="16.5" customHeight="1" x14ac:dyDescent="0.2">
      <c r="A218" s="7"/>
      <c r="B218" s="7"/>
      <c r="C218" s="7"/>
      <c r="D218" s="7" t="s">
        <v>436</v>
      </c>
      <c r="E218" s="7"/>
      <c r="F218" s="7"/>
      <c r="G218" s="7"/>
      <c r="H218" s="7"/>
      <c r="I218" s="7"/>
      <c r="J218" s="7"/>
      <c r="K218" s="7"/>
      <c r="L218" s="9" t="s">
        <v>240</v>
      </c>
      <c r="M218" s="14" t="s">
        <v>423</v>
      </c>
      <c r="N218" s="14" t="s">
        <v>423</v>
      </c>
      <c r="O218" s="14" t="s">
        <v>423</v>
      </c>
      <c r="P218" s="7"/>
      <c r="Q218" s="14" t="s">
        <v>423</v>
      </c>
      <c r="R218" s="14" t="s">
        <v>423</v>
      </c>
      <c r="S218" s="14" t="s">
        <v>423</v>
      </c>
    </row>
    <row r="219" spans="1:19" ht="16.5" customHeight="1" x14ac:dyDescent="0.2">
      <c r="A219" s="7"/>
      <c r="B219" s="7"/>
      <c r="C219" s="7"/>
      <c r="D219" s="7" t="s">
        <v>437</v>
      </c>
      <c r="E219" s="7"/>
      <c r="F219" s="7"/>
      <c r="G219" s="7"/>
      <c r="H219" s="7"/>
      <c r="I219" s="7"/>
      <c r="J219" s="7"/>
      <c r="K219" s="7"/>
      <c r="L219" s="9" t="s">
        <v>240</v>
      </c>
      <c r="M219" s="14" t="s">
        <v>423</v>
      </c>
      <c r="N219" s="14" t="s">
        <v>423</v>
      </c>
      <c r="O219" s="14" t="s">
        <v>423</v>
      </c>
      <c r="P219" s="7"/>
      <c r="Q219" s="14" t="s">
        <v>423</v>
      </c>
      <c r="R219" s="14" t="s">
        <v>423</v>
      </c>
      <c r="S219" s="14" t="s">
        <v>423</v>
      </c>
    </row>
    <row r="220" spans="1:19" ht="16.5" customHeight="1" x14ac:dyDescent="0.2">
      <c r="A220" s="7"/>
      <c r="B220" s="7"/>
      <c r="C220" s="7"/>
      <c r="D220" s="7" t="s">
        <v>588</v>
      </c>
      <c r="E220" s="7"/>
      <c r="F220" s="7"/>
      <c r="G220" s="7"/>
      <c r="H220" s="7"/>
      <c r="I220" s="7"/>
      <c r="J220" s="7"/>
      <c r="K220" s="7"/>
      <c r="L220" s="9" t="s">
        <v>240</v>
      </c>
      <c r="M220" s="14" t="s">
        <v>423</v>
      </c>
      <c r="N220" s="14" t="s">
        <v>423</v>
      </c>
      <c r="O220" s="14" t="s">
        <v>423</v>
      </c>
      <c r="P220" s="7"/>
      <c r="Q220" s="14" t="s">
        <v>423</v>
      </c>
      <c r="R220" s="14" t="s">
        <v>423</v>
      </c>
      <c r="S220" s="14" t="s">
        <v>423</v>
      </c>
    </row>
    <row r="221" spans="1:19" ht="16.5" customHeight="1" x14ac:dyDescent="0.2">
      <c r="A221" s="7"/>
      <c r="B221" s="7"/>
      <c r="C221" s="7" t="s">
        <v>590</v>
      </c>
      <c r="D221" s="7"/>
      <c r="E221" s="7"/>
      <c r="F221" s="7"/>
      <c r="G221" s="7"/>
      <c r="H221" s="7"/>
      <c r="I221" s="7"/>
      <c r="J221" s="7"/>
      <c r="K221" s="7"/>
      <c r="L221" s="9"/>
      <c r="M221" s="10"/>
      <c r="N221" s="10"/>
      <c r="O221" s="10"/>
      <c r="P221" s="7"/>
      <c r="Q221" s="10"/>
      <c r="R221" s="10"/>
      <c r="S221" s="10"/>
    </row>
    <row r="222" spans="1:19" ht="16.5" customHeight="1" x14ac:dyDescent="0.2">
      <c r="A222" s="7"/>
      <c r="B222" s="7"/>
      <c r="C222" s="7"/>
      <c r="D222" s="7" t="s">
        <v>591</v>
      </c>
      <c r="E222" s="7"/>
      <c r="F222" s="7"/>
      <c r="G222" s="7"/>
      <c r="H222" s="7"/>
      <c r="I222" s="7"/>
      <c r="J222" s="7"/>
      <c r="K222" s="7"/>
      <c r="L222" s="9" t="s">
        <v>240</v>
      </c>
      <c r="M222" s="14" t="s">
        <v>423</v>
      </c>
      <c r="N222" s="14" t="s">
        <v>423</v>
      </c>
      <c r="O222" s="14" t="s">
        <v>423</v>
      </c>
      <c r="P222" s="7"/>
      <c r="Q222" s="14" t="s">
        <v>423</v>
      </c>
      <c r="R222" s="14" t="s">
        <v>423</v>
      </c>
      <c r="S222" s="14" t="s">
        <v>423</v>
      </c>
    </row>
    <row r="223" spans="1:19" ht="16.5" customHeight="1" x14ac:dyDescent="0.2">
      <c r="A223" s="7"/>
      <c r="B223" s="7"/>
      <c r="C223" s="7"/>
      <c r="D223" s="7" t="s">
        <v>592</v>
      </c>
      <c r="E223" s="7"/>
      <c r="F223" s="7"/>
      <c r="G223" s="7"/>
      <c r="H223" s="7"/>
      <c r="I223" s="7"/>
      <c r="J223" s="7"/>
      <c r="K223" s="7"/>
      <c r="L223" s="9" t="s">
        <v>240</v>
      </c>
      <c r="M223" s="14" t="s">
        <v>423</v>
      </c>
      <c r="N223" s="14" t="s">
        <v>423</v>
      </c>
      <c r="O223" s="14" t="s">
        <v>423</v>
      </c>
      <c r="P223" s="7"/>
      <c r="Q223" s="14" t="s">
        <v>423</v>
      </c>
      <c r="R223" s="14" t="s">
        <v>423</v>
      </c>
      <c r="S223" s="14" t="s">
        <v>423</v>
      </c>
    </row>
    <row r="224" spans="1:19" ht="16.5" customHeight="1" x14ac:dyDescent="0.2">
      <c r="A224" s="7"/>
      <c r="B224" s="7"/>
      <c r="C224" s="7"/>
      <c r="D224" s="7" t="s">
        <v>593</v>
      </c>
      <c r="E224" s="7"/>
      <c r="F224" s="7"/>
      <c r="G224" s="7"/>
      <c r="H224" s="7"/>
      <c r="I224" s="7"/>
      <c r="J224" s="7"/>
      <c r="K224" s="7"/>
      <c r="L224" s="9" t="s">
        <v>240</v>
      </c>
      <c r="M224" s="14" t="s">
        <v>423</v>
      </c>
      <c r="N224" s="14" t="s">
        <v>423</v>
      </c>
      <c r="O224" s="14" t="s">
        <v>423</v>
      </c>
      <c r="P224" s="7"/>
      <c r="Q224" s="14" t="s">
        <v>423</v>
      </c>
      <c r="R224" s="14" t="s">
        <v>423</v>
      </c>
      <c r="S224" s="14" t="s">
        <v>423</v>
      </c>
    </row>
    <row r="225" spans="1:19" ht="16.5" customHeight="1" x14ac:dyDescent="0.2">
      <c r="A225" s="7"/>
      <c r="B225" s="7"/>
      <c r="C225" s="7"/>
      <c r="D225" s="7" t="s">
        <v>594</v>
      </c>
      <c r="E225" s="7"/>
      <c r="F225" s="7"/>
      <c r="G225" s="7"/>
      <c r="H225" s="7"/>
      <c r="I225" s="7"/>
      <c r="J225" s="7"/>
      <c r="K225" s="7"/>
      <c r="L225" s="9" t="s">
        <v>240</v>
      </c>
      <c r="M225" s="14" t="s">
        <v>423</v>
      </c>
      <c r="N225" s="14" t="s">
        <v>423</v>
      </c>
      <c r="O225" s="14" t="s">
        <v>423</v>
      </c>
      <c r="P225" s="7"/>
      <c r="Q225" s="14" t="s">
        <v>423</v>
      </c>
      <c r="R225" s="14" t="s">
        <v>423</v>
      </c>
      <c r="S225" s="14" t="s">
        <v>423</v>
      </c>
    </row>
    <row r="226" spans="1:19" ht="16.5" customHeight="1" x14ac:dyDescent="0.2">
      <c r="A226" s="7"/>
      <c r="B226" s="7"/>
      <c r="C226" s="7"/>
      <c r="D226" s="7" t="s">
        <v>595</v>
      </c>
      <c r="E226" s="7"/>
      <c r="F226" s="7"/>
      <c r="G226" s="7"/>
      <c r="H226" s="7"/>
      <c r="I226" s="7"/>
      <c r="J226" s="7"/>
      <c r="K226" s="7"/>
      <c r="L226" s="9" t="s">
        <v>240</v>
      </c>
      <c r="M226" s="14" t="s">
        <v>423</v>
      </c>
      <c r="N226" s="14" t="s">
        <v>423</v>
      </c>
      <c r="O226" s="14" t="s">
        <v>423</v>
      </c>
      <c r="P226" s="7"/>
      <c r="Q226" s="14" t="s">
        <v>423</v>
      </c>
      <c r="R226" s="14" t="s">
        <v>423</v>
      </c>
      <c r="S226" s="14" t="s">
        <v>423</v>
      </c>
    </row>
    <row r="227" spans="1:19" ht="16.5" customHeight="1" x14ac:dyDescent="0.2">
      <c r="A227" s="7"/>
      <c r="B227" s="7"/>
      <c r="C227" s="7"/>
      <c r="D227" s="7" t="s">
        <v>588</v>
      </c>
      <c r="E227" s="7"/>
      <c r="F227" s="7"/>
      <c r="G227" s="7"/>
      <c r="H227" s="7"/>
      <c r="I227" s="7"/>
      <c r="J227" s="7"/>
      <c r="K227" s="7"/>
      <c r="L227" s="9" t="s">
        <v>240</v>
      </c>
      <c r="M227" s="14" t="s">
        <v>423</v>
      </c>
      <c r="N227" s="14" t="s">
        <v>423</v>
      </c>
      <c r="O227" s="14" t="s">
        <v>423</v>
      </c>
      <c r="P227" s="7"/>
      <c r="Q227" s="14" t="s">
        <v>423</v>
      </c>
      <c r="R227" s="14" t="s">
        <v>423</v>
      </c>
      <c r="S227" s="14" t="s">
        <v>423</v>
      </c>
    </row>
    <row r="228" spans="1:19" ht="16.5" customHeight="1" x14ac:dyDescent="0.2">
      <c r="A228" s="7"/>
      <c r="B228" s="7" t="s">
        <v>597</v>
      </c>
      <c r="C228" s="7"/>
      <c r="D228" s="7"/>
      <c r="E228" s="7"/>
      <c r="F228" s="7"/>
      <c r="G228" s="7"/>
      <c r="H228" s="7"/>
      <c r="I228" s="7"/>
      <c r="J228" s="7"/>
      <c r="K228" s="7"/>
      <c r="L228" s="9"/>
      <c r="M228" s="10"/>
      <c r="N228" s="10"/>
      <c r="O228" s="10"/>
      <c r="P228" s="7"/>
      <c r="Q228" s="10"/>
      <c r="R228" s="10"/>
      <c r="S228" s="10"/>
    </row>
    <row r="229" spans="1:19" ht="16.5" customHeight="1" x14ac:dyDescent="0.2">
      <c r="A229" s="7"/>
      <c r="B229" s="7"/>
      <c r="C229" s="7" t="s">
        <v>105</v>
      </c>
      <c r="D229" s="7"/>
      <c r="E229" s="7"/>
      <c r="F229" s="7"/>
      <c r="G229" s="7"/>
      <c r="H229" s="7"/>
      <c r="I229" s="7"/>
      <c r="J229" s="7"/>
      <c r="K229" s="7"/>
      <c r="L229" s="9" t="s">
        <v>240</v>
      </c>
      <c r="M229" s="14" t="s">
        <v>423</v>
      </c>
      <c r="N229" s="14" t="s">
        <v>423</v>
      </c>
      <c r="O229" s="14" t="s">
        <v>423</v>
      </c>
      <c r="P229" s="7"/>
      <c r="Q229" s="14" t="s">
        <v>423</v>
      </c>
      <c r="R229" s="14" t="s">
        <v>423</v>
      </c>
      <c r="S229" s="14" t="s">
        <v>423</v>
      </c>
    </row>
    <row r="230" spans="1:19" ht="16.5" customHeight="1" x14ac:dyDescent="0.2">
      <c r="A230" s="7"/>
      <c r="B230" s="7"/>
      <c r="C230" s="7" t="s">
        <v>587</v>
      </c>
      <c r="D230" s="7"/>
      <c r="E230" s="7"/>
      <c r="F230" s="7"/>
      <c r="G230" s="7"/>
      <c r="H230" s="7"/>
      <c r="I230" s="7"/>
      <c r="J230" s="7"/>
      <c r="K230" s="7"/>
      <c r="L230" s="9"/>
      <c r="M230" s="10"/>
      <c r="N230" s="10"/>
      <c r="O230" s="10"/>
      <c r="P230" s="7"/>
      <c r="Q230" s="10"/>
      <c r="R230" s="10"/>
      <c r="S230" s="10"/>
    </row>
    <row r="231" spans="1:19" ht="29.45" customHeight="1" x14ac:dyDescent="0.2">
      <c r="A231" s="7"/>
      <c r="B231" s="7"/>
      <c r="C231" s="7"/>
      <c r="D231" s="84" t="s">
        <v>346</v>
      </c>
      <c r="E231" s="84"/>
      <c r="F231" s="84"/>
      <c r="G231" s="84"/>
      <c r="H231" s="84"/>
      <c r="I231" s="84"/>
      <c r="J231" s="84"/>
      <c r="K231" s="84"/>
      <c r="L231" s="9" t="s">
        <v>240</v>
      </c>
      <c r="M231" s="14" t="s">
        <v>423</v>
      </c>
      <c r="N231" s="14" t="s">
        <v>423</v>
      </c>
      <c r="O231" s="14" t="s">
        <v>423</v>
      </c>
      <c r="P231" s="7"/>
      <c r="Q231" s="14" t="s">
        <v>423</v>
      </c>
      <c r="R231" s="14" t="s">
        <v>423</v>
      </c>
      <c r="S231" s="14" t="s">
        <v>423</v>
      </c>
    </row>
    <row r="232" spans="1:19" ht="16.5" customHeight="1" x14ac:dyDescent="0.2">
      <c r="A232" s="7"/>
      <c r="B232" s="7"/>
      <c r="C232" s="7"/>
      <c r="D232" s="7" t="s">
        <v>487</v>
      </c>
      <c r="E232" s="7"/>
      <c r="F232" s="7"/>
      <c r="G232" s="7"/>
      <c r="H232" s="7"/>
      <c r="I232" s="7"/>
      <c r="J232" s="7"/>
      <c r="K232" s="7"/>
      <c r="L232" s="9" t="s">
        <v>240</v>
      </c>
      <c r="M232" s="14" t="s">
        <v>423</v>
      </c>
      <c r="N232" s="14" t="s">
        <v>423</v>
      </c>
      <c r="O232" s="14" t="s">
        <v>423</v>
      </c>
      <c r="P232" s="7"/>
      <c r="Q232" s="14" t="s">
        <v>423</v>
      </c>
      <c r="R232" s="14" t="s">
        <v>423</v>
      </c>
      <c r="S232" s="14" t="s">
        <v>423</v>
      </c>
    </row>
    <row r="233" spans="1:19" ht="16.5" customHeight="1" x14ac:dyDescent="0.2">
      <c r="A233" s="7"/>
      <c r="B233" s="7"/>
      <c r="C233" s="7"/>
      <c r="D233" s="7" t="s">
        <v>588</v>
      </c>
      <c r="E233" s="7"/>
      <c r="F233" s="7"/>
      <c r="G233" s="7"/>
      <c r="H233" s="7"/>
      <c r="I233" s="7"/>
      <c r="J233" s="7"/>
      <c r="K233" s="7"/>
      <c r="L233" s="9" t="s">
        <v>240</v>
      </c>
      <c r="M233" s="14" t="s">
        <v>423</v>
      </c>
      <c r="N233" s="14" t="s">
        <v>423</v>
      </c>
      <c r="O233" s="14" t="s">
        <v>423</v>
      </c>
      <c r="P233" s="7"/>
      <c r="Q233" s="14" t="s">
        <v>423</v>
      </c>
      <c r="R233" s="14" t="s">
        <v>423</v>
      </c>
      <c r="S233" s="14" t="s">
        <v>423</v>
      </c>
    </row>
    <row r="234" spans="1:19" ht="16.5" customHeight="1" x14ac:dyDescent="0.2">
      <c r="A234" s="7"/>
      <c r="B234" s="7"/>
      <c r="C234" s="7" t="s">
        <v>589</v>
      </c>
      <c r="D234" s="7"/>
      <c r="E234" s="7"/>
      <c r="F234" s="7"/>
      <c r="G234" s="7"/>
      <c r="H234" s="7"/>
      <c r="I234" s="7"/>
      <c r="J234" s="7"/>
      <c r="K234" s="7"/>
      <c r="L234" s="9"/>
      <c r="M234" s="10"/>
      <c r="N234" s="10"/>
      <c r="O234" s="10"/>
      <c r="P234" s="7"/>
      <c r="Q234" s="10"/>
      <c r="R234" s="10"/>
      <c r="S234" s="10"/>
    </row>
    <row r="235" spans="1:19" ht="16.5" customHeight="1" x14ac:dyDescent="0.2">
      <c r="A235" s="7"/>
      <c r="B235" s="7"/>
      <c r="C235" s="7"/>
      <c r="D235" s="7" t="s">
        <v>433</v>
      </c>
      <c r="E235" s="7"/>
      <c r="F235" s="7"/>
      <c r="G235" s="7"/>
      <c r="H235" s="7"/>
      <c r="I235" s="7"/>
      <c r="J235" s="7"/>
      <c r="K235" s="7"/>
      <c r="L235" s="9" t="s">
        <v>240</v>
      </c>
      <c r="M235" s="14" t="s">
        <v>423</v>
      </c>
      <c r="N235" s="14" t="s">
        <v>423</v>
      </c>
      <c r="O235" s="14" t="s">
        <v>423</v>
      </c>
      <c r="P235" s="7"/>
      <c r="Q235" s="14" t="s">
        <v>423</v>
      </c>
      <c r="R235" s="14" t="s">
        <v>423</v>
      </c>
      <c r="S235" s="14" t="s">
        <v>423</v>
      </c>
    </row>
    <row r="236" spans="1:19" ht="16.5" customHeight="1" x14ac:dyDescent="0.2">
      <c r="A236" s="7"/>
      <c r="B236" s="7"/>
      <c r="C236" s="7"/>
      <c r="D236" s="7" t="s">
        <v>434</v>
      </c>
      <c r="E236" s="7"/>
      <c r="F236" s="7"/>
      <c r="G236" s="7"/>
      <c r="H236" s="7"/>
      <c r="I236" s="7"/>
      <c r="J236" s="7"/>
      <c r="K236" s="7"/>
      <c r="L236" s="9" t="s">
        <v>240</v>
      </c>
      <c r="M236" s="14" t="s">
        <v>423</v>
      </c>
      <c r="N236" s="14" t="s">
        <v>423</v>
      </c>
      <c r="O236" s="14" t="s">
        <v>423</v>
      </c>
      <c r="P236" s="7"/>
      <c r="Q236" s="14" t="s">
        <v>423</v>
      </c>
      <c r="R236" s="14" t="s">
        <v>423</v>
      </c>
      <c r="S236" s="14" t="s">
        <v>423</v>
      </c>
    </row>
    <row r="237" spans="1:19" ht="16.5" customHeight="1" x14ac:dyDescent="0.2">
      <c r="A237" s="7"/>
      <c r="B237" s="7"/>
      <c r="C237" s="7"/>
      <c r="D237" s="7" t="s">
        <v>435</v>
      </c>
      <c r="E237" s="7"/>
      <c r="F237" s="7"/>
      <c r="G237" s="7"/>
      <c r="H237" s="7"/>
      <c r="I237" s="7"/>
      <c r="J237" s="7"/>
      <c r="K237" s="7"/>
      <c r="L237" s="9" t="s">
        <v>240</v>
      </c>
      <c r="M237" s="14" t="s">
        <v>423</v>
      </c>
      <c r="N237" s="14" t="s">
        <v>423</v>
      </c>
      <c r="O237" s="14" t="s">
        <v>423</v>
      </c>
      <c r="P237" s="7"/>
      <c r="Q237" s="14" t="s">
        <v>423</v>
      </c>
      <c r="R237" s="14" t="s">
        <v>423</v>
      </c>
      <c r="S237" s="14" t="s">
        <v>423</v>
      </c>
    </row>
    <row r="238" spans="1:19" ht="16.5" customHeight="1" x14ac:dyDescent="0.2">
      <c r="A238" s="7"/>
      <c r="B238" s="7"/>
      <c r="C238" s="7"/>
      <c r="D238" s="7" t="s">
        <v>436</v>
      </c>
      <c r="E238" s="7"/>
      <c r="F238" s="7"/>
      <c r="G238" s="7"/>
      <c r="H238" s="7"/>
      <c r="I238" s="7"/>
      <c r="J238" s="7"/>
      <c r="K238" s="7"/>
      <c r="L238" s="9" t="s">
        <v>240</v>
      </c>
      <c r="M238" s="14" t="s">
        <v>423</v>
      </c>
      <c r="N238" s="14" t="s">
        <v>423</v>
      </c>
      <c r="O238" s="14" t="s">
        <v>423</v>
      </c>
      <c r="P238" s="7"/>
      <c r="Q238" s="14" t="s">
        <v>423</v>
      </c>
      <c r="R238" s="14" t="s">
        <v>423</v>
      </c>
      <c r="S238" s="14" t="s">
        <v>423</v>
      </c>
    </row>
    <row r="239" spans="1:19" ht="16.5" customHeight="1" x14ac:dyDescent="0.2">
      <c r="A239" s="7"/>
      <c r="B239" s="7"/>
      <c r="C239" s="7"/>
      <c r="D239" s="7" t="s">
        <v>437</v>
      </c>
      <c r="E239" s="7"/>
      <c r="F239" s="7"/>
      <c r="G239" s="7"/>
      <c r="H239" s="7"/>
      <c r="I239" s="7"/>
      <c r="J239" s="7"/>
      <c r="K239" s="7"/>
      <c r="L239" s="9" t="s">
        <v>240</v>
      </c>
      <c r="M239" s="14" t="s">
        <v>423</v>
      </c>
      <c r="N239" s="14" t="s">
        <v>423</v>
      </c>
      <c r="O239" s="14" t="s">
        <v>423</v>
      </c>
      <c r="P239" s="7"/>
      <c r="Q239" s="14" t="s">
        <v>423</v>
      </c>
      <c r="R239" s="14" t="s">
        <v>423</v>
      </c>
      <c r="S239" s="14" t="s">
        <v>423</v>
      </c>
    </row>
    <row r="240" spans="1:19" ht="16.5" customHeight="1" x14ac:dyDescent="0.2">
      <c r="A240" s="7"/>
      <c r="B240" s="7"/>
      <c r="C240" s="7"/>
      <c r="D240" s="7" t="s">
        <v>588</v>
      </c>
      <c r="E240" s="7"/>
      <c r="F240" s="7"/>
      <c r="G240" s="7"/>
      <c r="H240" s="7"/>
      <c r="I240" s="7"/>
      <c r="J240" s="7"/>
      <c r="K240" s="7"/>
      <c r="L240" s="9" t="s">
        <v>240</v>
      </c>
      <c r="M240" s="14" t="s">
        <v>423</v>
      </c>
      <c r="N240" s="14" t="s">
        <v>423</v>
      </c>
      <c r="O240" s="14" t="s">
        <v>423</v>
      </c>
      <c r="P240" s="7"/>
      <c r="Q240" s="14" t="s">
        <v>423</v>
      </c>
      <c r="R240" s="14" t="s">
        <v>423</v>
      </c>
      <c r="S240" s="14" t="s">
        <v>423</v>
      </c>
    </row>
    <row r="241" spans="1:19" ht="16.5" customHeight="1" x14ac:dyDescent="0.2">
      <c r="A241" s="7"/>
      <c r="B241" s="7"/>
      <c r="C241" s="7" t="s">
        <v>590</v>
      </c>
      <c r="D241" s="7"/>
      <c r="E241" s="7"/>
      <c r="F241" s="7"/>
      <c r="G241" s="7"/>
      <c r="H241" s="7"/>
      <c r="I241" s="7"/>
      <c r="J241" s="7"/>
      <c r="K241" s="7"/>
      <c r="L241" s="9"/>
      <c r="M241" s="10"/>
      <c r="N241" s="10"/>
      <c r="O241" s="10"/>
      <c r="P241" s="7"/>
      <c r="Q241" s="10"/>
      <c r="R241" s="10"/>
      <c r="S241" s="10"/>
    </row>
    <row r="242" spans="1:19" ht="16.5" customHeight="1" x14ac:dyDescent="0.2">
      <c r="A242" s="7"/>
      <c r="B242" s="7"/>
      <c r="C242" s="7"/>
      <c r="D242" s="7" t="s">
        <v>591</v>
      </c>
      <c r="E242" s="7"/>
      <c r="F242" s="7"/>
      <c r="G242" s="7"/>
      <c r="H242" s="7"/>
      <c r="I242" s="7"/>
      <c r="J242" s="7"/>
      <c r="K242" s="7"/>
      <c r="L242" s="9" t="s">
        <v>240</v>
      </c>
      <c r="M242" s="14" t="s">
        <v>423</v>
      </c>
      <c r="N242" s="14" t="s">
        <v>423</v>
      </c>
      <c r="O242" s="14" t="s">
        <v>423</v>
      </c>
      <c r="P242" s="7"/>
      <c r="Q242" s="14" t="s">
        <v>423</v>
      </c>
      <c r="R242" s="14" t="s">
        <v>423</v>
      </c>
      <c r="S242" s="14" t="s">
        <v>423</v>
      </c>
    </row>
    <row r="243" spans="1:19" ht="16.5" customHeight="1" x14ac:dyDescent="0.2">
      <c r="A243" s="7"/>
      <c r="B243" s="7"/>
      <c r="C243" s="7"/>
      <c r="D243" s="7" t="s">
        <v>592</v>
      </c>
      <c r="E243" s="7"/>
      <c r="F243" s="7"/>
      <c r="G243" s="7"/>
      <c r="H243" s="7"/>
      <c r="I243" s="7"/>
      <c r="J243" s="7"/>
      <c r="K243" s="7"/>
      <c r="L243" s="9" t="s">
        <v>240</v>
      </c>
      <c r="M243" s="14" t="s">
        <v>423</v>
      </c>
      <c r="N243" s="14" t="s">
        <v>423</v>
      </c>
      <c r="O243" s="14" t="s">
        <v>423</v>
      </c>
      <c r="P243" s="7"/>
      <c r="Q243" s="14" t="s">
        <v>423</v>
      </c>
      <c r="R243" s="14" t="s">
        <v>423</v>
      </c>
      <c r="S243" s="14" t="s">
        <v>423</v>
      </c>
    </row>
    <row r="244" spans="1:19" ht="16.5" customHeight="1" x14ac:dyDescent="0.2">
      <c r="A244" s="7"/>
      <c r="B244" s="7"/>
      <c r="C244" s="7"/>
      <c r="D244" s="7" t="s">
        <v>593</v>
      </c>
      <c r="E244" s="7"/>
      <c r="F244" s="7"/>
      <c r="G244" s="7"/>
      <c r="H244" s="7"/>
      <c r="I244" s="7"/>
      <c r="J244" s="7"/>
      <c r="K244" s="7"/>
      <c r="L244" s="9" t="s">
        <v>240</v>
      </c>
      <c r="M244" s="14" t="s">
        <v>423</v>
      </c>
      <c r="N244" s="14" t="s">
        <v>423</v>
      </c>
      <c r="O244" s="14" t="s">
        <v>423</v>
      </c>
      <c r="P244" s="7"/>
      <c r="Q244" s="14" t="s">
        <v>423</v>
      </c>
      <c r="R244" s="14" t="s">
        <v>423</v>
      </c>
      <c r="S244" s="14" t="s">
        <v>423</v>
      </c>
    </row>
    <row r="245" spans="1:19" ht="16.5" customHeight="1" x14ac:dyDescent="0.2">
      <c r="A245" s="7"/>
      <c r="B245" s="7"/>
      <c r="C245" s="7"/>
      <c r="D245" s="7" t="s">
        <v>594</v>
      </c>
      <c r="E245" s="7"/>
      <c r="F245" s="7"/>
      <c r="G245" s="7"/>
      <c r="H245" s="7"/>
      <c r="I245" s="7"/>
      <c r="J245" s="7"/>
      <c r="K245" s="7"/>
      <c r="L245" s="9" t="s">
        <v>240</v>
      </c>
      <c r="M245" s="14" t="s">
        <v>423</v>
      </c>
      <c r="N245" s="14" t="s">
        <v>423</v>
      </c>
      <c r="O245" s="14" t="s">
        <v>423</v>
      </c>
      <c r="P245" s="7"/>
      <c r="Q245" s="14" t="s">
        <v>423</v>
      </c>
      <c r="R245" s="14" t="s">
        <v>423</v>
      </c>
      <c r="S245" s="14" t="s">
        <v>423</v>
      </c>
    </row>
    <row r="246" spans="1:19" ht="16.5" customHeight="1" x14ac:dyDescent="0.2">
      <c r="A246" s="7"/>
      <c r="B246" s="7"/>
      <c r="C246" s="7"/>
      <c r="D246" s="7" t="s">
        <v>595</v>
      </c>
      <c r="E246" s="7"/>
      <c r="F246" s="7"/>
      <c r="G246" s="7"/>
      <c r="H246" s="7"/>
      <c r="I246" s="7"/>
      <c r="J246" s="7"/>
      <c r="K246" s="7"/>
      <c r="L246" s="9" t="s">
        <v>240</v>
      </c>
      <c r="M246" s="14" t="s">
        <v>423</v>
      </c>
      <c r="N246" s="14" t="s">
        <v>423</v>
      </c>
      <c r="O246" s="14" t="s">
        <v>423</v>
      </c>
      <c r="P246" s="7"/>
      <c r="Q246" s="14" t="s">
        <v>423</v>
      </c>
      <c r="R246" s="14" t="s">
        <v>423</v>
      </c>
      <c r="S246" s="14" t="s">
        <v>423</v>
      </c>
    </row>
    <row r="247" spans="1:19" ht="16.5" customHeight="1" x14ac:dyDescent="0.2">
      <c r="A247" s="7"/>
      <c r="B247" s="7"/>
      <c r="C247" s="7"/>
      <c r="D247" s="7" t="s">
        <v>588</v>
      </c>
      <c r="E247" s="7"/>
      <c r="F247" s="7"/>
      <c r="G247" s="7"/>
      <c r="H247" s="7"/>
      <c r="I247" s="7"/>
      <c r="J247" s="7"/>
      <c r="K247" s="7"/>
      <c r="L247" s="9" t="s">
        <v>240</v>
      </c>
      <c r="M247" s="14" t="s">
        <v>423</v>
      </c>
      <c r="N247" s="14" t="s">
        <v>423</v>
      </c>
      <c r="O247" s="14" t="s">
        <v>423</v>
      </c>
      <c r="P247" s="7"/>
      <c r="Q247" s="14" t="s">
        <v>423</v>
      </c>
      <c r="R247" s="14" t="s">
        <v>423</v>
      </c>
      <c r="S247" s="14" t="s">
        <v>423</v>
      </c>
    </row>
    <row r="248" spans="1:19" ht="16.5" customHeight="1" x14ac:dyDescent="0.2">
      <c r="A248" s="7" t="s">
        <v>143</v>
      </c>
      <c r="B248" s="7"/>
      <c r="C248" s="7"/>
      <c r="D248" s="7"/>
      <c r="E248" s="7"/>
      <c r="F248" s="7"/>
      <c r="G248" s="7"/>
      <c r="H248" s="7"/>
      <c r="I248" s="7"/>
      <c r="J248" s="7"/>
      <c r="K248" s="7"/>
      <c r="L248" s="9"/>
      <c r="M248" s="10"/>
      <c r="N248" s="10"/>
      <c r="O248" s="10"/>
      <c r="P248" s="7"/>
      <c r="Q248" s="10"/>
      <c r="R248" s="10"/>
      <c r="S248" s="10"/>
    </row>
    <row r="249" spans="1:19" ht="16.5" customHeight="1" x14ac:dyDescent="0.2">
      <c r="A249" s="7"/>
      <c r="B249" s="7" t="s">
        <v>586</v>
      </c>
      <c r="C249" s="7"/>
      <c r="D249" s="7"/>
      <c r="E249" s="7"/>
      <c r="F249" s="7"/>
      <c r="G249" s="7"/>
      <c r="H249" s="7"/>
      <c r="I249" s="7"/>
      <c r="J249" s="7"/>
      <c r="K249" s="7"/>
      <c r="L249" s="9"/>
      <c r="M249" s="10"/>
      <c r="N249" s="10"/>
      <c r="O249" s="10"/>
      <c r="P249" s="7"/>
      <c r="Q249" s="10"/>
      <c r="R249" s="10"/>
      <c r="S249" s="10"/>
    </row>
    <row r="250" spans="1:19" ht="16.5" customHeight="1" x14ac:dyDescent="0.2">
      <c r="A250" s="7"/>
      <c r="B250" s="7"/>
      <c r="C250" s="7" t="s">
        <v>105</v>
      </c>
      <c r="D250" s="7"/>
      <c r="E250" s="7"/>
      <c r="F250" s="7"/>
      <c r="G250" s="7"/>
      <c r="H250" s="7"/>
      <c r="I250" s="7"/>
      <c r="J250" s="7"/>
      <c r="K250" s="7"/>
      <c r="L250" s="9" t="s">
        <v>240</v>
      </c>
      <c r="M250" s="14" t="s">
        <v>423</v>
      </c>
      <c r="N250" s="14" t="s">
        <v>423</v>
      </c>
      <c r="O250" s="14" t="s">
        <v>423</v>
      </c>
      <c r="P250" s="7"/>
      <c r="Q250" s="14" t="s">
        <v>423</v>
      </c>
      <c r="R250" s="14" t="s">
        <v>423</v>
      </c>
      <c r="S250" s="14" t="s">
        <v>423</v>
      </c>
    </row>
    <row r="251" spans="1:19" ht="16.5" customHeight="1" x14ac:dyDescent="0.2">
      <c r="A251" s="7"/>
      <c r="B251" s="7"/>
      <c r="C251" s="7" t="s">
        <v>587</v>
      </c>
      <c r="D251" s="7"/>
      <c r="E251" s="7"/>
      <c r="F251" s="7"/>
      <c r="G251" s="7"/>
      <c r="H251" s="7"/>
      <c r="I251" s="7"/>
      <c r="J251" s="7"/>
      <c r="K251" s="7"/>
      <c r="L251" s="9"/>
      <c r="M251" s="10"/>
      <c r="N251" s="10"/>
      <c r="O251" s="10"/>
      <c r="P251" s="7"/>
      <c r="Q251" s="10"/>
      <c r="R251" s="10"/>
      <c r="S251" s="10"/>
    </row>
    <row r="252" spans="1:19" ht="29.45" customHeight="1" x14ac:dyDescent="0.2">
      <c r="A252" s="7"/>
      <c r="B252" s="7"/>
      <c r="C252" s="7"/>
      <c r="D252" s="84" t="s">
        <v>346</v>
      </c>
      <c r="E252" s="84"/>
      <c r="F252" s="84"/>
      <c r="G252" s="84"/>
      <c r="H252" s="84"/>
      <c r="I252" s="84"/>
      <c r="J252" s="84"/>
      <c r="K252" s="84"/>
      <c r="L252" s="9" t="s">
        <v>240</v>
      </c>
      <c r="M252" s="14" t="s">
        <v>423</v>
      </c>
      <c r="N252" s="14" t="s">
        <v>423</v>
      </c>
      <c r="O252" s="14" t="s">
        <v>423</v>
      </c>
      <c r="P252" s="7"/>
      <c r="Q252" s="14" t="s">
        <v>423</v>
      </c>
      <c r="R252" s="14" t="s">
        <v>423</v>
      </c>
      <c r="S252" s="14" t="s">
        <v>423</v>
      </c>
    </row>
    <row r="253" spans="1:19" ht="16.5" customHeight="1" x14ac:dyDescent="0.2">
      <c r="A253" s="7"/>
      <c r="B253" s="7"/>
      <c r="C253" s="7"/>
      <c r="D253" s="7" t="s">
        <v>487</v>
      </c>
      <c r="E253" s="7"/>
      <c r="F253" s="7"/>
      <c r="G253" s="7"/>
      <c r="H253" s="7"/>
      <c r="I253" s="7"/>
      <c r="J253" s="7"/>
      <c r="K253" s="7"/>
      <c r="L253" s="9" t="s">
        <v>240</v>
      </c>
      <c r="M253" s="14" t="s">
        <v>423</v>
      </c>
      <c r="N253" s="14" t="s">
        <v>423</v>
      </c>
      <c r="O253" s="14" t="s">
        <v>423</v>
      </c>
      <c r="P253" s="7"/>
      <c r="Q253" s="14" t="s">
        <v>423</v>
      </c>
      <c r="R253" s="14" t="s">
        <v>423</v>
      </c>
      <c r="S253" s="14" t="s">
        <v>423</v>
      </c>
    </row>
    <row r="254" spans="1:19" ht="16.5" customHeight="1" x14ac:dyDescent="0.2">
      <c r="A254" s="7"/>
      <c r="B254" s="7"/>
      <c r="C254" s="7"/>
      <c r="D254" s="7" t="s">
        <v>588</v>
      </c>
      <c r="E254" s="7"/>
      <c r="F254" s="7"/>
      <c r="G254" s="7"/>
      <c r="H254" s="7"/>
      <c r="I254" s="7"/>
      <c r="J254" s="7"/>
      <c r="K254" s="7"/>
      <c r="L254" s="9" t="s">
        <v>240</v>
      </c>
      <c r="M254" s="14" t="s">
        <v>423</v>
      </c>
      <c r="N254" s="14" t="s">
        <v>423</v>
      </c>
      <c r="O254" s="14" t="s">
        <v>423</v>
      </c>
      <c r="P254" s="7"/>
      <c r="Q254" s="14" t="s">
        <v>423</v>
      </c>
      <c r="R254" s="14" t="s">
        <v>423</v>
      </c>
      <c r="S254" s="14" t="s">
        <v>423</v>
      </c>
    </row>
    <row r="255" spans="1:19" ht="16.5" customHeight="1" x14ac:dyDescent="0.2">
      <c r="A255" s="7"/>
      <c r="B255" s="7"/>
      <c r="C255" s="7" t="s">
        <v>589</v>
      </c>
      <c r="D255" s="7"/>
      <c r="E255" s="7"/>
      <c r="F255" s="7"/>
      <c r="G255" s="7"/>
      <c r="H255" s="7"/>
      <c r="I255" s="7"/>
      <c r="J255" s="7"/>
      <c r="K255" s="7"/>
      <c r="L255" s="9"/>
      <c r="M255" s="10"/>
      <c r="N255" s="10"/>
      <c r="O255" s="10"/>
      <c r="P255" s="7"/>
      <c r="Q255" s="10"/>
      <c r="R255" s="10"/>
      <c r="S255" s="10"/>
    </row>
    <row r="256" spans="1:19" ht="16.5" customHeight="1" x14ac:dyDescent="0.2">
      <c r="A256" s="7"/>
      <c r="B256" s="7"/>
      <c r="C256" s="7"/>
      <c r="D256" s="7" t="s">
        <v>433</v>
      </c>
      <c r="E256" s="7"/>
      <c r="F256" s="7"/>
      <c r="G256" s="7"/>
      <c r="H256" s="7"/>
      <c r="I256" s="7"/>
      <c r="J256" s="7"/>
      <c r="K256" s="7"/>
      <c r="L256" s="9" t="s">
        <v>240</v>
      </c>
      <c r="M256" s="14" t="s">
        <v>423</v>
      </c>
      <c r="N256" s="14" t="s">
        <v>423</v>
      </c>
      <c r="O256" s="14" t="s">
        <v>423</v>
      </c>
      <c r="P256" s="7"/>
      <c r="Q256" s="14" t="s">
        <v>423</v>
      </c>
      <c r="R256" s="14" t="s">
        <v>423</v>
      </c>
      <c r="S256" s="14" t="s">
        <v>423</v>
      </c>
    </row>
    <row r="257" spans="1:19" ht="16.5" customHeight="1" x14ac:dyDescent="0.2">
      <c r="A257" s="7"/>
      <c r="B257" s="7"/>
      <c r="C257" s="7"/>
      <c r="D257" s="7" t="s">
        <v>434</v>
      </c>
      <c r="E257" s="7"/>
      <c r="F257" s="7"/>
      <c r="G257" s="7"/>
      <c r="H257" s="7"/>
      <c r="I257" s="7"/>
      <c r="J257" s="7"/>
      <c r="K257" s="7"/>
      <c r="L257" s="9" t="s">
        <v>240</v>
      </c>
      <c r="M257" s="14" t="s">
        <v>423</v>
      </c>
      <c r="N257" s="14" t="s">
        <v>423</v>
      </c>
      <c r="O257" s="14" t="s">
        <v>423</v>
      </c>
      <c r="P257" s="7"/>
      <c r="Q257" s="14" t="s">
        <v>423</v>
      </c>
      <c r="R257" s="14" t="s">
        <v>423</v>
      </c>
      <c r="S257" s="14" t="s">
        <v>423</v>
      </c>
    </row>
    <row r="258" spans="1:19" ht="16.5" customHeight="1" x14ac:dyDescent="0.2">
      <c r="A258" s="7"/>
      <c r="B258" s="7"/>
      <c r="C258" s="7"/>
      <c r="D258" s="7" t="s">
        <v>435</v>
      </c>
      <c r="E258" s="7"/>
      <c r="F258" s="7"/>
      <c r="G258" s="7"/>
      <c r="H258" s="7"/>
      <c r="I258" s="7"/>
      <c r="J258" s="7"/>
      <c r="K258" s="7"/>
      <c r="L258" s="9" t="s">
        <v>240</v>
      </c>
      <c r="M258" s="14" t="s">
        <v>423</v>
      </c>
      <c r="N258" s="14" t="s">
        <v>423</v>
      </c>
      <c r="O258" s="14" t="s">
        <v>423</v>
      </c>
      <c r="P258" s="7"/>
      <c r="Q258" s="14" t="s">
        <v>423</v>
      </c>
      <c r="R258" s="14" t="s">
        <v>423</v>
      </c>
      <c r="S258" s="14" t="s">
        <v>423</v>
      </c>
    </row>
    <row r="259" spans="1:19" ht="16.5" customHeight="1" x14ac:dyDescent="0.2">
      <c r="A259" s="7"/>
      <c r="B259" s="7"/>
      <c r="C259" s="7"/>
      <c r="D259" s="7" t="s">
        <v>436</v>
      </c>
      <c r="E259" s="7"/>
      <c r="F259" s="7"/>
      <c r="G259" s="7"/>
      <c r="H259" s="7"/>
      <c r="I259" s="7"/>
      <c r="J259" s="7"/>
      <c r="K259" s="7"/>
      <c r="L259" s="9" t="s">
        <v>240</v>
      </c>
      <c r="M259" s="14" t="s">
        <v>423</v>
      </c>
      <c r="N259" s="14" t="s">
        <v>423</v>
      </c>
      <c r="O259" s="14" t="s">
        <v>423</v>
      </c>
      <c r="P259" s="7"/>
      <c r="Q259" s="14" t="s">
        <v>423</v>
      </c>
      <c r="R259" s="14" t="s">
        <v>423</v>
      </c>
      <c r="S259" s="14" t="s">
        <v>423</v>
      </c>
    </row>
    <row r="260" spans="1:19" ht="16.5" customHeight="1" x14ac:dyDescent="0.2">
      <c r="A260" s="7"/>
      <c r="B260" s="7"/>
      <c r="C260" s="7"/>
      <c r="D260" s="7" t="s">
        <v>437</v>
      </c>
      <c r="E260" s="7"/>
      <c r="F260" s="7"/>
      <c r="G260" s="7"/>
      <c r="H260" s="7"/>
      <c r="I260" s="7"/>
      <c r="J260" s="7"/>
      <c r="K260" s="7"/>
      <c r="L260" s="9" t="s">
        <v>240</v>
      </c>
      <c r="M260" s="14" t="s">
        <v>423</v>
      </c>
      <c r="N260" s="14" t="s">
        <v>423</v>
      </c>
      <c r="O260" s="14" t="s">
        <v>423</v>
      </c>
      <c r="P260" s="7"/>
      <c r="Q260" s="14" t="s">
        <v>423</v>
      </c>
      <c r="R260" s="14" t="s">
        <v>423</v>
      </c>
      <c r="S260" s="14" t="s">
        <v>423</v>
      </c>
    </row>
    <row r="261" spans="1:19" ht="16.5" customHeight="1" x14ac:dyDescent="0.2">
      <c r="A261" s="7"/>
      <c r="B261" s="7"/>
      <c r="C261" s="7"/>
      <c r="D261" s="7" t="s">
        <v>588</v>
      </c>
      <c r="E261" s="7"/>
      <c r="F261" s="7"/>
      <c r="G261" s="7"/>
      <c r="H261" s="7"/>
      <c r="I261" s="7"/>
      <c r="J261" s="7"/>
      <c r="K261" s="7"/>
      <c r="L261" s="9" t="s">
        <v>240</v>
      </c>
      <c r="M261" s="14" t="s">
        <v>423</v>
      </c>
      <c r="N261" s="14" t="s">
        <v>423</v>
      </c>
      <c r="O261" s="14" t="s">
        <v>423</v>
      </c>
      <c r="P261" s="7"/>
      <c r="Q261" s="14" t="s">
        <v>423</v>
      </c>
      <c r="R261" s="14" t="s">
        <v>423</v>
      </c>
      <c r="S261" s="14" t="s">
        <v>423</v>
      </c>
    </row>
    <row r="262" spans="1:19" ht="16.5" customHeight="1" x14ac:dyDescent="0.2">
      <c r="A262" s="7"/>
      <c r="B262" s="7"/>
      <c r="C262" s="7" t="s">
        <v>590</v>
      </c>
      <c r="D262" s="7"/>
      <c r="E262" s="7"/>
      <c r="F262" s="7"/>
      <c r="G262" s="7"/>
      <c r="H262" s="7"/>
      <c r="I262" s="7"/>
      <c r="J262" s="7"/>
      <c r="K262" s="7"/>
      <c r="L262" s="9"/>
      <c r="M262" s="10"/>
      <c r="N262" s="10"/>
      <c r="O262" s="10"/>
      <c r="P262" s="7"/>
      <c r="Q262" s="10"/>
      <c r="R262" s="10"/>
      <c r="S262" s="10"/>
    </row>
    <row r="263" spans="1:19" ht="16.5" customHeight="1" x14ac:dyDescent="0.2">
      <c r="A263" s="7"/>
      <c r="B263" s="7"/>
      <c r="C263" s="7"/>
      <c r="D263" s="7" t="s">
        <v>591</v>
      </c>
      <c r="E263" s="7"/>
      <c r="F263" s="7"/>
      <c r="G263" s="7"/>
      <c r="H263" s="7"/>
      <c r="I263" s="7"/>
      <c r="J263" s="7"/>
      <c r="K263" s="7"/>
      <c r="L263" s="9" t="s">
        <v>240</v>
      </c>
      <c r="M263" s="14" t="s">
        <v>423</v>
      </c>
      <c r="N263" s="14" t="s">
        <v>423</v>
      </c>
      <c r="O263" s="14" t="s">
        <v>423</v>
      </c>
      <c r="P263" s="7"/>
      <c r="Q263" s="14" t="s">
        <v>423</v>
      </c>
      <c r="R263" s="14" t="s">
        <v>423</v>
      </c>
      <c r="S263" s="14" t="s">
        <v>423</v>
      </c>
    </row>
    <row r="264" spans="1:19" ht="16.5" customHeight="1" x14ac:dyDescent="0.2">
      <c r="A264" s="7"/>
      <c r="B264" s="7"/>
      <c r="C264" s="7"/>
      <c r="D264" s="7" t="s">
        <v>592</v>
      </c>
      <c r="E264" s="7"/>
      <c r="F264" s="7"/>
      <c r="G264" s="7"/>
      <c r="H264" s="7"/>
      <c r="I264" s="7"/>
      <c r="J264" s="7"/>
      <c r="K264" s="7"/>
      <c r="L264" s="9" t="s">
        <v>240</v>
      </c>
      <c r="M264" s="14" t="s">
        <v>423</v>
      </c>
      <c r="N264" s="14" t="s">
        <v>423</v>
      </c>
      <c r="O264" s="14" t="s">
        <v>423</v>
      </c>
      <c r="P264" s="7"/>
      <c r="Q264" s="14" t="s">
        <v>423</v>
      </c>
      <c r="R264" s="14" t="s">
        <v>423</v>
      </c>
      <c r="S264" s="14" t="s">
        <v>423</v>
      </c>
    </row>
    <row r="265" spans="1:19" ht="16.5" customHeight="1" x14ac:dyDescent="0.2">
      <c r="A265" s="7"/>
      <c r="B265" s="7"/>
      <c r="C265" s="7"/>
      <c r="D265" s="7" t="s">
        <v>593</v>
      </c>
      <c r="E265" s="7"/>
      <c r="F265" s="7"/>
      <c r="G265" s="7"/>
      <c r="H265" s="7"/>
      <c r="I265" s="7"/>
      <c r="J265" s="7"/>
      <c r="K265" s="7"/>
      <c r="L265" s="9" t="s">
        <v>240</v>
      </c>
      <c r="M265" s="14" t="s">
        <v>423</v>
      </c>
      <c r="N265" s="14" t="s">
        <v>423</v>
      </c>
      <c r="O265" s="14" t="s">
        <v>423</v>
      </c>
      <c r="P265" s="7"/>
      <c r="Q265" s="14" t="s">
        <v>423</v>
      </c>
      <c r="R265" s="14" t="s">
        <v>423</v>
      </c>
      <c r="S265" s="14" t="s">
        <v>423</v>
      </c>
    </row>
    <row r="266" spans="1:19" ht="16.5" customHeight="1" x14ac:dyDescent="0.2">
      <c r="A266" s="7"/>
      <c r="B266" s="7"/>
      <c r="C266" s="7"/>
      <c r="D266" s="7" t="s">
        <v>594</v>
      </c>
      <c r="E266" s="7"/>
      <c r="F266" s="7"/>
      <c r="G266" s="7"/>
      <c r="H266" s="7"/>
      <c r="I266" s="7"/>
      <c r="J266" s="7"/>
      <c r="K266" s="7"/>
      <c r="L266" s="9" t="s">
        <v>240</v>
      </c>
      <c r="M266" s="14" t="s">
        <v>423</v>
      </c>
      <c r="N266" s="14" t="s">
        <v>423</v>
      </c>
      <c r="O266" s="14" t="s">
        <v>423</v>
      </c>
      <c r="P266" s="7"/>
      <c r="Q266" s="14" t="s">
        <v>423</v>
      </c>
      <c r="R266" s="14" t="s">
        <v>423</v>
      </c>
      <c r="S266" s="14" t="s">
        <v>423</v>
      </c>
    </row>
    <row r="267" spans="1:19" ht="16.5" customHeight="1" x14ac:dyDescent="0.2">
      <c r="A267" s="7"/>
      <c r="B267" s="7"/>
      <c r="C267" s="7"/>
      <c r="D267" s="7" t="s">
        <v>595</v>
      </c>
      <c r="E267" s="7"/>
      <c r="F267" s="7"/>
      <c r="G267" s="7"/>
      <c r="H267" s="7"/>
      <c r="I267" s="7"/>
      <c r="J267" s="7"/>
      <c r="K267" s="7"/>
      <c r="L267" s="9" t="s">
        <v>240</v>
      </c>
      <c r="M267" s="14" t="s">
        <v>423</v>
      </c>
      <c r="N267" s="14" t="s">
        <v>423</v>
      </c>
      <c r="O267" s="14" t="s">
        <v>423</v>
      </c>
      <c r="P267" s="7"/>
      <c r="Q267" s="14" t="s">
        <v>423</v>
      </c>
      <c r="R267" s="14" t="s">
        <v>423</v>
      </c>
      <c r="S267" s="14" t="s">
        <v>423</v>
      </c>
    </row>
    <row r="268" spans="1:19" ht="16.5" customHeight="1" x14ac:dyDescent="0.2">
      <c r="A268" s="7"/>
      <c r="B268" s="7"/>
      <c r="C268" s="7"/>
      <c r="D268" s="7" t="s">
        <v>588</v>
      </c>
      <c r="E268" s="7"/>
      <c r="F268" s="7"/>
      <c r="G268" s="7"/>
      <c r="H268" s="7"/>
      <c r="I268" s="7"/>
      <c r="J268" s="7"/>
      <c r="K268" s="7"/>
      <c r="L268" s="9" t="s">
        <v>240</v>
      </c>
      <c r="M268" s="14" t="s">
        <v>423</v>
      </c>
      <c r="N268" s="14" t="s">
        <v>423</v>
      </c>
      <c r="O268" s="14" t="s">
        <v>423</v>
      </c>
      <c r="P268" s="7"/>
      <c r="Q268" s="14" t="s">
        <v>423</v>
      </c>
      <c r="R268" s="14" t="s">
        <v>423</v>
      </c>
      <c r="S268" s="14" t="s">
        <v>423</v>
      </c>
    </row>
    <row r="269" spans="1:19" ht="16.5" customHeight="1" x14ac:dyDescent="0.2">
      <c r="A269" s="7"/>
      <c r="B269" s="7" t="s">
        <v>596</v>
      </c>
      <c r="C269" s="7"/>
      <c r="D269" s="7"/>
      <c r="E269" s="7"/>
      <c r="F269" s="7"/>
      <c r="G269" s="7"/>
      <c r="H269" s="7"/>
      <c r="I269" s="7"/>
      <c r="J269" s="7"/>
      <c r="K269" s="7"/>
      <c r="L269" s="9"/>
      <c r="M269" s="10"/>
      <c r="N269" s="10"/>
      <c r="O269" s="10"/>
      <c r="P269" s="7"/>
      <c r="Q269" s="10"/>
      <c r="R269" s="10"/>
      <c r="S269" s="10"/>
    </row>
    <row r="270" spans="1:19" ht="16.5" customHeight="1" x14ac:dyDescent="0.2">
      <c r="A270" s="7"/>
      <c r="B270" s="7"/>
      <c r="C270" s="7" t="s">
        <v>105</v>
      </c>
      <c r="D270" s="7"/>
      <c r="E270" s="7"/>
      <c r="F270" s="7"/>
      <c r="G270" s="7"/>
      <c r="H270" s="7"/>
      <c r="I270" s="7"/>
      <c r="J270" s="7"/>
      <c r="K270" s="7"/>
      <c r="L270" s="9" t="s">
        <v>240</v>
      </c>
      <c r="M270" s="14" t="s">
        <v>423</v>
      </c>
      <c r="N270" s="14" t="s">
        <v>423</v>
      </c>
      <c r="O270" s="14" t="s">
        <v>423</v>
      </c>
      <c r="P270" s="7"/>
      <c r="Q270" s="14" t="s">
        <v>423</v>
      </c>
      <c r="R270" s="14" t="s">
        <v>423</v>
      </c>
      <c r="S270" s="14" t="s">
        <v>423</v>
      </c>
    </row>
    <row r="271" spans="1:19" ht="16.5" customHeight="1" x14ac:dyDescent="0.2">
      <c r="A271" s="7"/>
      <c r="B271" s="7"/>
      <c r="C271" s="7" t="s">
        <v>587</v>
      </c>
      <c r="D271" s="7"/>
      <c r="E271" s="7"/>
      <c r="F271" s="7"/>
      <c r="G271" s="7"/>
      <c r="H271" s="7"/>
      <c r="I271" s="7"/>
      <c r="J271" s="7"/>
      <c r="K271" s="7"/>
      <c r="L271" s="9"/>
      <c r="M271" s="10"/>
      <c r="N271" s="10"/>
      <c r="O271" s="10"/>
      <c r="P271" s="7"/>
      <c r="Q271" s="10"/>
      <c r="R271" s="10"/>
      <c r="S271" s="10"/>
    </row>
    <row r="272" spans="1:19" ht="29.45" customHeight="1" x14ac:dyDescent="0.2">
      <c r="A272" s="7"/>
      <c r="B272" s="7"/>
      <c r="C272" s="7"/>
      <c r="D272" s="84" t="s">
        <v>346</v>
      </c>
      <c r="E272" s="84"/>
      <c r="F272" s="84"/>
      <c r="G272" s="84"/>
      <c r="H272" s="84"/>
      <c r="I272" s="84"/>
      <c r="J272" s="84"/>
      <c r="K272" s="84"/>
      <c r="L272" s="9" t="s">
        <v>240</v>
      </c>
      <c r="M272" s="14" t="s">
        <v>423</v>
      </c>
      <c r="N272" s="14" t="s">
        <v>423</v>
      </c>
      <c r="O272" s="14" t="s">
        <v>423</v>
      </c>
      <c r="P272" s="7"/>
      <c r="Q272" s="14" t="s">
        <v>423</v>
      </c>
      <c r="R272" s="14" t="s">
        <v>423</v>
      </c>
      <c r="S272" s="14" t="s">
        <v>423</v>
      </c>
    </row>
    <row r="273" spans="1:19" ht="16.5" customHeight="1" x14ac:dyDescent="0.2">
      <c r="A273" s="7"/>
      <c r="B273" s="7"/>
      <c r="C273" s="7"/>
      <c r="D273" s="7" t="s">
        <v>487</v>
      </c>
      <c r="E273" s="7"/>
      <c r="F273" s="7"/>
      <c r="G273" s="7"/>
      <c r="H273" s="7"/>
      <c r="I273" s="7"/>
      <c r="J273" s="7"/>
      <c r="K273" s="7"/>
      <c r="L273" s="9" t="s">
        <v>240</v>
      </c>
      <c r="M273" s="14" t="s">
        <v>423</v>
      </c>
      <c r="N273" s="14" t="s">
        <v>423</v>
      </c>
      <c r="O273" s="14" t="s">
        <v>423</v>
      </c>
      <c r="P273" s="7"/>
      <c r="Q273" s="14" t="s">
        <v>423</v>
      </c>
      <c r="R273" s="14" t="s">
        <v>423</v>
      </c>
      <c r="S273" s="14" t="s">
        <v>423</v>
      </c>
    </row>
    <row r="274" spans="1:19" ht="16.5" customHeight="1" x14ac:dyDescent="0.2">
      <c r="A274" s="7"/>
      <c r="B274" s="7"/>
      <c r="C274" s="7"/>
      <c r="D274" s="7" t="s">
        <v>588</v>
      </c>
      <c r="E274" s="7"/>
      <c r="F274" s="7"/>
      <c r="G274" s="7"/>
      <c r="H274" s="7"/>
      <c r="I274" s="7"/>
      <c r="J274" s="7"/>
      <c r="K274" s="7"/>
      <c r="L274" s="9" t="s">
        <v>240</v>
      </c>
      <c r="M274" s="14" t="s">
        <v>423</v>
      </c>
      <c r="N274" s="14" t="s">
        <v>423</v>
      </c>
      <c r="O274" s="14" t="s">
        <v>423</v>
      </c>
      <c r="P274" s="7"/>
      <c r="Q274" s="14" t="s">
        <v>423</v>
      </c>
      <c r="R274" s="14" t="s">
        <v>423</v>
      </c>
      <c r="S274" s="14" t="s">
        <v>423</v>
      </c>
    </row>
    <row r="275" spans="1:19" ht="16.5" customHeight="1" x14ac:dyDescent="0.2">
      <c r="A275" s="7"/>
      <c r="B275" s="7"/>
      <c r="C275" s="7" t="s">
        <v>589</v>
      </c>
      <c r="D275" s="7"/>
      <c r="E275" s="7"/>
      <c r="F275" s="7"/>
      <c r="G275" s="7"/>
      <c r="H275" s="7"/>
      <c r="I275" s="7"/>
      <c r="J275" s="7"/>
      <c r="K275" s="7"/>
      <c r="L275" s="9"/>
      <c r="M275" s="10"/>
      <c r="N275" s="10"/>
      <c r="O275" s="10"/>
      <c r="P275" s="7"/>
      <c r="Q275" s="10"/>
      <c r="R275" s="10"/>
      <c r="S275" s="10"/>
    </row>
    <row r="276" spans="1:19" ht="16.5" customHeight="1" x14ac:dyDescent="0.2">
      <c r="A276" s="7"/>
      <c r="B276" s="7"/>
      <c r="C276" s="7"/>
      <c r="D276" s="7" t="s">
        <v>433</v>
      </c>
      <c r="E276" s="7"/>
      <c r="F276" s="7"/>
      <c r="G276" s="7"/>
      <c r="H276" s="7"/>
      <c r="I276" s="7"/>
      <c r="J276" s="7"/>
      <c r="K276" s="7"/>
      <c r="L276" s="9" t="s">
        <v>240</v>
      </c>
      <c r="M276" s="14" t="s">
        <v>423</v>
      </c>
      <c r="N276" s="14" t="s">
        <v>423</v>
      </c>
      <c r="O276" s="14" t="s">
        <v>423</v>
      </c>
      <c r="P276" s="7"/>
      <c r="Q276" s="14" t="s">
        <v>423</v>
      </c>
      <c r="R276" s="14" t="s">
        <v>423</v>
      </c>
      <c r="S276" s="14" t="s">
        <v>423</v>
      </c>
    </row>
    <row r="277" spans="1:19" ht="16.5" customHeight="1" x14ac:dyDescent="0.2">
      <c r="A277" s="7"/>
      <c r="B277" s="7"/>
      <c r="C277" s="7"/>
      <c r="D277" s="7" t="s">
        <v>434</v>
      </c>
      <c r="E277" s="7"/>
      <c r="F277" s="7"/>
      <c r="G277" s="7"/>
      <c r="H277" s="7"/>
      <c r="I277" s="7"/>
      <c r="J277" s="7"/>
      <c r="K277" s="7"/>
      <c r="L277" s="9" t="s">
        <v>240</v>
      </c>
      <c r="M277" s="14" t="s">
        <v>423</v>
      </c>
      <c r="N277" s="14" t="s">
        <v>423</v>
      </c>
      <c r="O277" s="14" t="s">
        <v>423</v>
      </c>
      <c r="P277" s="7"/>
      <c r="Q277" s="14" t="s">
        <v>423</v>
      </c>
      <c r="R277" s="14" t="s">
        <v>423</v>
      </c>
      <c r="S277" s="14" t="s">
        <v>423</v>
      </c>
    </row>
    <row r="278" spans="1:19" ht="16.5" customHeight="1" x14ac:dyDescent="0.2">
      <c r="A278" s="7"/>
      <c r="B278" s="7"/>
      <c r="C278" s="7"/>
      <c r="D278" s="7" t="s">
        <v>435</v>
      </c>
      <c r="E278" s="7"/>
      <c r="F278" s="7"/>
      <c r="G278" s="7"/>
      <c r="H278" s="7"/>
      <c r="I278" s="7"/>
      <c r="J278" s="7"/>
      <c r="K278" s="7"/>
      <c r="L278" s="9" t="s">
        <v>240</v>
      </c>
      <c r="M278" s="14" t="s">
        <v>423</v>
      </c>
      <c r="N278" s="14" t="s">
        <v>423</v>
      </c>
      <c r="O278" s="14" t="s">
        <v>423</v>
      </c>
      <c r="P278" s="7"/>
      <c r="Q278" s="14" t="s">
        <v>423</v>
      </c>
      <c r="R278" s="14" t="s">
        <v>423</v>
      </c>
      <c r="S278" s="14" t="s">
        <v>423</v>
      </c>
    </row>
    <row r="279" spans="1:19" ht="16.5" customHeight="1" x14ac:dyDescent="0.2">
      <c r="A279" s="7"/>
      <c r="B279" s="7"/>
      <c r="C279" s="7"/>
      <c r="D279" s="7" t="s">
        <v>436</v>
      </c>
      <c r="E279" s="7"/>
      <c r="F279" s="7"/>
      <c r="G279" s="7"/>
      <c r="H279" s="7"/>
      <c r="I279" s="7"/>
      <c r="J279" s="7"/>
      <c r="K279" s="7"/>
      <c r="L279" s="9" t="s">
        <v>240</v>
      </c>
      <c r="M279" s="14" t="s">
        <v>423</v>
      </c>
      <c r="N279" s="14" t="s">
        <v>423</v>
      </c>
      <c r="O279" s="14" t="s">
        <v>423</v>
      </c>
      <c r="P279" s="7"/>
      <c r="Q279" s="14" t="s">
        <v>423</v>
      </c>
      <c r="R279" s="14" t="s">
        <v>423</v>
      </c>
      <c r="S279" s="14" t="s">
        <v>423</v>
      </c>
    </row>
    <row r="280" spans="1:19" ht="16.5" customHeight="1" x14ac:dyDescent="0.2">
      <c r="A280" s="7"/>
      <c r="B280" s="7"/>
      <c r="C280" s="7"/>
      <c r="D280" s="7" t="s">
        <v>437</v>
      </c>
      <c r="E280" s="7"/>
      <c r="F280" s="7"/>
      <c r="G280" s="7"/>
      <c r="H280" s="7"/>
      <c r="I280" s="7"/>
      <c r="J280" s="7"/>
      <c r="K280" s="7"/>
      <c r="L280" s="9" t="s">
        <v>240</v>
      </c>
      <c r="M280" s="14" t="s">
        <v>423</v>
      </c>
      <c r="N280" s="14" t="s">
        <v>423</v>
      </c>
      <c r="O280" s="14" t="s">
        <v>423</v>
      </c>
      <c r="P280" s="7"/>
      <c r="Q280" s="14" t="s">
        <v>423</v>
      </c>
      <c r="R280" s="14" t="s">
        <v>423</v>
      </c>
      <c r="S280" s="14" t="s">
        <v>423</v>
      </c>
    </row>
    <row r="281" spans="1:19" ht="16.5" customHeight="1" x14ac:dyDescent="0.2">
      <c r="A281" s="7"/>
      <c r="B281" s="7"/>
      <c r="C281" s="7"/>
      <c r="D281" s="7" t="s">
        <v>588</v>
      </c>
      <c r="E281" s="7"/>
      <c r="F281" s="7"/>
      <c r="G281" s="7"/>
      <c r="H281" s="7"/>
      <c r="I281" s="7"/>
      <c r="J281" s="7"/>
      <c r="K281" s="7"/>
      <c r="L281" s="9" t="s">
        <v>240</v>
      </c>
      <c r="M281" s="14" t="s">
        <v>423</v>
      </c>
      <c r="N281" s="14" t="s">
        <v>423</v>
      </c>
      <c r="O281" s="14" t="s">
        <v>423</v>
      </c>
      <c r="P281" s="7"/>
      <c r="Q281" s="14" t="s">
        <v>423</v>
      </c>
      <c r="R281" s="14" t="s">
        <v>423</v>
      </c>
      <c r="S281" s="14" t="s">
        <v>423</v>
      </c>
    </row>
    <row r="282" spans="1:19" ht="16.5" customHeight="1" x14ac:dyDescent="0.2">
      <c r="A282" s="7"/>
      <c r="B282" s="7"/>
      <c r="C282" s="7" t="s">
        <v>590</v>
      </c>
      <c r="D282" s="7"/>
      <c r="E282" s="7"/>
      <c r="F282" s="7"/>
      <c r="G282" s="7"/>
      <c r="H282" s="7"/>
      <c r="I282" s="7"/>
      <c r="J282" s="7"/>
      <c r="K282" s="7"/>
      <c r="L282" s="9"/>
      <c r="M282" s="10"/>
      <c r="N282" s="10"/>
      <c r="O282" s="10"/>
      <c r="P282" s="7"/>
      <c r="Q282" s="10"/>
      <c r="R282" s="10"/>
      <c r="S282" s="10"/>
    </row>
    <row r="283" spans="1:19" ht="16.5" customHeight="1" x14ac:dyDescent="0.2">
      <c r="A283" s="7"/>
      <c r="B283" s="7"/>
      <c r="C283" s="7"/>
      <c r="D283" s="7" t="s">
        <v>591</v>
      </c>
      <c r="E283" s="7"/>
      <c r="F283" s="7"/>
      <c r="G283" s="7"/>
      <c r="H283" s="7"/>
      <c r="I283" s="7"/>
      <c r="J283" s="7"/>
      <c r="K283" s="7"/>
      <c r="L283" s="9" t="s">
        <v>240</v>
      </c>
      <c r="M283" s="14" t="s">
        <v>423</v>
      </c>
      <c r="N283" s="14" t="s">
        <v>423</v>
      </c>
      <c r="O283" s="14" t="s">
        <v>423</v>
      </c>
      <c r="P283" s="7"/>
      <c r="Q283" s="14" t="s">
        <v>423</v>
      </c>
      <c r="R283" s="14" t="s">
        <v>423</v>
      </c>
      <c r="S283" s="14" t="s">
        <v>423</v>
      </c>
    </row>
    <row r="284" spans="1:19" ht="16.5" customHeight="1" x14ac:dyDescent="0.2">
      <c r="A284" s="7"/>
      <c r="B284" s="7"/>
      <c r="C284" s="7"/>
      <c r="D284" s="7" t="s">
        <v>592</v>
      </c>
      <c r="E284" s="7"/>
      <c r="F284" s="7"/>
      <c r="G284" s="7"/>
      <c r="H284" s="7"/>
      <c r="I284" s="7"/>
      <c r="J284" s="7"/>
      <c r="K284" s="7"/>
      <c r="L284" s="9" t="s">
        <v>240</v>
      </c>
      <c r="M284" s="14" t="s">
        <v>423</v>
      </c>
      <c r="N284" s="14" t="s">
        <v>423</v>
      </c>
      <c r="O284" s="14" t="s">
        <v>423</v>
      </c>
      <c r="P284" s="7"/>
      <c r="Q284" s="14" t="s">
        <v>423</v>
      </c>
      <c r="R284" s="14" t="s">
        <v>423</v>
      </c>
      <c r="S284" s="14" t="s">
        <v>423</v>
      </c>
    </row>
    <row r="285" spans="1:19" ht="16.5" customHeight="1" x14ac:dyDescent="0.2">
      <c r="A285" s="7"/>
      <c r="B285" s="7"/>
      <c r="C285" s="7"/>
      <c r="D285" s="7" t="s">
        <v>593</v>
      </c>
      <c r="E285" s="7"/>
      <c r="F285" s="7"/>
      <c r="G285" s="7"/>
      <c r="H285" s="7"/>
      <c r="I285" s="7"/>
      <c r="J285" s="7"/>
      <c r="K285" s="7"/>
      <c r="L285" s="9" t="s">
        <v>240</v>
      </c>
      <c r="M285" s="14" t="s">
        <v>423</v>
      </c>
      <c r="N285" s="14" t="s">
        <v>423</v>
      </c>
      <c r="O285" s="14" t="s">
        <v>423</v>
      </c>
      <c r="P285" s="7"/>
      <c r="Q285" s="14" t="s">
        <v>423</v>
      </c>
      <c r="R285" s="14" t="s">
        <v>423</v>
      </c>
      <c r="S285" s="14" t="s">
        <v>423</v>
      </c>
    </row>
    <row r="286" spans="1:19" ht="16.5" customHeight="1" x14ac:dyDescent="0.2">
      <c r="A286" s="7"/>
      <c r="B286" s="7"/>
      <c r="C286" s="7"/>
      <c r="D286" s="7" t="s">
        <v>594</v>
      </c>
      <c r="E286" s="7"/>
      <c r="F286" s="7"/>
      <c r="G286" s="7"/>
      <c r="H286" s="7"/>
      <c r="I286" s="7"/>
      <c r="J286" s="7"/>
      <c r="K286" s="7"/>
      <c r="L286" s="9" t="s">
        <v>240</v>
      </c>
      <c r="M286" s="14" t="s">
        <v>423</v>
      </c>
      <c r="N286" s="14" t="s">
        <v>423</v>
      </c>
      <c r="O286" s="14" t="s">
        <v>423</v>
      </c>
      <c r="P286" s="7"/>
      <c r="Q286" s="14" t="s">
        <v>423</v>
      </c>
      <c r="R286" s="14" t="s">
        <v>423</v>
      </c>
      <c r="S286" s="14" t="s">
        <v>423</v>
      </c>
    </row>
    <row r="287" spans="1:19" ht="16.5" customHeight="1" x14ac:dyDescent="0.2">
      <c r="A287" s="7"/>
      <c r="B287" s="7"/>
      <c r="C287" s="7"/>
      <c r="D287" s="7" t="s">
        <v>595</v>
      </c>
      <c r="E287" s="7"/>
      <c r="F287" s="7"/>
      <c r="G287" s="7"/>
      <c r="H287" s="7"/>
      <c r="I287" s="7"/>
      <c r="J287" s="7"/>
      <c r="K287" s="7"/>
      <c r="L287" s="9" t="s">
        <v>240</v>
      </c>
      <c r="M287" s="14" t="s">
        <v>423</v>
      </c>
      <c r="N287" s="14" t="s">
        <v>423</v>
      </c>
      <c r="O287" s="14" t="s">
        <v>423</v>
      </c>
      <c r="P287" s="7"/>
      <c r="Q287" s="14" t="s">
        <v>423</v>
      </c>
      <c r="R287" s="14" t="s">
        <v>423</v>
      </c>
      <c r="S287" s="14" t="s">
        <v>423</v>
      </c>
    </row>
    <row r="288" spans="1:19" ht="16.5" customHeight="1" x14ac:dyDescent="0.2">
      <c r="A288" s="7"/>
      <c r="B288" s="7"/>
      <c r="C288" s="7"/>
      <c r="D288" s="7" t="s">
        <v>588</v>
      </c>
      <c r="E288" s="7"/>
      <c r="F288" s="7"/>
      <c r="G288" s="7"/>
      <c r="H288" s="7"/>
      <c r="I288" s="7"/>
      <c r="J288" s="7"/>
      <c r="K288" s="7"/>
      <c r="L288" s="9" t="s">
        <v>240</v>
      </c>
      <c r="M288" s="14" t="s">
        <v>423</v>
      </c>
      <c r="N288" s="14" t="s">
        <v>423</v>
      </c>
      <c r="O288" s="14" t="s">
        <v>423</v>
      </c>
      <c r="P288" s="7"/>
      <c r="Q288" s="14" t="s">
        <v>423</v>
      </c>
      <c r="R288" s="14" t="s">
        <v>423</v>
      </c>
      <c r="S288" s="14" t="s">
        <v>423</v>
      </c>
    </row>
    <row r="289" spans="1:19" ht="16.5" customHeight="1" x14ac:dyDescent="0.2">
      <c r="A289" s="7"/>
      <c r="B289" s="7" t="s">
        <v>597</v>
      </c>
      <c r="C289" s="7"/>
      <c r="D289" s="7"/>
      <c r="E289" s="7"/>
      <c r="F289" s="7"/>
      <c r="G289" s="7"/>
      <c r="H289" s="7"/>
      <c r="I289" s="7"/>
      <c r="J289" s="7"/>
      <c r="K289" s="7"/>
      <c r="L289" s="9"/>
      <c r="M289" s="10"/>
      <c r="N289" s="10"/>
      <c r="O289" s="10"/>
      <c r="P289" s="7"/>
      <c r="Q289" s="10"/>
      <c r="R289" s="10"/>
      <c r="S289" s="10"/>
    </row>
    <row r="290" spans="1:19" ht="16.5" customHeight="1" x14ac:dyDescent="0.2">
      <c r="A290" s="7"/>
      <c r="B290" s="7"/>
      <c r="C290" s="7" t="s">
        <v>105</v>
      </c>
      <c r="D290" s="7"/>
      <c r="E290" s="7"/>
      <c r="F290" s="7"/>
      <c r="G290" s="7"/>
      <c r="H290" s="7"/>
      <c r="I290" s="7"/>
      <c r="J290" s="7"/>
      <c r="K290" s="7"/>
      <c r="L290" s="9" t="s">
        <v>240</v>
      </c>
      <c r="M290" s="14" t="s">
        <v>423</v>
      </c>
      <c r="N290" s="14" t="s">
        <v>423</v>
      </c>
      <c r="O290" s="14" t="s">
        <v>423</v>
      </c>
      <c r="P290" s="7"/>
      <c r="Q290" s="14" t="s">
        <v>423</v>
      </c>
      <c r="R290" s="14" t="s">
        <v>423</v>
      </c>
      <c r="S290" s="14" t="s">
        <v>423</v>
      </c>
    </row>
    <row r="291" spans="1:19" ht="16.5" customHeight="1" x14ac:dyDescent="0.2">
      <c r="A291" s="7"/>
      <c r="B291" s="7"/>
      <c r="C291" s="7" t="s">
        <v>587</v>
      </c>
      <c r="D291" s="7"/>
      <c r="E291" s="7"/>
      <c r="F291" s="7"/>
      <c r="G291" s="7"/>
      <c r="H291" s="7"/>
      <c r="I291" s="7"/>
      <c r="J291" s="7"/>
      <c r="K291" s="7"/>
      <c r="L291" s="9"/>
      <c r="M291" s="10"/>
      <c r="N291" s="10"/>
      <c r="O291" s="10"/>
      <c r="P291" s="7"/>
      <c r="Q291" s="10"/>
      <c r="R291" s="10"/>
      <c r="S291" s="10"/>
    </row>
    <row r="292" spans="1:19" ht="29.45" customHeight="1" x14ac:dyDescent="0.2">
      <c r="A292" s="7"/>
      <c r="B292" s="7"/>
      <c r="C292" s="7"/>
      <c r="D292" s="84" t="s">
        <v>346</v>
      </c>
      <c r="E292" s="84"/>
      <c r="F292" s="84"/>
      <c r="G292" s="84"/>
      <c r="H292" s="84"/>
      <c r="I292" s="84"/>
      <c r="J292" s="84"/>
      <c r="K292" s="84"/>
      <c r="L292" s="9" t="s">
        <v>240</v>
      </c>
      <c r="M292" s="14" t="s">
        <v>423</v>
      </c>
      <c r="N292" s="14" t="s">
        <v>423</v>
      </c>
      <c r="O292" s="14" t="s">
        <v>423</v>
      </c>
      <c r="P292" s="7"/>
      <c r="Q292" s="14" t="s">
        <v>423</v>
      </c>
      <c r="R292" s="14" t="s">
        <v>423</v>
      </c>
      <c r="S292" s="14" t="s">
        <v>423</v>
      </c>
    </row>
    <row r="293" spans="1:19" ht="16.5" customHeight="1" x14ac:dyDescent="0.2">
      <c r="A293" s="7"/>
      <c r="B293" s="7"/>
      <c r="C293" s="7"/>
      <c r="D293" s="7" t="s">
        <v>487</v>
      </c>
      <c r="E293" s="7"/>
      <c r="F293" s="7"/>
      <c r="G293" s="7"/>
      <c r="H293" s="7"/>
      <c r="I293" s="7"/>
      <c r="J293" s="7"/>
      <c r="K293" s="7"/>
      <c r="L293" s="9" t="s">
        <v>240</v>
      </c>
      <c r="M293" s="14" t="s">
        <v>423</v>
      </c>
      <c r="N293" s="14" t="s">
        <v>423</v>
      </c>
      <c r="O293" s="14" t="s">
        <v>423</v>
      </c>
      <c r="P293" s="7"/>
      <c r="Q293" s="14" t="s">
        <v>423</v>
      </c>
      <c r="R293" s="14" t="s">
        <v>423</v>
      </c>
      <c r="S293" s="14" t="s">
        <v>423</v>
      </c>
    </row>
    <row r="294" spans="1:19" ht="16.5" customHeight="1" x14ac:dyDescent="0.2">
      <c r="A294" s="7"/>
      <c r="B294" s="7"/>
      <c r="C294" s="7"/>
      <c r="D294" s="7" t="s">
        <v>588</v>
      </c>
      <c r="E294" s="7"/>
      <c r="F294" s="7"/>
      <c r="G294" s="7"/>
      <c r="H294" s="7"/>
      <c r="I294" s="7"/>
      <c r="J294" s="7"/>
      <c r="K294" s="7"/>
      <c r="L294" s="9" t="s">
        <v>240</v>
      </c>
      <c r="M294" s="14" t="s">
        <v>423</v>
      </c>
      <c r="N294" s="14" t="s">
        <v>423</v>
      </c>
      <c r="O294" s="14" t="s">
        <v>423</v>
      </c>
      <c r="P294" s="7"/>
      <c r="Q294" s="14" t="s">
        <v>423</v>
      </c>
      <c r="R294" s="14" t="s">
        <v>423</v>
      </c>
      <c r="S294" s="14" t="s">
        <v>423</v>
      </c>
    </row>
    <row r="295" spans="1:19" ht="16.5" customHeight="1" x14ac:dyDescent="0.2">
      <c r="A295" s="7"/>
      <c r="B295" s="7"/>
      <c r="C295" s="7" t="s">
        <v>589</v>
      </c>
      <c r="D295" s="7"/>
      <c r="E295" s="7"/>
      <c r="F295" s="7"/>
      <c r="G295" s="7"/>
      <c r="H295" s="7"/>
      <c r="I295" s="7"/>
      <c r="J295" s="7"/>
      <c r="K295" s="7"/>
      <c r="L295" s="9"/>
      <c r="M295" s="10"/>
      <c r="N295" s="10"/>
      <c r="O295" s="10"/>
      <c r="P295" s="7"/>
      <c r="Q295" s="10"/>
      <c r="R295" s="10"/>
      <c r="S295" s="10"/>
    </row>
    <row r="296" spans="1:19" ht="16.5" customHeight="1" x14ac:dyDescent="0.2">
      <c r="A296" s="7"/>
      <c r="B296" s="7"/>
      <c r="C296" s="7"/>
      <c r="D296" s="7" t="s">
        <v>433</v>
      </c>
      <c r="E296" s="7"/>
      <c r="F296" s="7"/>
      <c r="G296" s="7"/>
      <c r="H296" s="7"/>
      <c r="I296" s="7"/>
      <c r="J296" s="7"/>
      <c r="K296" s="7"/>
      <c r="L296" s="9" t="s">
        <v>240</v>
      </c>
      <c r="M296" s="14" t="s">
        <v>423</v>
      </c>
      <c r="N296" s="14" t="s">
        <v>423</v>
      </c>
      <c r="O296" s="14" t="s">
        <v>423</v>
      </c>
      <c r="P296" s="7"/>
      <c r="Q296" s="14" t="s">
        <v>423</v>
      </c>
      <c r="R296" s="14" t="s">
        <v>423</v>
      </c>
      <c r="S296" s="14" t="s">
        <v>423</v>
      </c>
    </row>
    <row r="297" spans="1:19" ht="16.5" customHeight="1" x14ac:dyDescent="0.2">
      <c r="A297" s="7"/>
      <c r="B297" s="7"/>
      <c r="C297" s="7"/>
      <c r="D297" s="7" t="s">
        <v>434</v>
      </c>
      <c r="E297" s="7"/>
      <c r="F297" s="7"/>
      <c r="G297" s="7"/>
      <c r="H297" s="7"/>
      <c r="I297" s="7"/>
      <c r="J297" s="7"/>
      <c r="K297" s="7"/>
      <c r="L297" s="9" t="s">
        <v>240</v>
      </c>
      <c r="M297" s="14" t="s">
        <v>423</v>
      </c>
      <c r="N297" s="14" t="s">
        <v>423</v>
      </c>
      <c r="O297" s="14" t="s">
        <v>423</v>
      </c>
      <c r="P297" s="7"/>
      <c r="Q297" s="14" t="s">
        <v>423</v>
      </c>
      <c r="R297" s="14" t="s">
        <v>423</v>
      </c>
      <c r="S297" s="14" t="s">
        <v>423</v>
      </c>
    </row>
    <row r="298" spans="1:19" ht="16.5" customHeight="1" x14ac:dyDescent="0.2">
      <c r="A298" s="7"/>
      <c r="B298" s="7"/>
      <c r="C298" s="7"/>
      <c r="D298" s="7" t="s">
        <v>435</v>
      </c>
      <c r="E298" s="7"/>
      <c r="F298" s="7"/>
      <c r="G298" s="7"/>
      <c r="H298" s="7"/>
      <c r="I298" s="7"/>
      <c r="J298" s="7"/>
      <c r="K298" s="7"/>
      <c r="L298" s="9" t="s">
        <v>240</v>
      </c>
      <c r="M298" s="14" t="s">
        <v>423</v>
      </c>
      <c r="N298" s="14" t="s">
        <v>423</v>
      </c>
      <c r="O298" s="14" t="s">
        <v>423</v>
      </c>
      <c r="P298" s="7"/>
      <c r="Q298" s="14" t="s">
        <v>423</v>
      </c>
      <c r="R298" s="14" t="s">
        <v>423</v>
      </c>
      <c r="S298" s="14" t="s">
        <v>423</v>
      </c>
    </row>
    <row r="299" spans="1:19" ht="16.5" customHeight="1" x14ac:dyDescent="0.2">
      <c r="A299" s="7"/>
      <c r="B299" s="7"/>
      <c r="C299" s="7"/>
      <c r="D299" s="7" t="s">
        <v>436</v>
      </c>
      <c r="E299" s="7"/>
      <c r="F299" s="7"/>
      <c r="G299" s="7"/>
      <c r="H299" s="7"/>
      <c r="I299" s="7"/>
      <c r="J299" s="7"/>
      <c r="K299" s="7"/>
      <c r="L299" s="9" t="s">
        <v>240</v>
      </c>
      <c r="M299" s="14" t="s">
        <v>423</v>
      </c>
      <c r="N299" s="14" t="s">
        <v>423</v>
      </c>
      <c r="O299" s="14" t="s">
        <v>423</v>
      </c>
      <c r="P299" s="7"/>
      <c r="Q299" s="14" t="s">
        <v>423</v>
      </c>
      <c r="R299" s="14" t="s">
        <v>423</v>
      </c>
      <c r="S299" s="14" t="s">
        <v>423</v>
      </c>
    </row>
    <row r="300" spans="1:19" ht="16.5" customHeight="1" x14ac:dyDescent="0.2">
      <c r="A300" s="7"/>
      <c r="B300" s="7"/>
      <c r="C300" s="7"/>
      <c r="D300" s="7" t="s">
        <v>437</v>
      </c>
      <c r="E300" s="7"/>
      <c r="F300" s="7"/>
      <c r="G300" s="7"/>
      <c r="H300" s="7"/>
      <c r="I300" s="7"/>
      <c r="J300" s="7"/>
      <c r="K300" s="7"/>
      <c r="L300" s="9" t="s">
        <v>240</v>
      </c>
      <c r="M300" s="14" t="s">
        <v>423</v>
      </c>
      <c r="N300" s="14" t="s">
        <v>423</v>
      </c>
      <c r="O300" s="14" t="s">
        <v>423</v>
      </c>
      <c r="P300" s="7"/>
      <c r="Q300" s="14" t="s">
        <v>423</v>
      </c>
      <c r="R300" s="14" t="s">
        <v>423</v>
      </c>
      <c r="S300" s="14" t="s">
        <v>423</v>
      </c>
    </row>
    <row r="301" spans="1:19" ht="16.5" customHeight="1" x14ac:dyDescent="0.2">
      <c r="A301" s="7"/>
      <c r="B301" s="7"/>
      <c r="C301" s="7"/>
      <c r="D301" s="7" t="s">
        <v>588</v>
      </c>
      <c r="E301" s="7"/>
      <c r="F301" s="7"/>
      <c r="G301" s="7"/>
      <c r="H301" s="7"/>
      <c r="I301" s="7"/>
      <c r="J301" s="7"/>
      <c r="K301" s="7"/>
      <c r="L301" s="9" t="s">
        <v>240</v>
      </c>
      <c r="M301" s="14" t="s">
        <v>423</v>
      </c>
      <c r="N301" s="14" t="s">
        <v>423</v>
      </c>
      <c r="O301" s="14" t="s">
        <v>423</v>
      </c>
      <c r="P301" s="7"/>
      <c r="Q301" s="14" t="s">
        <v>423</v>
      </c>
      <c r="R301" s="14" t="s">
        <v>423</v>
      </c>
      <c r="S301" s="14" t="s">
        <v>423</v>
      </c>
    </row>
    <row r="302" spans="1:19" ht="16.5" customHeight="1" x14ac:dyDescent="0.2">
      <c r="A302" s="7"/>
      <c r="B302" s="7"/>
      <c r="C302" s="7" t="s">
        <v>590</v>
      </c>
      <c r="D302" s="7"/>
      <c r="E302" s="7"/>
      <c r="F302" s="7"/>
      <c r="G302" s="7"/>
      <c r="H302" s="7"/>
      <c r="I302" s="7"/>
      <c r="J302" s="7"/>
      <c r="K302" s="7"/>
      <c r="L302" s="9"/>
      <c r="M302" s="10"/>
      <c r="N302" s="10"/>
      <c r="O302" s="10"/>
      <c r="P302" s="7"/>
      <c r="Q302" s="10"/>
      <c r="R302" s="10"/>
      <c r="S302" s="10"/>
    </row>
    <row r="303" spans="1:19" ht="16.5" customHeight="1" x14ac:dyDescent="0.2">
      <c r="A303" s="7"/>
      <c r="B303" s="7"/>
      <c r="C303" s="7"/>
      <c r="D303" s="7" t="s">
        <v>591</v>
      </c>
      <c r="E303" s="7"/>
      <c r="F303" s="7"/>
      <c r="G303" s="7"/>
      <c r="H303" s="7"/>
      <c r="I303" s="7"/>
      <c r="J303" s="7"/>
      <c r="K303" s="7"/>
      <c r="L303" s="9" t="s">
        <v>240</v>
      </c>
      <c r="M303" s="14" t="s">
        <v>423</v>
      </c>
      <c r="N303" s="14" t="s">
        <v>423</v>
      </c>
      <c r="O303" s="14" t="s">
        <v>423</v>
      </c>
      <c r="P303" s="7"/>
      <c r="Q303" s="14" t="s">
        <v>423</v>
      </c>
      <c r="R303" s="14" t="s">
        <v>423</v>
      </c>
      <c r="S303" s="14" t="s">
        <v>423</v>
      </c>
    </row>
    <row r="304" spans="1:19" ht="16.5" customHeight="1" x14ac:dyDescent="0.2">
      <c r="A304" s="7"/>
      <c r="B304" s="7"/>
      <c r="C304" s="7"/>
      <c r="D304" s="7" t="s">
        <v>592</v>
      </c>
      <c r="E304" s="7"/>
      <c r="F304" s="7"/>
      <c r="G304" s="7"/>
      <c r="H304" s="7"/>
      <c r="I304" s="7"/>
      <c r="J304" s="7"/>
      <c r="K304" s="7"/>
      <c r="L304" s="9" t="s">
        <v>240</v>
      </c>
      <c r="M304" s="14" t="s">
        <v>423</v>
      </c>
      <c r="N304" s="14" t="s">
        <v>423</v>
      </c>
      <c r="O304" s="14" t="s">
        <v>423</v>
      </c>
      <c r="P304" s="7"/>
      <c r="Q304" s="14" t="s">
        <v>423</v>
      </c>
      <c r="R304" s="14" t="s">
        <v>423</v>
      </c>
      <c r="S304" s="14" t="s">
        <v>423</v>
      </c>
    </row>
    <row r="305" spans="1:19" ht="16.5" customHeight="1" x14ac:dyDescent="0.2">
      <c r="A305" s="7"/>
      <c r="B305" s="7"/>
      <c r="C305" s="7"/>
      <c r="D305" s="7" t="s">
        <v>593</v>
      </c>
      <c r="E305" s="7"/>
      <c r="F305" s="7"/>
      <c r="G305" s="7"/>
      <c r="H305" s="7"/>
      <c r="I305" s="7"/>
      <c r="J305" s="7"/>
      <c r="K305" s="7"/>
      <c r="L305" s="9" t="s">
        <v>240</v>
      </c>
      <c r="M305" s="14" t="s">
        <v>423</v>
      </c>
      <c r="N305" s="14" t="s">
        <v>423</v>
      </c>
      <c r="O305" s="14" t="s">
        <v>423</v>
      </c>
      <c r="P305" s="7"/>
      <c r="Q305" s="14" t="s">
        <v>423</v>
      </c>
      <c r="R305" s="14" t="s">
        <v>423</v>
      </c>
      <c r="S305" s="14" t="s">
        <v>423</v>
      </c>
    </row>
    <row r="306" spans="1:19" ht="16.5" customHeight="1" x14ac:dyDescent="0.2">
      <c r="A306" s="7"/>
      <c r="B306" s="7"/>
      <c r="C306" s="7"/>
      <c r="D306" s="7" t="s">
        <v>594</v>
      </c>
      <c r="E306" s="7"/>
      <c r="F306" s="7"/>
      <c r="G306" s="7"/>
      <c r="H306" s="7"/>
      <c r="I306" s="7"/>
      <c r="J306" s="7"/>
      <c r="K306" s="7"/>
      <c r="L306" s="9" t="s">
        <v>240</v>
      </c>
      <c r="M306" s="14" t="s">
        <v>423</v>
      </c>
      <c r="N306" s="14" t="s">
        <v>423</v>
      </c>
      <c r="O306" s="14" t="s">
        <v>423</v>
      </c>
      <c r="P306" s="7"/>
      <c r="Q306" s="14" t="s">
        <v>423</v>
      </c>
      <c r="R306" s="14" t="s">
        <v>423</v>
      </c>
      <c r="S306" s="14" t="s">
        <v>423</v>
      </c>
    </row>
    <row r="307" spans="1:19" ht="16.5" customHeight="1" x14ac:dyDescent="0.2">
      <c r="A307" s="7"/>
      <c r="B307" s="7"/>
      <c r="C307" s="7"/>
      <c r="D307" s="7" t="s">
        <v>595</v>
      </c>
      <c r="E307" s="7"/>
      <c r="F307" s="7"/>
      <c r="G307" s="7"/>
      <c r="H307" s="7"/>
      <c r="I307" s="7"/>
      <c r="J307" s="7"/>
      <c r="K307" s="7"/>
      <c r="L307" s="9" t="s">
        <v>240</v>
      </c>
      <c r="M307" s="14" t="s">
        <v>423</v>
      </c>
      <c r="N307" s="14" t="s">
        <v>423</v>
      </c>
      <c r="O307" s="14" t="s">
        <v>423</v>
      </c>
      <c r="P307" s="7"/>
      <c r="Q307" s="14" t="s">
        <v>423</v>
      </c>
      <c r="R307" s="14" t="s">
        <v>423</v>
      </c>
      <c r="S307" s="14" t="s">
        <v>423</v>
      </c>
    </row>
    <row r="308" spans="1:19" ht="16.5" customHeight="1" x14ac:dyDescent="0.2">
      <c r="A308" s="7"/>
      <c r="B308" s="7"/>
      <c r="C308" s="7"/>
      <c r="D308" s="7" t="s">
        <v>588</v>
      </c>
      <c r="E308" s="7"/>
      <c r="F308" s="7"/>
      <c r="G308" s="7"/>
      <c r="H308" s="7"/>
      <c r="I308" s="7"/>
      <c r="J308" s="7"/>
      <c r="K308" s="7"/>
      <c r="L308" s="9" t="s">
        <v>240</v>
      </c>
      <c r="M308" s="14" t="s">
        <v>423</v>
      </c>
      <c r="N308" s="14" t="s">
        <v>423</v>
      </c>
      <c r="O308" s="14" t="s">
        <v>423</v>
      </c>
      <c r="P308" s="7"/>
      <c r="Q308" s="14" t="s">
        <v>423</v>
      </c>
      <c r="R308" s="14" t="s">
        <v>423</v>
      </c>
      <c r="S308" s="14" t="s">
        <v>423</v>
      </c>
    </row>
    <row r="309" spans="1:19" ht="16.5" customHeight="1" x14ac:dyDescent="0.2">
      <c r="A309" s="7" t="s">
        <v>144</v>
      </c>
      <c r="B309" s="7"/>
      <c r="C309" s="7"/>
      <c r="D309" s="7"/>
      <c r="E309" s="7"/>
      <c r="F309" s="7"/>
      <c r="G309" s="7"/>
      <c r="H309" s="7"/>
      <c r="I309" s="7"/>
      <c r="J309" s="7"/>
      <c r="K309" s="7"/>
      <c r="L309" s="9"/>
      <c r="M309" s="10"/>
      <c r="N309" s="10"/>
      <c r="O309" s="10"/>
      <c r="P309" s="7"/>
      <c r="Q309" s="10"/>
      <c r="R309" s="10"/>
      <c r="S309" s="10"/>
    </row>
    <row r="310" spans="1:19" ht="16.5" customHeight="1" x14ac:dyDescent="0.2">
      <c r="A310" s="7"/>
      <c r="B310" s="7" t="s">
        <v>586</v>
      </c>
      <c r="C310" s="7"/>
      <c r="D310" s="7"/>
      <c r="E310" s="7"/>
      <c r="F310" s="7"/>
      <c r="G310" s="7"/>
      <c r="H310" s="7"/>
      <c r="I310" s="7"/>
      <c r="J310" s="7"/>
      <c r="K310" s="7"/>
      <c r="L310" s="9"/>
      <c r="M310" s="10"/>
      <c r="N310" s="10"/>
      <c r="O310" s="10"/>
      <c r="P310" s="7"/>
      <c r="Q310" s="10"/>
      <c r="R310" s="10"/>
      <c r="S310" s="10"/>
    </row>
    <row r="311" spans="1:19" ht="16.5" customHeight="1" x14ac:dyDescent="0.2">
      <c r="A311" s="7"/>
      <c r="B311" s="7"/>
      <c r="C311" s="7" t="s">
        <v>105</v>
      </c>
      <c r="D311" s="7"/>
      <c r="E311" s="7"/>
      <c r="F311" s="7"/>
      <c r="G311" s="7"/>
      <c r="H311" s="7"/>
      <c r="I311" s="7"/>
      <c r="J311" s="7"/>
      <c r="K311" s="7"/>
      <c r="L311" s="9" t="s">
        <v>240</v>
      </c>
      <c r="M311" s="14" t="s">
        <v>423</v>
      </c>
      <c r="N311" s="14" t="s">
        <v>423</v>
      </c>
      <c r="O311" s="14" t="s">
        <v>423</v>
      </c>
      <c r="P311" s="7"/>
      <c r="Q311" s="14" t="s">
        <v>423</v>
      </c>
      <c r="R311" s="14" t="s">
        <v>423</v>
      </c>
      <c r="S311" s="14" t="s">
        <v>423</v>
      </c>
    </row>
    <row r="312" spans="1:19" ht="16.5" customHeight="1" x14ac:dyDescent="0.2">
      <c r="A312" s="7"/>
      <c r="B312" s="7"/>
      <c r="C312" s="7" t="s">
        <v>587</v>
      </c>
      <c r="D312" s="7"/>
      <c r="E312" s="7"/>
      <c r="F312" s="7"/>
      <c r="G312" s="7"/>
      <c r="H312" s="7"/>
      <c r="I312" s="7"/>
      <c r="J312" s="7"/>
      <c r="K312" s="7"/>
      <c r="L312" s="9"/>
      <c r="M312" s="10"/>
      <c r="N312" s="10"/>
      <c r="O312" s="10"/>
      <c r="P312" s="7"/>
      <c r="Q312" s="10"/>
      <c r="R312" s="10"/>
      <c r="S312" s="10"/>
    </row>
    <row r="313" spans="1:19" ht="29.45" customHeight="1" x14ac:dyDescent="0.2">
      <c r="A313" s="7"/>
      <c r="B313" s="7"/>
      <c r="C313" s="7"/>
      <c r="D313" s="84" t="s">
        <v>346</v>
      </c>
      <c r="E313" s="84"/>
      <c r="F313" s="84"/>
      <c r="G313" s="84"/>
      <c r="H313" s="84"/>
      <c r="I313" s="84"/>
      <c r="J313" s="84"/>
      <c r="K313" s="84"/>
      <c r="L313" s="9" t="s">
        <v>240</v>
      </c>
      <c r="M313" s="14" t="s">
        <v>423</v>
      </c>
      <c r="N313" s="14" t="s">
        <v>423</v>
      </c>
      <c r="O313" s="14" t="s">
        <v>423</v>
      </c>
      <c r="P313" s="7"/>
      <c r="Q313" s="14" t="s">
        <v>423</v>
      </c>
      <c r="R313" s="14" t="s">
        <v>423</v>
      </c>
      <c r="S313" s="14" t="s">
        <v>423</v>
      </c>
    </row>
    <row r="314" spans="1:19" ht="16.5" customHeight="1" x14ac:dyDescent="0.2">
      <c r="A314" s="7"/>
      <c r="B314" s="7"/>
      <c r="C314" s="7"/>
      <c r="D314" s="7" t="s">
        <v>487</v>
      </c>
      <c r="E314" s="7"/>
      <c r="F314" s="7"/>
      <c r="G314" s="7"/>
      <c r="H314" s="7"/>
      <c r="I314" s="7"/>
      <c r="J314" s="7"/>
      <c r="K314" s="7"/>
      <c r="L314" s="9" t="s">
        <v>240</v>
      </c>
      <c r="M314" s="14" t="s">
        <v>423</v>
      </c>
      <c r="N314" s="14" t="s">
        <v>423</v>
      </c>
      <c r="O314" s="14" t="s">
        <v>423</v>
      </c>
      <c r="P314" s="7"/>
      <c r="Q314" s="14" t="s">
        <v>423</v>
      </c>
      <c r="R314" s="14" t="s">
        <v>423</v>
      </c>
      <c r="S314" s="14" t="s">
        <v>423</v>
      </c>
    </row>
    <row r="315" spans="1:19" ht="16.5" customHeight="1" x14ac:dyDescent="0.2">
      <c r="A315" s="7"/>
      <c r="B315" s="7"/>
      <c r="C315" s="7"/>
      <c r="D315" s="7" t="s">
        <v>588</v>
      </c>
      <c r="E315" s="7"/>
      <c r="F315" s="7"/>
      <c r="G315" s="7"/>
      <c r="H315" s="7"/>
      <c r="I315" s="7"/>
      <c r="J315" s="7"/>
      <c r="K315" s="7"/>
      <c r="L315" s="9" t="s">
        <v>240</v>
      </c>
      <c r="M315" s="14" t="s">
        <v>423</v>
      </c>
      <c r="N315" s="14" t="s">
        <v>423</v>
      </c>
      <c r="O315" s="14" t="s">
        <v>423</v>
      </c>
      <c r="P315" s="7"/>
      <c r="Q315" s="14" t="s">
        <v>423</v>
      </c>
      <c r="R315" s="14" t="s">
        <v>423</v>
      </c>
      <c r="S315" s="14" t="s">
        <v>423</v>
      </c>
    </row>
    <row r="316" spans="1:19" ht="16.5" customHeight="1" x14ac:dyDescent="0.2">
      <c r="A316" s="7"/>
      <c r="B316" s="7"/>
      <c r="C316" s="7" t="s">
        <v>589</v>
      </c>
      <c r="D316" s="7"/>
      <c r="E316" s="7"/>
      <c r="F316" s="7"/>
      <c r="G316" s="7"/>
      <c r="H316" s="7"/>
      <c r="I316" s="7"/>
      <c r="J316" s="7"/>
      <c r="K316" s="7"/>
      <c r="L316" s="9"/>
      <c r="M316" s="10"/>
      <c r="N316" s="10"/>
      <c r="O316" s="10"/>
      <c r="P316" s="7"/>
      <c r="Q316" s="10"/>
      <c r="R316" s="10"/>
      <c r="S316" s="10"/>
    </row>
    <row r="317" spans="1:19" ht="16.5" customHeight="1" x14ac:dyDescent="0.2">
      <c r="A317" s="7"/>
      <c r="B317" s="7"/>
      <c r="C317" s="7"/>
      <c r="D317" s="7" t="s">
        <v>433</v>
      </c>
      <c r="E317" s="7"/>
      <c r="F317" s="7"/>
      <c r="G317" s="7"/>
      <c r="H317" s="7"/>
      <c r="I317" s="7"/>
      <c r="J317" s="7"/>
      <c r="K317" s="7"/>
      <c r="L317" s="9" t="s">
        <v>240</v>
      </c>
      <c r="M317" s="14" t="s">
        <v>423</v>
      </c>
      <c r="N317" s="14" t="s">
        <v>423</v>
      </c>
      <c r="O317" s="14" t="s">
        <v>423</v>
      </c>
      <c r="P317" s="7"/>
      <c r="Q317" s="14" t="s">
        <v>423</v>
      </c>
      <c r="R317" s="14" t="s">
        <v>423</v>
      </c>
      <c r="S317" s="14" t="s">
        <v>423</v>
      </c>
    </row>
    <row r="318" spans="1:19" ht="16.5" customHeight="1" x14ac:dyDescent="0.2">
      <c r="A318" s="7"/>
      <c r="B318" s="7"/>
      <c r="C318" s="7"/>
      <c r="D318" s="7" t="s">
        <v>434</v>
      </c>
      <c r="E318" s="7"/>
      <c r="F318" s="7"/>
      <c r="G318" s="7"/>
      <c r="H318" s="7"/>
      <c r="I318" s="7"/>
      <c r="J318" s="7"/>
      <c r="K318" s="7"/>
      <c r="L318" s="9" t="s">
        <v>240</v>
      </c>
      <c r="M318" s="14" t="s">
        <v>423</v>
      </c>
      <c r="N318" s="14" t="s">
        <v>423</v>
      </c>
      <c r="O318" s="14" t="s">
        <v>423</v>
      </c>
      <c r="P318" s="7"/>
      <c r="Q318" s="14" t="s">
        <v>423</v>
      </c>
      <c r="R318" s="14" t="s">
        <v>423</v>
      </c>
      <c r="S318" s="14" t="s">
        <v>423</v>
      </c>
    </row>
    <row r="319" spans="1:19" ht="16.5" customHeight="1" x14ac:dyDescent="0.2">
      <c r="A319" s="7"/>
      <c r="B319" s="7"/>
      <c r="C319" s="7"/>
      <c r="D319" s="7" t="s">
        <v>435</v>
      </c>
      <c r="E319" s="7"/>
      <c r="F319" s="7"/>
      <c r="G319" s="7"/>
      <c r="H319" s="7"/>
      <c r="I319" s="7"/>
      <c r="J319" s="7"/>
      <c r="K319" s="7"/>
      <c r="L319" s="9" t="s">
        <v>240</v>
      </c>
      <c r="M319" s="14" t="s">
        <v>423</v>
      </c>
      <c r="N319" s="14" t="s">
        <v>423</v>
      </c>
      <c r="O319" s="14" t="s">
        <v>423</v>
      </c>
      <c r="P319" s="7"/>
      <c r="Q319" s="14" t="s">
        <v>423</v>
      </c>
      <c r="R319" s="14" t="s">
        <v>423</v>
      </c>
      <c r="S319" s="14" t="s">
        <v>423</v>
      </c>
    </row>
    <row r="320" spans="1:19" ht="16.5" customHeight="1" x14ac:dyDescent="0.2">
      <c r="A320" s="7"/>
      <c r="B320" s="7"/>
      <c r="C320" s="7"/>
      <c r="D320" s="7" t="s">
        <v>436</v>
      </c>
      <c r="E320" s="7"/>
      <c r="F320" s="7"/>
      <c r="G320" s="7"/>
      <c r="H320" s="7"/>
      <c r="I320" s="7"/>
      <c r="J320" s="7"/>
      <c r="K320" s="7"/>
      <c r="L320" s="9" t="s">
        <v>240</v>
      </c>
      <c r="M320" s="14" t="s">
        <v>423</v>
      </c>
      <c r="N320" s="14" t="s">
        <v>423</v>
      </c>
      <c r="O320" s="14" t="s">
        <v>423</v>
      </c>
      <c r="P320" s="7"/>
      <c r="Q320" s="14" t="s">
        <v>423</v>
      </c>
      <c r="R320" s="14" t="s">
        <v>423</v>
      </c>
      <c r="S320" s="14" t="s">
        <v>423</v>
      </c>
    </row>
    <row r="321" spans="1:19" ht="16.5" customHeight="1" x14ac:dyDescent="0.2">
      <c r="A321" s="7"/>
      <c r="B321" s="7"/>
      <c r="C321" s="7"/>
      <c r="D321" s="7" t="s">
        <v>437</v>
      </c>
      <c r="E321" s="7"/>
      <c r="F321" s="7"/>
      <c r="G321" s="7"/>
      <c r="H321" s="7"/>
      <c r="I321" s="7"/>
      <c r="J321" s="7"/>
      <c r="K321" s="7"/>
      <c r="L321" s="9" t="s">
        <v>240</v>
      </c>
      <c r="M321" s="14" t="s">
        <v>423</v>
      </c>
      <c r="N321" s="14" t="s">
        <v>423</v>
      </c>
      <c r="O321" s="14" t="s">
        <v>423</v>
      </c>
      <c r="P321" s="7"/>
      <c r="Q321" s="14" t="s">
        <v>423</v>
      </c>
      <c r="R321" s="14" t="s">
        <v>423</v>
      </c>
      <c r="S321" s="14" t="s">
        <v>423</v>
      </c>
    </row>
    <row r="322" spans="1:19" ht="16.5" customHeight="1" x14ac:dyDescent="0.2">
      <c r="A322" s="7"/>
      <c r="B322" s="7"/>
      <c r="C322" s="7"/>
      <c r="D322" s="7" t="s">
        <v>588</v>
      </c>
      <c r="E322" s="7"/>
      <c r="F322" s="7"/>
      <c r="G322" s="7"/>
      <c r="H322" s="7"/>
      <c r="I322" s="7"/>
      <c r="J322" s="7"/>
      <c r="K322" s="7"/>
      <c r="L322" s="9" t="s">
        <v>240</v>
      </c>
      <c r="M322" s="14" t="s">
        <v>423</v>
      </c>
      <c r="N322" s="14" t="s">
        <v>423</v>
      </c>
      <c r="O322" s="14" t="s">
        <v>423</v>
      </c>
      <c r="P322" s="7"/>
      <c r="Q322" s="14" t="s">
        <v>423</v>
      </c>
      <c r="R322" s="14" t="s">
        <v>423</v>
      </c>
      <c r="S322" s="14" t="s">
        <v>423</v>
      </c>
    </row>
    <row r="323" spans="1:19" ht="16.5" customHeight="1" x14ac:dyDescent="0.2">
      <c r="A323" s="7"/>
      <c r="B323" s="7"/>
      <c r="C323" s="7" t="s">
        <v>590</v>
      </c>
      <c r="D323" s="7"/>
      <c r="E323" s="7"/>
      <c r="F323" s="7"/>
      <c r="G323" s="7"/>
      <c r="H323" s="7"/>
      <c r="I323" s="7"/>
      <c r="J323" s="7"/>
      <c r="K323" s="7"/>
      <c r="L323" s="9"/>
      <c r="M323" s="10"/>
      <c r="N323" s="10"/>
      <c r="O323" s="10"/>
      <c r="P323" s="7"/>
      <c r="Q323" s="10"/>
      <c r="R323" s="10"/>
      <c r="S323" s="10"/>
    </row>
    <row r="324" spans="1:19" ht="16.5" customHeight="1" x14ac:dyDescent="0.2">
      <c r="A324" s="7"/>
      <c r="B324" s="7"/>
      <c r="C324" s="7"/>
      <c r="D324" s="7" t="s">
        <v>591</v>
      </c>
      <c r="E324" s="7"/>
      <c r="F324" s="7"/>
      <c r="G324" s="7"/>
      <c r="H324" s="7"/>
      <c r="I324" s="7"/>
      <c r="J324" s="7"/>
      <c r="K324" s="7"/>
      <c r="L324" s="9" t="s">
        <v>240</v>
      </c>
      <c r="M324" s="14" t="s">
        <v>423</v>
      </c>
      <c r="N324" s="14" t="s">
        <v>423</v>
      </c>
      <c r="O324" s="14" t="s">
        <v>423</v>
      </c>
      <c r="P324" s="7"/>
      <c r="Q324" s="14" t="s">
        <v>423</v>
      </c>
      <c r="R324" s="14" t="s">
        <v>423</v>
      </c>
      <c r="S324" s="14" t="s">
        <v>423</v>
      </c>
    </row>
    <row r="325" spans="1:19" ht="16.5" customHeight="1" x14ac:dyDescent="0.2">
      <c r="A325" s="7"/>
      <c r="B325" s="7"/>
      <c r="C325" s="7"/>
      <c r="D325" s="7" t="s">
        <v>592</v>
      </c>
      <c r="E325" s="7"/>
      <c r="F325" s="7"/>
      <c r="G325" s="7"/>
      <c r="H325" s="7"/>
      <c r="I325" s="7"/>
      <c r="J325" s="7"/>
      <c r="K325" s="7"/>
      <c r="L325" s="9" t="s">
        <v>240</v>
      </c>
      <c r="M325" s="14" t="s">
        <v>423</v>
      </c>
      <c r="N325" s="14" t="s">
        <v>423</v>
      </c>
      <c r="O325" s="14" t="s">
        <v>423</v>
      </c>
      <c r="P325" s="7"/>
      <c r="Q325" s="14" t="s">
        <v>423</v>
      </c>
      <c r="R325" s="14" t="s">
        <v>423</v>
      </c>
      <c r="S325" s="14" t="s">
        <v>423</v>
      </c>
    </row>
    <row r="326" spans="1:19" ht="16.5" customHeight="1" x14ac:dyDescent="0.2">
      <c r="A326" s="7"/>
      <c r="B326" s="7"/>
      <c r="C326" s="7"/>
      <c r="D326" s="7" t="s">
        <v>593</v>
      </c>
      <c r="E326" s="7"/>
      <c r="F326" s="7"/>
      <c r="G326" s="7"/>
      <c r="H326" s="7"/>
      <c r="I326" s="7"/>
      <c r="J326" s="7"/>
      <c r="K326" s="7"/>
      <c r="L326" s="9" t="s">
        <v>240</v>
      </c>
      <c r="M326" s="14" t="s">
        <v>423</v>
      </c>
      <c r="N326" s="14" t="s">
        <v>423</v>
      </c>
      <c r="O326" s="14" t="s">
        <v>423</v>
      </c>
      <c r="P326" s="7"/>
      <c r="Q326" s="14" t="s">
        <v>423</v>
      </c>
      <c r="R326" s="14" t="s">
        <v>423</v>
      </c>
      <c r="S326" s="14" t="s">
        <v>423</v>
      </c>
    </row>
    <row r="327" spans="1:19" ht="16.5" customHeight="1" x14ac:dyDescent="0.2">
      <c r="A327" s="7"/>
      <c r="B327" s="7"/>
      <c r="C327" s="7"/>
      <c r="D327" s="7" t="s">
        <v>594</v>
      </c>
      <c r="E327" s="7"/>
      <c r="F327" s="7"/>
      <c r="G327" s="7"/>
      <c r="H327" s="7"/>
      <c r="I327" s="7"/>
      <c r="J327" s="7"/>
      <c r="K327" s="7"/>
      <c r="L327" s="9" t="s">
        <v>240</v>
      </c>
      <c r="M327" s="14" t="s">
        <v>423</v>
      </c>
      <c r="N327" s="14" t="s">
        <v>423</v>
      </c>
      <c r="O327" s="14" t="s">
        <v>423</v>
      </c>
      <c r="P327" s="7"/>
      <c r="Q327" s="14" t="s">
        <v>423</v>
      </c>
      <c r="R327" s="14" t="s">
        <v>423</v>
      </c>
      <c r="S327" s="14" t="s">
        <v>423</v>
      </c>
    </row>
    <row r="328" spans="1:19" ht="16.5" customHeight="1" x14ac:dyDescent="0.2">
      <c r="A328" s="7"/>
      <c r="B328" s="7"/>
      <c r="C328" s="7"/>
      <c r="D328" s="7" t="s">
        <v>595</v>
      </c>
      <c r="E328" s="7"/>
      <c r="F328" s="7"/>
      <c r="G328" s="7"/>
      <c r="H328" s="7"/>
      <c r="I328" s="7"/>
      <c r="J328" s="7"/>
      <c r="K328" s="7"/>
      <c r="L328" s="9" t="s">
        <v>240</v>
      </c>
      <c r="M328" s="14" t="s">
        <v>423</v>
      </c>
      <c r="N328" s="14" t="s">
        <v>423</v>
      </c>
      <c r="O328" s="14" t="s">
        <v>423</v>
      </c>
      <c r="P328" s="7"/>
      <c r="Q328" s="14" t="s">
        <v>423</v>
      </c>
      <c r="R328" s="14" t="s">
        <v>423</v>
      </c>
      <c r="S328" s="14" t="s">
        <v>423</v>
      </c>
    </row>
    <row r="329" spans="1:19" ht="16.5" customHeight="1" x14ac:dyDescent="0.2">
      <c r="A329" s="7"/>
      <c r="B329" s="7"/>
      <c r="C329" s="7"/>
      <c r="D329" s="7" t="s">
        <v>588</v>
      </c>
      <c r="E329" s="7"/>
      <c r="F329" s="7"/>
      <c r="G329" s="7"/>
      <c r="H329" s="7"/>
      <c r="I329" s="7"/>
      <c r="J329" s="7"/>
      <c r="K329" s="7"/>
      <c r="L329" s="9" t="s">
        <v>240</v>
      </c>
      <c r="M329" s="14" t="s">
        <v>423</v>
      </c>
      <c r="N329" s="14" t="s">
        <v>423</v>
      </c>
      <c r="O329" s="14" t="s">
        <v>423</v>
      </c>
      <c r="P329" s="7"/>
      <c r="Q329" s="14" t="s">
        <v>423</v>
      </c>
      <c r="R329" s="14" t="s">
        <v>423</v>
      </c>
      <c r="S329" s="14" t="s">
        <v>423</v>
      </c>
    </row>
    <row r="330" spans="1:19" ht="16.5" customHeight="1" x14ac:dyDescent="0.2">
      <c r="A330" s="7"/>
      <c r="B330" s="7" t="s">
        <v>596</v>
      </c>
      <c r="C330" s="7"/>
      <c r="D330" s="7"/>
      <c r="E330" s="7"/>
      <c r="F330" s="7"/>
      <c r="G330" s="7"/>
      <c r="H330" s="7"/>
      <c r="I330" s="7"/>
      <c r="J330" s="7"/>
      <c r="K330" s="7"/>
      <c r="L330" s="9"/>
      <c r="M330" s="10"/>
      <c r="N330" s="10"/>
      <c r="O330" s="10"/>
      <c r="P330" s="7"/>
      <c r="Q330" s="10"/>
      <c r="R330" s="10"/>
      <c r="S330" s="10"/>
    </row>
    <row r="331" spans="1:19" ht="16.5" customHeight="1" x14ac:dyDescent="0.2">
      <c r="A331" s="7"/>
      <c r="B331" s="7"/>
      <c r="C331" s="7" t="s">
        <v>105</v>
      </c>
      <c r="D331" s="7"/>
      <c r="E331" s="7"/>
      <c r="F331" s="7"/>
      <c r="G331" s="7"/>
      <c r="H331" s="7"/>
      <c r="I331" s="7"/>
      <c r="J331" s="7"/>
      <c r="K331" s="7"/>
      <c r="L331" s="9" t="s">
        <v>240</v>
      </c>
      <c r="M331" s="14" t="s">
        <v>423</v>
      </c>
      <c r="N331" s="14" t="s">
        <v>423</v>
      </c>
      <c r="O331" s="14" t="s">
        <v>423</v>
      </c>
      <c r="P331" s="7"/>
      <c r="Q331" s="14" t="s">
        <v>423</v>
      </c>
      <c r="R331" s="14" t="s">
        <v>423</v>
      </c>
      <c r="S331" s="14" t="s">
        <v>423</v>
      </c>
    </row>
    <row r="332" spans="1:19" ht="16.5" customHeight="1" x14ac:dyDescent="0.2">
      <c r="A332" s="7"/>
      <c r="B332" s="7"/>
      <c r="C332" s="7" t="s">
        <v>587</v>
      </c>
      <c r="D332" s="7"/>
      <c r="E332" s="7"/>
      <c r="F332" s="7"/>
      <c r="G332" s="7"/>
      <c r="H332" s="7"/>
      <c r="I332" s="7"/>
      <c r="J332" s="7"/>
      <c r="K332" s="7"/>
      <c r="L332" s="9"/>
      <c r="M332" s="10"/>
      <c r="N332" s="10"/>
      <c r="O332" s="10"/>
      <c r="P332" s="7"/>
      <c r="Q332" s="10"/>
      <c r="R332" s="10"/>
      <c r="S332" s="10"/>
    </row>
    <row r="333" spans="1:19" ht="29.45" customHeight="1" x14ac:dyDescent="0.2">
      <c r="A333" s="7"/>
      <c r="B333" s="7"/>
      <c r="C333" s="7"/>
      <c r="D333" s="84" t="s">
        <v>346</v>
      </c>
      <c r="E333" s="84"/>
      <c r="F333" s="84"/>
      <c r="G333" s="84"/>
      <c r="H333" s="84"/>
      <c r="I333" s="84"/>
      <c r="J333" s="84"/>
      <c r="K333" s="84"/>
      <c r="L333" s="9" t="s">
        <v>240</v>
      </c>
      <c r="M333" s="14" t="s">
        <v>423</v>
      </c>
      <c r="N333" s="14" t="s">
        <v>423</v>
      </c>
      <c r="O333" s="14" t="s">
        <v>423</v>
      </c>
      <c r="P333" s="7"/>
      <c r="Q333" s="14" t="s">
        <v>423</v>
      </c>
      <c r="R333" s="14" t="s">
        <v>423</v>
      </c>
      <c r="S333" s="14" t="s">
        <v>423</v>
      </c>
    </row>
    <row r="334" spans="1:19" ht="16.5" customHeight="1" x14ac:dyDescent="0.2">
      <c r="A334" s="7"/>
      <c r="B334" s="7"/>
      <c r="C334" s="7"/>
      <c r="D334" s="7" t="s">
        <v>487</v>
      </c>
      <c r="E334" s="7"/>
      <c r="F334" s="7"/>
      <c r="G334" s="7"/>
      <c r="H334" s="7"/>
      <c r="I334" s="7"/>
      <c r="J334" s="7"/>
      <c r="K334" s="7"/>
      <c r="L334" s="9" t="s">
        <v>240</v>
      </c>
      <c r="M334" s="14" t="s">
        <v>423</v>
      </c>
      <c r="N334" s="14" t="s">
        <v>423</v>
      </c>
      <c r="O334" s="14" t="s">
        <v>423</v>
      </c>
      <c r="P334" s="7"/>
      <c r="Q334" s="14" t="s">
        <v>423</v>
      </c>
      <c r="R334" s="14" t="s">
        <v>423</v>
      </c>
      <c r="S334" s="14" t="s">
        <v>423</v>
      </c>
    </row>
    <row r="335" spans="1:19" ht="16.5" customHeight="1" x14ac:dyDescent="0.2">
      <c r="A335" s="7"/>
      <c r="B335" s="7"/>
      <c r="C335" s="7"/>
      <c r="D335" s="7" t="s">
        <v>588</v>
      </c>
      <c r="E335" s="7"/>
      <c r="F335" s="7"/>
      <c r="G335" s="7"/>
      <c r="H335" s="7"/>
      <c r="I335" s="7"/>
      <c r="J335" s="7"/>
      <c r="K335" s="7"/>
      <c r="L335" s="9" t="s">
        <v>240</v>
      </c>
      <c r="M335" s="14" t="s">
        <v>423</v>
      </c>
      <c r="N335" s="14" t="s">
        <v>423</v>
      </c>
      <c r="O335" s="14" t="s">
        <v>423</v>
      </c>
      <c r="P335" s="7"/>
      <c r="Q335" s="14" t="s">
        <v>423</v>
      </c>
      <c r="R335" s="14" t="s">
        <v>423</v>
      </c>
      <c r="S335" s="14" t="s">
        <v>423</v>
      </c>
    </row>
    <row r="336" spans="1:19" ht="16.5" customHeight="1" x14ac:dyDescent="0.2">
      <c r="A336" s="7"/>
      <c r="B336" s="7"/>
      <c r="C336" s="7" t="s">
        <v>589</v>
      </c>
      <c r="D336" s="7"/>
      <c r="E336" s="7"/>
      <c r="F336" s="7"/>
      <c r="G336" s="7"/>
      <c r="H336" s="7"/>
      <c r="I336" s="7"/>
      <c r="J336" s="7"/>
      <c r="K336" s="7"/>
      <c r="L336" s="9"/>
      <c r="M336" s="10"/>
      <c r="N336" s="10"/>
      <c r="O336" s="10"/>
      <c r="P336" s="7"/>
      <c r="Q336" s="10"/>
      <c r="R336" s="10"/>
      <c r="S336" s="10"/>
    </row>
    <row r="337" spans="1:19" ht="16.5" customHeight="1" x14ac:dyDescent="0.2">
      <c r="A337" s="7"/>
      <c r="B337" s="7"/>
      <c r="C337" s="7"/>
      <c r="D337" s="7" t="s">
        <v>433</v>
      </c>
      <c r="E337" s="7"/>
      <c r="F337" s="7"/>
      <c r="G337" s="7"/>
      <c r="H337" s="7"/>
      <c r="I337" s="7"/>
      <c r="J337" s="7"/>
      <c r="K337" s="7"/>
      <c r="L337" s="9" t="s">
        <v>240</v>
      </c>
      <c r="M337" s="14" t="s">
        <v>423</v>
      </c>
      <c r="N337" s="14" t="s">
        <v>423</v>
      </c>
      <c r="O337" s="14" t="s">
        <v>423</v>
      </c>
      <c r="P337" s="7"/>
      <c r="Q337" s="14" t="s">
        <v>423</v>
      </c>
      <c r="R337" s="14" t="s">
        <v>423</v>
      </c>
      <c r="S337" s="14" t="s">
        <v>423</v>
      </c>
    </row>
    <row r="338" spans="1:19" ht="16.5" customHeight="1" x14ac:dyDescent="0.2">
      <c r="A338" s="7"/>
      <c r="B338" s="7"/>
      <c r="C338" s="7"/>
      <c r="D338" s="7" t="s">
        <v>434</v>
      </c>
      <c r="E338" s="7"/>
      <c r="F338" s="7"/>
      <c r="G338" s="7"/>
      <c r="H338" s="7"/>
      <c r="I338" s="7"/>
      <c r="J338" s="7"/>
      <c r="K338" s="7"/>
      <c r="L338" s="9" t="s">
        <v>240</v>
      </c>
      <c r="M338" s="14" t="s">
        <v>423</v>
      </c>
      <c r="N338" s="14" t="s">
        <v>423</v>
      </c>
      <c r="O338" s="14" t="s">
        <v>423</v>
      </c>
      <c r="P338" s="7"/>
      <c r="Q338" s="14" t="s">
        <v>423</v>
      </c>
      <c r="R338" s="14" t="s">
        <v>423</v>
      </c>
      <c r="S338" s="14" t="s">
        <v>423</v>
      </c>
    </row>
    <row r="339" spans="1:19" ht="16.5" customHeight="1" x14ac:dyDescent="0.2">
      <c r="A339" s="7"/>
      <c r="B339" s="7"/>
      <c r="C339" s="7"/>
      <c r="D339" s="7" t="s">
        <v>435</v>
      </c>
      <c r="E339" s="7"/>
      <c r="F339" s="7"/>
      <c r="G339" s="7"/>
      <c r="H339" s="7"/>
      <c r="I339" s="7"/>
      <c r="J339" s="7"/>
      <c r="K339" s="7"/>
      <c r="L339" s="9" t="s">
        <v>240</v>
      </c>
      <c r="M339" s="14" t="s">
        <v>423</v>
      </c>
      <c r="N339" s="14" t="s">
        <v>423</v>
      </c>
      <c r="O339" s="14" t="s">
        <v>423</v>
      </c>
      <c r="P339" s="7"/>
      <c r="Q339" s="14" t="s">
        <v>423</v>
      </c>
      <c r="R339" s="14" t="s">
        <v>423</v>
      </c>
      <c r="S339" s="14" t="s">
        <v>423</v>
      </c>
    </row>
    <row r="340" spans="1:19" ht="16.5" customHeight="1" x14ac:dyDescent="0.2">
      <c r="A340" s="7"/>
      <c r="B340" s="7"/>
      <c r="C340" s="7"/>
      <c r="D340" s="7" t="s">
        <v>436</v>
      </c>
      <c r="E340" s="7"/>
      <c r="F340" s="7"/>
      <c r="G340" s="7"/>
      <c r="H340" s="7"/>
      <c r="I340" s="7"/>
      <c r="J340" s="7"/>
      <c r="K340" s="7"/>
      <c r="L340" s="9" t="s">
        <v>240</v>
      </c>
      <c r="M340" s="14" t="s">
        <v>423</v>
      </c>
      <c r="N340" s="14" t="s">
        <v>423</v>
      </c>
      <c r="O340" s="14" t="s">
        <v>423</v>
      </c>
      <c r="P340" s="7"/>
      <c r="Q340" s="14" t="s">
        <v>423</v>
      </c>
      <c r="R340" s="14" t="s">
        <v>423</v>
      </c>
      <c r="S340" s="14" t="s">
        <v>423</v>
      </c>
    </row>
    <row r="341" spans="1:19" ht="16.5" customHeight="1" x14ac:dyDescent="0.2">
      <c r="A341" s="7"/>
      <c r="B341" s="7"/>
      <c r="C341" s="7"/>
      <c r="D341" s="7" t="s">
        <v>437</v>
      </c>
      <c r="E341" s="7"/>
      <c r="F341" s="7"/>
      <c r="G341" s="7"/>
      <c r="H341" s="7"/>
      <c r="I341" s="7"/>
      <c r="J341" s="7"/>
      <c r="K341" s="7"/>
      <c r="L341" s="9" t="s">
        <v>240</v>
      </c>
      <c r="M341" s="14" t="s">
        <v>423</v>
      </c>
      <c r="N341" s="14" t="s">
        <v>423</v>
      </c>
      <c r="O341" s="14" t="s">
        <v>423</v>
      </c>
      <c r="P341" s="7"/>
      <c r="Q341" s="14" t="s">
        <v>423</v>
      </c>
      <c r="R341" s="14" t="s">
        <v>423</v>
      </c>
      <c r="S341" s="14" t="s">
        <v>423</v>
      </c>
    </row>
    <row r="342" spans="1:19" ht="16.5" customHeight="1" x14ac:dyDescent="0.2">
      <c r="A342" s="7"/>
      <c r="B342" s="7"/>
      <c r="C342" s="7"/>
      <c r="D342" s="7" t="s">
        <v>588</v>
      </c>
      <c r="E342" s="7"/>
      <c r="F342" s="7"/>
      <c r="G342" s="7"/>
      <c r="H342" s="7"/>
      <c r="I342" s="7"/>
      <c r="J342" s="7"/>
      <c r="K342" s="7"/>
      <c r="L342" s="9" t="s">
        <v>240</v>
      </c>
      <c r="M342" s="14" t="s">
        <v>423</v>
      </c>
      <c r="N342" s="14" t="s">
        <v>423</v>
      </c>
      <c r="O342" s="14" t="s">
        <v>423</v>
      </c>
      <c r="P342" s="7"/>
      <c r="Q342" s="14" t="s">
        <v>423</v>
      </c>
      <c r="R342" s="14" t="s">
        <v>423</v>
      </c>
      <c r="S342" s="14" t="s">
        <v>423</v>
      </c>
    </row>
    <row r="343" spans="1:19" ht="16.5" customHeight="1" x14ac:dyDescent="0.2">
      <c r="A343" s="7"/>
      <c r="B343" s="7"/>
      <c r="C343" s="7" t="s">
        <v>590</v>
      </c>
      <c r="D343" s="7"/>
      <c r="E343" s="7"/>
      <c r="F343" s="7"/>
      <c r="G343" s="7"/>
      <c r="H343" s="7"/>
      <c r="I343" s="7"/>
      <c r="J343" s="7"/>
      <c r="K343" s="7"/>
      <c r="L343" s="9"/>
      <c r="M343" s="10"/>
      <c r="N343" s="10"/>
      <c r="O343" s="10"/>
      <c r="P343" s="7"/>
      <c r="Q343" s="10"/>
      <c r="R343" s="10"/>
      <c r="S343" s="10"/>
    </row>
    <row r="344" spans="1:19" ht="16.5" customHeight="1" x14ac:dyDescent="0.2">
      <c r="A344" s="7"/>
      <c r="B344" s="7"/>
      <c r="C344" s="7"/>
      <c r="D344" s="7" t="s">
        <v>591</v>
      </c>
      <c r="E344" s="7"/>
      <c r="F344" s="7"/>
      <c r="G344" s="7"/>
      <c r="H344" s="7"/>
      <c r="I344" s="7"/>
      <c r="J344" s="7"/>
      <c r="K344" s="7"/>
      <c r="L344" s="9" t="s">
        <v>240</v>
      </c>
      <c r="M344" s="14" t="s">
        <v>423</v>
      </c>
      <c r="N344" s="14" t="s">
        <v>423</v>
      </c>
      <c r="O344" s="14" t="s">
        <v>423</v>
      </c>
      <c r="P344" s="7"/>
      <c r="Q344" s="14" t="s">
        <v>423</v>
      </c>
      <c r="R344" s="14" t="s">
        <v>423</v>
      </c>
      <c r="S344" s="14" t="s">
        <v>423</v>
      </c>
    </row>
    <row r="345" spans="1:19" ht="16.5" customHeight="1" x14ac:dyDescent="0.2">
      <c r="A345" s="7"/>
      <c r="B345" s="7"/>
      <c r="C345" s="7"/>
      <c r="D345" s="7" t="s">
        <v>592</v>
      </c>
      <c r="E345" s="7"/>
      <c r="F345" s="7"/>
      <c r="G345" s="7"/>
      <c r="H345" s="7"/>
      <c r="I345" s="7"/>
      <c r="J345" s="7"/>
      <c r="K345" s="7"/>
      <c r="L345" s="9" t="s">
        <v>240</v>
      </c>
      <c r="M345" s="14" t="s">
        <v>423</v>
      </c>
      <c r="N345" s="14" t="s">
        <v>423</v>
      </c>
      <c r="O345" s="14" t="s">
        <v>423</v>
      </c>
      <c r="P345" s="7"/>
      <c r="Q345" s="14" t="s">
        <v>423</v>
      </c>
      <c r="R345" s="14" t="s">
        <v>423</v>
      </c>
      <c r="S345" s="14" t="s">
        <v>423</v>
      </c>
    </row>
    <row r="346" spans="1:19" ht="16.5" customHeight="1" x14ac:dyDescent="0.2">
      <c r="A346" s="7"/>
      <c r="B346" s="7"/>
      <c r="C346" s="7"/>
      <c r="D346" s="7" t="s">
        <v>593</v>
      </c>
      <c r="E346" s="7"/>
      <c r="F346" s="7"/>
      <c r="G346" s="7"/>
      <c r="H346" s="7"/>
      <c r="I346" s="7"/>
      <c r="J346" s="7"/>
      <c r="K346" s="7"/>
      <c r="L346" s="9" t="s">
        <v>240</v>
      </c>
      <c r="M346" s="14" t="s">
        <v>423</v>
      </c>
      <c r="N346" s="14" t="s">
        <v>423</v>
      </c>
      <c r="O346" s="14" t="s">
        <v>423</v>
      </c>
      <c r="P346" s="7"/>
      <c r="Q346" s="14" t="s">
        <v>423</v>
      </c>
      <c r="R346" s="14" t="s">
        <v>423</v>
      </c>
      <c r="S346" s="14" t="s">
        <v>423</v>
      </c>
    </row>
    <row r="347" spans="1:19" ht="16.5" customHeight="1" x14ac:dyDescent="0.2">
      <c r="A347" s="7"/>
      <c r="B347" s="7"/>
      <c r="C347" s="7"/>
      <c r="D347" s="7" t="s">
        <v>594</v>
      </c>
      <c r="E347" s="7"/>
      <c r="F347" s="7"/>
      <c r="G347" s="7"/>
      <c r="H347" s="7"/>
      <c r="I347" s="7"/>
      <c r="J347" s="7"/>
      <c r="K347" s="7"/>
      <c r="L347" s="9" t="s">
        <v>240</v>
      </c>
      <c r="M347" s="14" t="s">
        <v>423</v>
      </c>
      <c r="N347" s="14" t="s">
        <v>423</v>
      </c>
      <c r="O347" s="14" t="s">
        <v>423</v>
      </c>
      <c r="P347" s="7"/>
      <c r="Q347" s="14" t="s">
        <v>423</v>
      </c>
      <c r="R347" s="14" t="s">
        <v>423</v>
      </c>
      <c r="S347" s="14" t="s">
        <v>423</v>
      </c>
    </row>
    <row r="348" spans="1:19" ht="16.5" customHeight="1" x14ac:dyDescent="0.2">
      <c r="A348" s="7"/>
      <c r="B348" s="7"/>
      <c r="C348" s="7"/>
      <c r="D348" s="7" t="s">
        <v>595</v>
      </c>
      <c r="E348" s="7"/>
      <c r="F348" s="7"/>
      <c r="G348" s="7"/>
      <c r="H348" s="7"/>
      <c r="I348" s="7"/>
      <c r="J348" s="7"/>
      <c r="K348" s="7"/>
      <c r="L348" s="9" t="s">
        <v>240</v>
      </c>
      <c r="M348" s="14" t="s">
        <v>423</v>
      </c>
      <c r="N348" s="14" t="s">
        <v>423</v>
      </c>
      <c r="O348" s="14" t="s">
        <v>423</v>
      </c>
      <c r="P348" s="7"/>
      <c r="Q348" s="14" t="s">
        <v>423</v>
      </c>
      <c r="R348" s="14" t="s">
        <v>423</v>
      </c>
      <c r="S348" s="14" t="s">
        <v>423</v>
      </c>
    </row>
    <row r="349" spans="1:19" ht="16.5" customHeight="1" x14ac:dyDescent="0.2">
      <c r="A349" s="7"/>
      <c r="B349" s="7"/>
      <c r="C349" s="7"/>
      <c r="D349" s="7" t="s">
        <v>588</v>
      </c>
      <c r="E349" s="7"/>
      <c r="F349" s="7"/>
      <c r="G349" s="7"/>
      <c r="H349" s="7"/>
      <c r="I349" s="7"/>
      <c r="J349" s="7"/>
      <c r="K349" s="7"/>
      <c r="L349" s="9" t="s">
        <v>240</v>
      </c>
      <c r="M349" s="14" t="s">
        <v>423</v>
      </c>
      <c r="N349" s="14" t="s">
        <v>423</v>
      </c>
      <c r="O349" s="14" t="s">
        <v>423</v>
      </c>
      <c r="P349" s="7"/>
      <c r="Q349" s="14" t="s">
        <v>423</v>
      </c>
      <c r="R349" s="14" t="s">
        <v>423</v>
      </c>
      <c r="S349" s="14" t="s">
        <v>423</v>
      </c>
    </row>
    <row r="350" spans="1:19" ht="16.5" customHeight="1" x14ac:dyDescent="0.2">
      <c r="A350" s="7"/>
      <c r="B350" s="7" t="s">
        <v>597</v>
      </c>
      <c r="C350" s="7"/>
      <c r="D350" s="7"/>
      <c r="E350" s="7"/>
      <c r="F350" s="7"/>
      <c r="G350" s="7"/>
      <c r="H350" s="7"/>
      <c r="I350" s="7"/>
      <c r="J350" s="7"/>
      <c r="K350" s="7"/>
      <c r="L350" s="9"/>
      <c r="M350" s="10"/>
      <c r="N350" s="10"/>
      <c r="O350" s="10"/>
      <c r="P350" s="7"/>
      <c r="Q350" s="10"/>
      <c r="R350" s="10"/>
      <c r="S350" s="10"/>
    </row>
    <row r="351" spans="1:19" ht="16.5" customHeight="1" x14ac:dyDescent="0.2">
      <c r="A351" s="7"/>
      <c r="B351" s="7"/>
      <c r="C351" s="7" t="s">
        <v>105</v>
      </c>
      <c r="D351" s="7"/>
      <c r="E351" s="7"/>
      <c r="F351" s="7"/>
      <c r="G351" s="7"/>
      <c r="H351" s="7"/>
      <c r="I351" s="7"/>
      <c r="J351" s="7"/>
      <c r="K351" s="7"/>
      <c r="L351" s="9" t="s">
        <v>240</v>
      </c>
      <c r="M351" s="14" t="s">
        <v>423</v>
      </c>
      <c r="N351" s="14" t="s">
        <v>423</v>
      </c>
      <c r="O351" s="14" t="s">
        <v>423</v>
      </c>
      <c r="P351" s="7"/>
      <c r="Q351" s="14" t="s">
        <v>423</v>
      </c>
      <c r="R351" s="14" t="s">
        <v>423</v>
      </c>
      <c r="S351" s="14" t="s">
        <v>423</v>
      </c>
    </row>
    <row r="352" spans="1:19" ht="16.5" customHeight="1" x14ac:dyDescent="0.2">
      <c r="A352" s="7"/>
      <c r="B352" s="7"/>
      <c r="C352" s="7" t="s">
        <v>587</v>
      </c>
      <c r="D352" s="7"/>
      <c r="E352" s="7"/>
      <c r="F352" s="7"/>
      <c r="G352" s="7"/>
      <c r="H352" s="7"/>
      <c r="I352" s="7"/>
      <c r="J352" s="7"/>
      <c r="K352" s="7"/>
      <c r="L352" s="9"/>
      <c r="M352" s="10"/>
      <c r="N352" s="10"/>
      <c r="O352" s="10"/>
      <c r="P352" s="7"/>
      <c r="Q352" s="10"/>
      <c r="R352" s="10"/>
      <c r="S352" s="10"/>
    </row>
    <row r="353" spans="1:19" ht="29.45" customHeight="1" x14ac:dyDescent="0.2">
      <c r="A353" s="7"/>
      <c r="B353" s="7"/>
      <c r="C353" s="7"/>
      <c r="D353" s="84" t="s">
        <v>346</v>
      </c>
      <c r="E353" s="84"/>
      <c r="F353" s="84"/>
      <c r="G353" s="84"/>
      <c r="H353" s="84"/>
      <c r="I353" s="84"/>
      <c r="J353" s="84"/>
      <c r="K353" s="84"/>
      <c r="L353" s="9" t="s">
        <v>240</v>
      </c>
      <c r="M353" s="14" t="s">
        <v>423</v>
      </c>
      <c r="N353" s="14" t="s">
        <v>423</v>
      </c>
      <c r="O353" s="14" t="s">
        <v>423</v>
      </c>
      <c r="P353" s="7"/>
      <c r="Q353" s="14" t="s">
        <v>423</v>
      </c>
      <c r="R353" s="14" t="s">
        <v>423</v>
      </c>
      <c r="S353" s="14" t="s">
        <v>423</v>
      </c>
    </row>
    <row r="354" spans="1:19" ht="16.5" customHeight="1" x14ac:dyDescent="0.2">
      <c r="A354" s="7"/>
      <c r="B354" s="7"/>
      <c r="C354" s="7"/>
      <c r="D354" s="7" t="s">
        <v>487</v>
      </c>
      <c r="E354" s="7"/>
      <c r="F354" s="7"/>
      <c r="G354" s="7"/>
      <c r="H354" s="7"/>
      <c r="I354" s="7"/>
      <c r="J354" s="7"/>
      <c r="K354" s="7"/>
      <c r="L354" s="9" t="s">
        <v>240</v>
      </c>
      <c r="M354" s="14" t="s">
        <v>423</v>
      </c>
      <c r="N354" s="14" t="s">
        <v>423</v>
      </c>
      <c r="O354" s="14" t="s">
        <v>423</v>
      </c>
      <c r="P354" s="7"/>
      <c r="Q354" s="14" t="s">
        <v>423</v>
      </c>
      <c r="R354" s="14" t="s">
        <v>423</v>
      </c>
      <c r="S354" s="14" t="s">
        <v>423</v>
      </c>
    </row>
    <row r="355" spans="1:19" ht="16.5" customHeight="1" x14ac:dyDescent="0.2">
      <c r="A355" s="7"/>
      <c r="B355" s="7"/>
      <c r="C355" s="7"/>
      <c r="D355" s="7" t="s">
        <v>588</v>
      </c>
      <c r="E355" s="7"/>
      <c r="F355" s="7"/>
      <c r="G355" s="7"/>
      <c r="H355" s="7"/>
      <c r="I355" s="7"/>
      <c r="J355" s="7"/>
      <c r="K355" s="7"/>
      <c r="L355" s="9" t="s">
        <v>240</v>
      </c>
      <c r="M355" s="14" t="s">
        <v>423</v>
      </c>
      <c r="N355" s="14" t="s">
        <v>423</v>
      </c>
      <c r="O355" s="14" t="s">
        <v>423</v>
      </c>
      <c r="P355" s="7"/>
      <c r="Q355" s="14" t="s">
        <v>423</v>
      </c>
      <c r="R355" s="14" t="s">
        <v>423</v>
      </c>
      <c r="S355" s="14" t="s">
        <v>423</v>
      </c>
    </row>
    <row r="356" spans="1:19" ht="16.5" customHeight="1" x14ac:dyDescent="0.2">
      <c r="A356" s="7"/>
      <c r="B356" s="7"/>
      <c r="C356" s="7" t="s">
        <v>589</v>
      </c>
      <c r="D356" s="7"/>
      <c r="E356" s="7"/>
      <c r="F356" s="7"/>
      <c r="G356" s="7"/>
      <c r="H356" s="7"/>
      <c r="I356" s="7"/>
      <c r="J356" s="7"/>
      <c r="K356" s="7"/>
      <c r="L356" s="9"/>
      <c r="M356" s="10"/>
      <c r="N356" s="10"/>
      <c r="O356" s="10"/>
      <c r="P356" s="7"/>
      <c r="Q356" s="10"/>
      <c r="R356" s="10"/>
      <c r="S356" s="10"/>
    </row>
    <row r="357" spans="1:19" ht="16.5" customHeight="1" x14ac:dyDescent="0.2">
      <c r="A357" s="7"/>
      <c r="B357" s="7"/>
      <c r="C357" s="7"/>
      <c r="D357" s="7" t="s">
        <v>433</v>
      </c>
      <c r="E357" s="7"/>
      <c r="F357" s="7"/>
      <c r="G357" s="7"/>
      <c r="H357" s="7"/>
      <c r="I357" s="7"/>
      <c r="J357" s="7"/>
      <c r="K357" s="7"/>
      <c r="L357" s="9" t="s">
        <v>240</v>
      </c>
      <c r="M357" s="14" t="s">
        <v>423</v>
      </c>
      <c r="N357" s="14" t="s">
        <v>423</v>
      </c>
      <c r="O357" s="14" t="s">
        <v>423</v>
      </c>
      <c r="P357" s="7"/>
      <c r="Q357" s="14" t="s">
        <v>423</v>
      </c>
      <c r="R357" s="14" t="s">
        <v>423</v>
      </c>
      <c r="S357" s="14" t="s">
        <v>423</v>
      </c>
    </row>
    <row r="358" spans="1:19" ht="16.5" customHeight="1" x14ac:dyDescent="0.2">
      <c r="A358" s="7"/>
      <c r="B358" s="7"/>
      <c r="C358" s="7"/>
      <c r="D358" s="7" t="s">
        <v>434</v>
      </c>
      <c r="E358" s="7"/>
      <c r="F358" s="7"/>
      <c r="G358" s="7"/>
      <c r="H358" s="7"/>
      <c r="I358" s="7"/>
      <c r="J358" s="7"/>
      <c r="K358" s="7"/>
      <c r="L358" s="9" t="s">
        <v>240</v>
      </c>
      <c r="M358" s="14" t="s">
        <v>423</v>
      </c>
      <c r="N358" s="14" t="s">
        <v>423</v>
      </c>
      <c r="O358" s="14" t="s">
        <v>423</v>
      </c>
      <c r="P358" s="7"/>
      <c r="Q358" s="14" t="s">
        <v>423</v>
      </c>
      <c r="R358" s="14" t="s">
        <v>423</v>
      </c>
      <c r="S358" s="14" t="s">
        <v>423</v>
      </c>
    </row>
    <row r="359" spans="1:19" ht="16.5" customHeight="1" x14ac:dyDescent="0.2">
      <c r="A359" s="7"/>
      <c r="B359" s="7"/>
      <c r="C359" s="7"/>
      <c r="D359" s="7" t="s">
        <v>435</v>
      </c>
      <c r="E359" s="7"/>
      <c r="F359" s="7"/>
      <c r="G359" s="7"/>
      <c r="H359" s="7"/>
      <c r="I359" s="7"/>
      <c r="J359" s="7"/>
      <c r="K359" s="7"/>
      <c r="L359" s="9" t="s">
        <v>240</v>
      </c>
      <c r="M359" s="14" t="s">
        <v>423</v>
      </c>
      <c r="N359" s="14" t="s">
        <v>423</v>
      </c>
      <c r="O359" s="14" t="s">
        <v>423</v>
      </c>
      <c r="P359" s="7"/>
      <c r="Q359" s="14" t="s">
        <v>423</v>
      </c>
      <c r="R359" s="14" t="s">
        <v>423</v>
      </c>
      <c r="S359" s="14" t="s">
        <v>423</v>
      </c>
    </row>
    <row r="360" spans="1:19" ht="16.5" customHeight="1" x14ac:dyDescent="0.2">
      <c r="A360" s="7"/>
      <c r="B360" s="7"/>
      <c r="C360" s="7"/>
      <c r="D360" s="7" t="s">
        <v>436</v>
      </c>
      <c r="E360" s="7"/>
      <c r="F360" s="7"/>
      <c r="G360" s="7"/>
      <c r="H360" s="7"/>
      <c r="I360" s="7"/>
      <c r="J360" s="7"/>
      <c r="K360" s="7"/>
      <c r="L360" s="9" t="s">
        <v>240</v>
      </c>
      <c r="M360" s="14" t="s">
        <v>423</v>
      </c>
      <c r="N360" s="14" t="s">
        <v>423</v>
      </c>
      <c r="O360" s="14" t="s">
        <v>423</v>
      </c>
      <c r="P360" s="7"/>
      <c r="Q360" s="14" t="s">
        <v>423</v>
      </c>
      <c r="R360" s="14" t="s">
        <v>423</v>
      </c>
      <c r="S360" s="14" t="s">
        <v>423</v>
      </c>
    </row>
    <row r="361" spans="1:19" ht="16.5" customHeight="1" x14ac:dyDescent="0.2">
      <c r="A361" s="7"/>
      <c r="B361" s="7"/>
      <c r="C361" s="7"/>
      <c r="D361" s="7" t="s">
        <v>437</v>
      </c>
      <c r="E361" s="7"/>
      <c r="F361" s="7"/>
      <c r="G361" s="7"/>
      <c r="H361" s="7"/>
      <c r="I361" s="7"/>
      <c r="J361" s="7"/>
      <c r="K361" s="7"/>
      <c r="L361" s="9" t="s">
        <v>240</v>
      </c>
      <c r="M361" s="14" t="s">
        <v>423</v>
      </c>
      <c r="N361" s="14" t="s">
        <v>423</v>
      </c>
      <c r="O361" s="14" t="s">
        <v>423</v>
      </c>
      <c r="P361" s="7"/>
      <c r="Q361" s="14" t="s">
        <v>423</v>
      </c>
      <c r="R361" s="14" t="s">
        <v>423</v>
      </c>
      <c r="S361" s="14" t="s">
        <v>423</v>
      </c>
    </row>
    <row r="362" spans="1:19" ht="16.5" customHeight="1" x14ac:dyDescent="0.2">
      <c r="A362" s="7"/>
      <c r="B362" s="7"/>
      <c r="C362" s="7"/>
      <c r="D362" s="7" t="s">
        <v>588</v>
      </c>
      <c r="E362" s="7"/>
      <c r="F362" s="7"/>
      <c r="G362" s="7"/>
      <c r="H362" s="7"/>
      <c r="I362" s="7"/>
      <c r="J362" s="7"/>
      <c r="K362" s="7"/>
      <c r="L362" s="9" t="s">
        <v>240</v>
      </c>
      <c r="M362" s="14" t="s">
        <v>423</v>
      </c>
      <c r="N362" s="14" t="s">
        <v>423</v>
      </c>
      <c r="O362" s="14" t="s">
        <v>423</v>
      </c>
      <c r="P362" s="7"/>
      <c r="Q362" s="14" t="s">
        <v>423</v>
      </c>
      <c r="R362" s="14" t="s">
        <v>423</v>
      </c>
      <c r="S362" s="14" t="s">
        <v>423</v>
      </c>
    </row>
    <row r="363" spans="1:19" ht="16.5" customHeight="1" x14ac:dyDescent="0.2">
      <c r="A363" s="7"/>
      <c r="B363" s="7"/>
      <c r="C363" s="7" t="s">
        <v>590</v>
      </c>
      <c r="D363" s="7"/>
      <c r="E363" s="7"/>
      <c r="F363" s="7"/>
      <c r="G363" s="7"/>
      <c r="H363" s="7"/>
      <c r="I363" s="7"/>
      <c r="J363" s="7"/>
      <c r="K363" s="7"/>
      <c r="L363" s="9"/>
      <c r="M363" s="10"/>
      <c r="N363" s="10"/>
      <c r="O363" s="10"/>
      <c r="P363" s="7"/>
      <c r="Q363" s="10"/>
      <c r="R363" s="10"/>
      <c r="S363" s="10"/>
    </row>
    <row r="364" spans="1:19" ht="16.5" customHeight="1" x14ac:dyDescent="0.2">
      <c r="A364" s="7"/>
      <c r="B364" s="7"/>
      <c r="C364" s="7"/>
      <c r="D364" s="7" t="s">
        <v>591</v>
      </c>
      <c r="E364" s="7"/>
      <c r="F364" s="7"/>
      <c r="G364" s="7"/>
      <c r="H364" s="7"/>
      <c r="I364" s="7"/>
      <c r="J364" s="7"/>
      <c r="K364" s="7"/>
      <c r="L364" s="9" t="s">
        <v>240</v>
      </c>
      <c r="M364" s="14" t="s">
        <v>423</v>
      </c>
      <c r="N364" s="14" t="s">
        <v>423</v>
      </c>
      <c r="O364" s="14" t="s">
        <v>423</v>
      </c>
      <c r="P364" s="7"/>
      <c r="Q364" s="14" t="s">
        <v>423</v>
      </c>
      <c r="R364" s="14" t="s">
        <v>423</v>
      </c>
      <c r="S364" s="14" t="s">
        <v>423</v>
      </c>
    </row>
    <row r="365" spans="1:19" ht="16.5" customHeight="1" x14ac:dyDescent="0.2">
      <c r="A365" s="7"/>
      <c r="B365" s="7"/>
      <c r="C365" s="7"/>
      <c r="D365" s="7" t="s">
        <v>592</v>
      </c>
      <c r="E365" s="7"/>
      <c r="F365" s="7"/>
      <c r="G365" s="7"/>
      <c r="H365" s="7"/>
      <c r="I365" s="7"/>
      <c r="J365" s="7"/>
      <c r="K365" s="7"/>
      <c r="L365" s="9" t="s">
        <v>240</v>
      </c>
      <c r="M365" s="14" t="s">
        <v>423</v>
      </c>
      <c r="N365" s="14" t="s">
        <v>423</v>
      </c>
      <c r="O365" s="14" t="s">
        <v>423</v>
      </c>
      <c r="P365" s="7"/>
      <c r="Q365" s="14" t="s">
        <v>423</v>
      </c>
      <c r="R365" s="14" t="s">
        <v>423</v>
      </c>
      <c r="S365" s="14" t="s">
        <v>423</v>
      </c>
    </row>
    <row r="366" spans="1:19" ht="16.5" customHeight="1" x14ac:dyDescent="0.2">
      <c r="A366" s="7"/>
      <c r="B366" s="7"/>
      <c r="C366" s="7"/>
      <c r="D366" s="7" t="s">
        <v>593</v>
      </c>
      <c r="E366" s="7"/>
      <c r="F366" s="7"/>
      <c r="G366" s="7"/>
      <c r="H366" s="7"/>
      <c r="I366" s="7"/>
      <c r="J366" s="7"/>
      <c r="K366" s="7"/>
      <c r="L366" s="9" t="s">
        <v>240</v>
      </c>
      <c r="M366" s="14" t="s">
        <v>423</v>
      </c>
      <c r="N366" s="14" t="s">
        <v>423</v>
      </c>
      <c r="O366" s="14" t="s">
        <v>423</v>
      </c>
      <c r="P366" s="7"/>
      <c r="Q366" s="14" t="s">
        <v>423</v>
      </c>
      <c r="R366" s="14" t="s">
        <v>423</v>
      </c>
      <c r="S366" s="14" t="s">
        <v>423</v>
      </c>
    </row>
    <row r="367" spans="1:19" ht="16.5" customHeight="1" x14ac:dyDescent="0.2">
      <c r="A367" s="7"/>
      <c r="B367" s="7"/>
      <c r="C367" s="7"/>
      <c r="D367" s="7" t="s">
        <v>594</v>
      </c>
      <c r="E367" s="7"/>
      <c r="F367" s="7"/>
      <c r="G367" s="7"/>
      <c r="H367" s="7"/>
      <c r="I367" s="7"/>
      <c r="J367" s="7"/>
      <c r="K367" s="7"/>
      <c r="L367" s="9" t="s">
        <v>240</v>
      </c>
      <c r="M367" s="14" t="s">
        <v>423</v>
      </c>
      <c r="N367" s="14" t="s">
        <v>423</v>
      </c>
      <c r="O367" s="14" t="s">
        <v>423</v>
      </c>
      <c r="P367" s="7"/>
      <c r="Q367" s="14" t="s">
        <v>423</v>
      </c>
      <c r="R367" s="14" t="s">
        <v>423</v>
      </c>
      <c r="S367" s="14" t="s">
        <v>423</v>
      </c>
    </row>
    <row r="368" spans="1:19" ht="16.5" customHeight="1" x14ac:dyDescent="0.2">
      <c r="A368" s="7"/>
      <c r="B368" s="7"/>
      <c r="C368" s="7"/>
      <c r="D368" s="7" t="s">
        <v>595</v>
      </c>
      <c r="E368" s="7"/>
      <c r="F368" s="7"/>
      <c r="G368" s="7"/>
      <c r="H368" s="7"/>
      <c r="I368" s="7"/>
      <c r="J368" s="7"/>
      <c r="K368" s="7"/>
      <c r="L368" s="9" t="s">
        <v>240</v>
      </c>
      <c r="M368" s="14" t="s">
        <v>423</v>
      </c>
      <c r="N368" s="14" t="s">
        <v>423</v>
      </c>
      <c r="O368" s="14" t="s">
        <v>423</v>
      </c>
      <c r="P368" s="7"/>
      <c r="Q368" s="14" t="s">
        <v>423</v>
      </c>
      <c r="R368" s="14" t="s">
        <v>423</v>
      </c>
      <c r="S368" s="14" t="s">
        <v>423</v>
      </c>
    </row>
    <row r="369" spans="1:19" ht="16.5" customHeight="1" x14ac:dyDescent="0.2">
      <c r="A369" s="7"/>
      <c r="B369" s="7"/>
      <c r="C369" s="7"/>
      <c r="D369" s="7" t="s">
        <v>588</v>
      </c>
      <c r="E369" s="7"/>
      <c r="F369" s="7"/>
      <c r="G369" s="7"/>
      <c r="H369" s="7"/>
      <c r="I369" s="7"/>
      <c r="J369" s="7"/>
      <c r="K369" s="7"/>
      <c r="L369" s="9" t="s">
        <v>240</v>
      </c>
      <c r="M369" s="14" t="s">
        <v>423</v>
      </c>
      <c r="N369" s="14" t="s">
        <v>423</v>
      </c>
      <c r="O369" s="14" t="s">
        <v>423</v>
      </c>
      <c r="P369" s="7"/>
      <c r="Q369" s="14" t="s">
        <v>423</v>
      </c>
      <c r="R369" s="14" t="s">
        <v>423</v>
      </c>
      <c r="S369" s="14" t="s">
        <v>423</v>
      </c>
    </row>
    <row r="370" spans="1:19" ht="16.5" customHeight="1" x14ac:dyDescent="0.2">
      <c r="A370" s="7" t="s">
        <v>145</v>
      </c>
      <c r="B370" s="7"/>
      <c r="C370" s="7"/>
      <c r="D370" s="7"/>
      <c r="E370" s="7"/>
      <c r="F370" s="7"/>
      <c r="G370" s="7"/>
      <c r="H370" s="7"/>
      <c r="I370" s="7"/>
      <c r="J370" s="7"/>
      <c r="K370" s="7"/>
      <c r="L370" s="9"/>
      <c r="M370" s="10"/>
      <c r="N370" s="10"/>
      <c r="O370" s="10"/>
      <c r="P370" s="7"/>
      <c r="Q370" s="10"/>
      <c r="R370" s="10"/>
      <c r="S370" s="10"/>
    </row>
    <row r="371" spans="1:19" ht="16.5" customHeight="1" x14ac:dyDescent="0.2">
      <c r="A371" s="7"/>
      <c r="B371" s="7" t="s">
        <v>586</v>
      </c>
      <c r="C371" s="7"/>
      <c r="D371" s="7"/>
      <c r="E371" s="7"/>
      <c r="F371" s="7"/>
      <c r="G371" s="7"/>
      <c r="H371" s="7"/>
      <c r="I371" s="7"/>
      <c r="J371" s="7"/>
      <c r="K371" s="7"/>
      <c r="L371" s="9"/>
      <c r="M371" s="10"/>
      <c r="N371" s="10"/>
      <c r="O371" s="10"/>
      <c r="P371" s="7"/>
      <c r="Q371" s="10"/>
      <c r="R371" s="10"/>
      <c r="S371" s="10"/>
    </row>
    <row r="372" spans="1:19" ht="16.5" customHeight="1" x14ac:dyDescent="0.2">
      <c r="A372" s="7"/>
      <c r="B372" s="7"/>
      <c r="C372" s="7" t="s">
        <v>105</v>
      </c>
      <c r="D372" s="7"/>
      <c r="E372" s="7"/>
      <c r="F372" s="7"/>
      <c r="G372" s="7"/>
      <c r="H372" s="7"/>
      <c r="I372" s="7"/>
      <c r="J372" s="7"/>
      <c r="K372" s="7"/>
      <c r="L372" s="9" t="s">
        <v>240</v>
      </c>
      <c r="M372" s="14" t="s">
        <v>423</v>
      </c>
      <c r="N372" s="14" t="s">
        <v>423</v>
      </c>
      <c r="O372" s="14" t="s">
        <v>423</v>
      </c>
      <c r="P372" s="7"/>
      <c r="Q372" s="14" t="s">
        <v>423</v>
      </c>
      <c r="R372" s="14" t="s">
        <v>423</v>
      </c>
      <c r="S372" s="14" t="s">
        <v>423</v>
      </c>
    </row>
    <row r="373" spans="1:19" ht="16.5" customHeight="1" x14ac:dyDescent="0.2">
      <c r="A373" s="7"/>
      <c r="B373" s="7"/>
      <c r="C373" s="7" t="s">
        <v>587</v>
      </c>
      <c r="D373" s="7"/>
      <c r="E373" s="7"/>
      <c r="F373" s="7"/>
      <c r="G373" s="7"/>
      <c r="H373" s="7"/>
      <c r="I373" s="7"/>
      <c r="J373" s="7"/>
      <c r="K373" s="7"/>
      <c r="L373" s="9"/>
      <c r="M373" s="10"/>
      <c r="N373" s="10"/>
      <c r="O373" s="10"/>
      <c r="P373" s="7"/>
      <c r="Q373" s="10"/>
      <c r="R373" s="10"/>
      <c r="S373" s="10"/>
    </row>
    <row r="374" spans="1:19" ht="29.45" customHeight="1" x14ac:dyDescent="0.2">
      <c r="A374" s="7"/>
      <c r="B374" s="7"/>
      <c r="C374" s="7"/>
      <c r="D374" s="84" t="s">
        <v>346</v>
      </c>
      <c r="E374" s="84"/>
      <c r="F374" s="84"/>
      <c r="G374" s="84"/>
      <c r="H374" s="84"/>
      <c r="I374" s="84"/>
      <c r="J374" s="84"/>
      <c r="K374" s="84"/>
      <c r="L374" s="9" t="s">
        <v>240</v>
      </c>
      <c r="M374" s="14" t="s">
        <v>423</v>
      </c>
      <c r="N374" s="14" t="s">
        <v>423</v>
      </c>
      <c r="O374" s="14" t="s">
        <v>423</v>
      </c>
      <c r="P374" s="7"/>
      <c r="Q374" s="14" t="s">
        <v>423</v>
      </c>
      <c r="R374" s="14" t="s">
        <v>423</v>
      </c>
      <c r="S374" s="14" t="s">
        <v>423</v>
      </c>
    </row>
    <row r="375" spans="1:19" ht="16.5" customHeight="1" x14ac:dyDescent="0.2">
      <c r="A375" s="7"/>
      <c r="B375" s="7"/>
      <c r="C375" s="7"/>
      <c r="D375" s="7" t="s">
        <v>487</v>
      </c>
      <c r="E375" s="7"/>
      <c r="F375" s="7"/>
      <c r="G375" s="7"/>
      <c r="H375" s="7"/>
      <c r="I375" s="7"/>
      <c r="J375" s="7"/>
      <c r="K375" s="7"/>
      <c r="L375" s="9" t="s">
        <v>240</v>
      </c>
      <c r="M375" s="14" t="s">
        <v>423</v>
      </c>
      <c r="N375" s="14" t="s">
        <v>423</v>
      </c>
      <c r="O375" s="14" t="s">
        <v>423</v>
      </c>
      <c r="P375" s="7"/>
      <c r="Q375" s="14" t="s">
        <v>423</v>
      </c>
      <c r="R375" s="14" t="s">
        <v>423</v>
      </c>
      <c r="S375" s="14" t="s">
        <v>423</v>
      </c>
    </row>
    <row r="376" spans="1:19" ht="16.5" customHeight="1" x14ac:dyDescent="0.2">
      <c r="A376" s="7"/>
      <c r="B376" s="7"/>
      <c r="C376" s="7"/>
      <c r="D376" s="7" t="s">
        <v>588</v>
      </c>
      <c r="E376" s="7"/>
      <c r="F376" s="7"/>
      <c r="G376" s="7"/>
      <c r="H376" s="7"/>
      <c r="I376" s="7"/>
      <c r="J376" s="7"/>
      <c r="K376" s="7"/>
      <c r="L376" s="9" t="s">
        <v>240</v>
      </c>
      <c r="M376" s="14" t="s">
        <v>423</v>
      </c>
      <c r="N376" s="14" t="s">
        <v>423</v>
      </c>
      <c r="O376" s="14" t="s">
        <v>423</v>
      </c>
      <c r="P376" s="7"/>
      <c r="Q376" s="14" t="s">
        <v>423</v>
      </c>
      <c r="R376" s="14" t="s">
        <v>423</v>
      </c>
      <c r="S376" s="14" t="s">
        <v>423</v>
      </c>
    </row>
    <row r="377" spans="1:19" ht="16.5" customHeight="1" x14ac:dyDescent="0.2">
      <c r="A377" s="7"/>
      <c r="B377" s="7"/>
      <c r="C377" s="7" t="s">
        <v>589</v>
      </c>
      <c r="D377" s="7"/>
      <c r="E377" s="7"/>
      <c r="F377" s="7"/>
      <c r="G377" s="7"/>
      <c r="H377" s="7"/>
      <c r="I377" s="7"/>
      <c r="J377" s="7"/>
      <c r="K377" s="7"/>
      <c r="L377" s="9"/>
      <c r="M377" s="10"/>
      <c r="N377" s="10"/>
      <c r="O377" s="10"/>
      <c r="P377" s="7"/>
      <c r="Q377" s="10"/>
      <c r="R377" s="10"/>
      <c r="S377" s="10"/>
    </row>
    <row r="378" spans="1:19" ht="16.5" customHeight="1" x14ac:dyDescent="0.2">
      <c r="A378" s="7"/>
      <c r="B378" s="7"/>
      <c r="C378" s="7"/>
      <c r="D378" s="7" t="s">
        <v>433</v>
      </c>
      <c r="E378" s="7"/>
      <c r="F378" s="7"/>
      <c r="G378" s="7"/>
      <c r="H378" s="7"/>
      <c r="I378" s="7"/>
      <c r="J378" s="7"/>
      <c r="K378" s="7"/>
      <c r="L378" s="9" t="s">
        <v>240</v>
      </c>
      <c r="M378" s="14" t="s">
        <v>423</v>
      </c>
      <c r="N378" s="14" t="s">
        <v>423</v>
      </c>
      <c r="O378" s="14" t="s">
        <v>423</v>
      </c>
      <c r="P378" s="7"/>
      <c r="Q378" s="14" t="s">
        <v>423</v>
      </c>
      <c r="R378" s="14" t="s">
        <v>423</v>
      </c>
      <c r="S378" s="14" t="s">
        <v>423</v>
      </c>
    </row>
    <row r="379" spans="1:19" ht="16.5" customHeight="1" x14ac:dyDescent="0.2">
      <c r="A379" s="7"/>
      <c r="B379" s="7"/>
      <c r="C379" s="7"/>
      <c r="D379" s="7" t="s">
        <v>434</v>
      </c>
      <c r="E379" s="7"/>
      <c r="F379" s="7"/>
      <c r="G379" s="7"/>
      <c r="H379" s="7"/>
      <c r="I379" s="7"/>
      <c r="J379" s="7"/>
      <c r="K379" s="7"/>
      <c r="L379" s="9" t="s">
        <v>240</v>
      </c>
      <c r="M379" s="14" t="s">
        <v>423</v>
      </c>
      <c r="N379" s="14" t="s">
        <v>423</v>
      </c>
      <c r="O379" s="14" t="s">
        <v>423</v>
      </c>
      <c r="P379" s="7"/>
      <c r="Q379" s="14" t="s">
        <v>423</v>
      </c>
      <c r="R379" s="14" t="s">
        <v>423</v>
      </c>
      <c r="S379" s="14" t="s">
        <v>423</v>
      </c>
    </row>
    <row r="380" spans="1:19" ht="16.5" customHeight="1" x14ac:dyDescent="0.2">
      <c r="A380" s="7"/>
      <c r="B380" s="7"/>
      <c r="C380" s="7"/>
      <c r="D380" s="7" t="s">
        <v>435</v>
      </c>
      <c r="E380" s="7"/>
      <c r="F380" s="7"/>
      <c r="G380" s="7"/>
      <c r="H380" s="7"/>
      <c r="I380" s="7"/>
      <c r="J380" s="7"/>
      <c r="K380" s="7"/>
      <c r="L380" s="9" t="s">
        <v>240</v>
      </c>
      <c r="M380" s="14" t="s">
        <v>423</v>
      </c>
      <c r="N380" s="14" t="s">
        <v>423</v>
      </c>
      <c r="O380" s="14" t="s">
        <v>423</v>
      </c>
      <c r="P380" s="7"/>
      <c r="Q380" s="14" t="s">
        <v>423</v>
      </c>
      <c r="R380" s="14" t="s">
        <v>423</v>
      </c>
      <c r="S380" s="14" t="s">
        <v>423</v>
      </c>
    </row>
    <row r="381" spans="1:19" ht="16.5" customHeight="1" x14ac:dyDescent="0.2">
      <c r="A381" s="7"/>
      <c r="B381" s="7"/>
      <c r="C381" s="7"/>
      <c r="D381" s="7" t="s">
        <v>436</v>
      </c>
      <c r="E381" s="7"/>
      <c r="F381" s="7"/>
      <c r="G381" s="7"/>
      <c r="H381" s="7"/>
      <c r="I381" s="7"/>
      <c r="J381" s="7"/>
      <c r="K381" s="7"/>
      <c r="L381" s="9" t="s">
        <v>240</v>
      </c>
      <c r="M381" s="14" t="s">
        <v>423</v>
      </c>
      <c r="N381" s="14" t="s">
        <v>423</v>
      </c>
      <c r="O381" s="14" t="s">
        <v>423</v>
      </c>
      <c r="P381" s="7"/>
      <c r="Q381" s="14" t="s">
        <v>423</v>
      </c>
      <c r="R381" s="14" t="s">
        <v>423</v>
      </c>
      <c r="S381" s="14" t="s">
        <v>423</v>
      </c>
    </row>
    <row r="382" spans="1:19" ht="16.5" customHeight="1" x14ac:dyDescent="0.2">
      <c r="A382" s="7"/>
      <c r="B382" s="7"/>
      <c r="C382" s="7"/>
      <c r="D382" s="7" t="s">
        <v>437</v>
      </c>
      <c r="E382" s="7"/>
      <c r="F382" s="7"/>
      <c r="G382" s="7"/>
      <c r="H382" s="7"/>
      <c r="I382" s="7"/>
      <c r="J382" s="7"/>
      <c r="K382" s="7"/>
      <c r="L382" s="9" t="s">
        <v>240</v>
      </c>
      <c r="M382" s="14" t="s">
        <v>423</v>
      </c>
      <c r="N382" s="14" t="s">
        <v>423</v>
      </c>
      <c r="O382" s="14" t="s">
        <v>423</v>
      </c>
      <c r="P382" s="7"/>
      <c r="Q382" s="14" t="s">
        <v>423</v>
      </c>
      <c r="R382" s="14" t="s">
        <v>423</v>
      </c>
      <c r="S382" s="14" t="s">
        <v>423</v>
      </c>
    </row>
    <row r="383" spans="1:19" ht="16.5" customHeight="1" x14ac:dyDescent="0.2">
      <c r="A383" s="7"/>
      <c r="B383" s="7"/>
      <c r="C383" s="7"/>
      <c r="D383" s="7" t="s">
        <v>588</v>
      </c>
      <c r="E383" s="7"/>
      <c r="F383" s="7"/>
      <c r="G383" s="7"/>
      <c r="H383" s="7"/>
      <c r="I383" s="7"/>
      <c r="J383" s="7"/>
      <c r="K383" s="7"/>
      <c r="L383" s="9" t="s">
        <v>240</v>
      </c>
      <c r="M383" s="14" t="s">
        <v>423</v>
      </c>
      <c r="N383" s="14" t="s">
        <v>423</v>
      </c>
      <c r="O383" s="14" t="s">
        <v>423</v>
      </c>
      <c r="P383" s="7"/>
      <c r="Q383" s="14" t="s">
        <v>423</v>
      </c>
      <c r="R383" s="14" t="s">
        <v>423</v>
      </c>
      <c r="S383" s="14" t="s">
        <v>423</v>
      </c>
    </row>
    <row r="384" spans="1:19" ht="16.5" customHeight="1" x14ac:dyDescent="0.2">
      <c r="A384" s="7"/>
      <c r="B384" s="7"/>
      <c r="C384" s="7" t="s">
        <v>590</v>
      </c>
      <c r="D384" s="7"/>
      <c r="E384" s="7"/>
      <c r="F384" s="7"/>
      <c r="G384" s="7"/>
      <c r="H384" s="7"/>
      <c r="I384" s="7"/>
      <c r="J384" s="7"/>
      <c r="K384" s="7"/>
      <c r="L384" s="9"/>
      <c r="M384" s="10"/>
      <c r="N384" s="10"/>
      <c r="O384" s="10"/>
      <c r="P384" s="7"/>
      <c r="Q384" s="10"/>
      <c r="R384" s="10"/>
      <c r="S384" s="10"/>
    </row>
    <row r="385" spans="1:19" ht="16.5" customHeight="1" x14ac:dyDescent="0.2">
      <c r="A385" s="7"/>
      <c r="B385" s="7"/>
      <c r="C385" s="7"/>
      <c r="D385" s="7" t="s">
        <v>591</v>
      </c>
      <c r="E385" s="7"/>
      <c r="F385" s="7"/>
      <c r="G385" s="7"/>
      <c r="H385" s="7"/>
      <c r="I385" s="7"/>
      <c r="J385" s="7"/>
      <c r="K385" s="7"/>
      <c r="L385" s="9" t="s">
        <v>240</v>
      </c>
      <c r="M385" s="14" t="s">
        <v>423</v>
      </c>
      <c r="N385" s="14" t="s">
        <v>423</v>
      </c>
      <c r="O385" s="14" t="s">
        <v>423</v>
      </c>
      <c r="P385" s="7"/>
      <c r="Q385" s="14" t="s">
        <v>423</v>
      </c>
      <c r="R385" s="14" t="s">
        <v>423</v>
      </c>
      <c r="S385" s="14" t="s">
        <v>423</v>
      </c>
    </row>
    <row r="386" spans="1:19" ht="16.5" customHeight="1" x14ac:dyDescent="0.2">
      <c r="A386" s="7"/>
      <c r="B386" s="7"/>
      <c r="C386" s="7"/>
      <c r="D386" s="7" t="s">
        <v>592</v>
      </c>
      <c r="E386" s="7"/>
      <c r="F386" s="7"/>
      <c r="G386" s="7"/>
      <c r="H386" s="7"/>
      <c r="I386" s="7"/>
      <c r="J386" s="7"/>
      <c r="K386" s="7"/>
      <c r="L386" s="9" t="s">
        <v>240</v>
      </c>
      <c r="M386" s="14" t="s">
        <v>423</v>
      </c>
      <c r="N386" s="14" t="s">
        <v>423</v>
      </c>
      <c r="O386" s="14" t="s">
        <v>423</v>
      </c>
      <c r="P386" s="7"/>
      <c r="Q386" s="14" t="s">
        <v>423</v>
      </c>
      <c r="R386" s="14" t="s">
        <v>423</v>
      </c>
      <c r="S386" s="14" t="s">
        <v>423</v>
      </c>
    </row>
    <row r="387" spans="1:19" ht="16.5" customHeight="1" x14ac:dyDescent="0.2">
      <c r="A387" s="7"/>
      <c r="B387" s="7"/>
      <c r="C387" s="7"/>
      <c r="D387" s="7" t="s">
        <v>593</v>
      </c>
      <c r="E387" s="7"/>
      <c r="F387" s="7"/>
      <c r="G387" s="7"/>
      <c r="H387" s="7"/>
      <c r="I387" s="7"/>
      <c r="J387" s="7"/>
      <c r="K387" s="7"/>
      <c r="L387" s="9" t="s">
        <v>240</v>
      </c>
      <c r="M387" s="14" t="s">
        <v>423</v>
      </c>
      <c r="N387" s="14" t="s">
        <v>423</v>
      </c>
      <c r="O387" s="14" t="s">
        <v>423</v>
      </c>
      <c r="P387" s="7"/>
      <c r="Q387" s="14" t="s">
        <v>423</v>
      </c>
      <c r="R387" s="14" t="s">
        <v>423</v>
      </c>
      <c r="S387" s="14" t="s">
        <v>423</v>
      </c>
    </row>
    <row r="388" spans="1:19" ht="16.5" customHeight="1" x14ac:dyDescent="0.2">
      <c r="A388" s="7"/>
      <c r="B388" s="7"/>
      <c r="C388" s="7"/>
      <c r="D388" s="7" t="s">
        <v>594</v>
      </c>
      <c r="E388" s="7"/>
      <c r="F388" s="7"/>
      <c r="G388" s="7"/>
      <c r="H388" s="7"/>
      <c r="I388" s="7"/>
      <c r="J388" s="7"/>
      <c r="K388" s="7"/>
      <c r="L388" s="9" t="s">
        <v>240</v>
      </c>
      <c r="M388" s="14" t="s">
        <v>423</v>
      </c>
      <c r="N388" s="14" t="s">
        <v>423</v>
      </c>
      <c r="O388" s="14" t="s">
        <v>423</v>
      </c>
      <c r="P388" s="7"/>
      <c r="Q388" s="14" t="s">
        <v>423</v>
      </c>
      <c r="R388" s="14" t="s">
        <v>423</v>
      </c>
      <c r="S388" s="14" t="s">
        <v>423</v>
      </c>
    </row>
    <row r="389" spans="1:19" ht="16.5" customHeight="1" x14ac:dyDescent="0.2">
      <c r="A389" s="7"/>
      <c r="B389" s="7"/>
      <c r="C389" s="7"/>
      <c r="D389" s="7" t="s">
        <v>595</v>
      </c>
      <c r="E389" s="7"/>
      <c r="F389" s="7"/>
      <c r="G389" s="7"/>
      <c r="H389" s="7"/>
      <c r="I389" s="7"/>
      <c r="J389" s="7"/>
      <c r="K389" s="7"/>
      <c r="L389" s="9" t="s">
        <v>240</v>
      </c>
      <c r="M389" s="14" t="s">
        <v>423</v>
      </c>
      <c r="N389" s="14" t="s">
        <v>423</v>
      </c>
      <c r="O389" s="14" t="s">
        <v>423</v>
      </c>
      <c r="P389" s="7"/>
      <c r="Q389" s="14" t="s">
        <v>423</v>
      </c>
      <c r="R389" s="14" t="s">
        <v>423</v>
      </c>
      <c r="S389" s="14" t="s">
        <v>423</v>
      </c>
    </row>
    <row r="390" spans="1:19" ht="16.5" customHeight="1" x14ac:dyDescent="0.2">
      <c r="A390" s="7"/>
      <c r="B390" s="7"/>
      <c r="C390" s="7"/>
      <c r="D390" s="7" t="s">
        <v>588</v>
      </c>
      <c r="E390" s="7"/>
      <c r="F390" s="7"/>
      <c r="G390" s="7"/>
      <c r="H390" s="7"/>
      <c r="I390" s="7"/>
      <c r="J390" s="7"/>
      <c r="K390" s="7"/>
      <c r="L390" s="9" t="s">
        <v>240</v>
      </c>
      <c r="M390" s="14" t="s">
        <v>423</v>
      </c>
      <c r="N390" s="14" t="s">
        <v>423</v>
      </c>
      <c r="O390" s="14" t="s">
        <v>423</v>
      </c>
      <c r="P390" s="7"/>
      <c r="Q390" s="14" t="s">
        <v>423</v>
      </c>
      <c r="R390" s="14" t="s">
        <v>423</v>
      </c>
      <c r="S390" s="14" t="s">
        <v>423</v>
      </c>
    </row>
    <row r="391" spans="1:19" ht="16.5" customHeight="1" x14ac:dyDescent="0.2">
      <c r="A391" s="7"/>
      <c r="B391" s="7" t="s">
        <v>596</v>
      </c>
      <c r="C391" s="7"/>
      <c r="D391" s="7"/>
      <c r="E391" s="7"/>
      <c r="F391" s="7"/>
      <c r="G391" s="7"/>
      <c r="H391" s="7"/>
      <c r="I391" s="7"/>
      <c r="J391" s="7"/>
      <c r="K391" s="7"/>
      <c r="L391" s="9"/>
      <c r="M391" s="10"/>
      <c r="N391" s="10"/>
      <c r="O391" s="10"/>
      <c r="P391" s="7"/>
      <c r="Q391" s="10"/>
      <c r="R391" s="10"/>
      <c r="S391" s="10"/>
    </row>
    <row r="392" spans="1:19" ht="16.5" customHeight="1" x14ac:dyDescent="0.2">
      <c r="A392" s="7"/>
      <c r="B392" s="7"/>
      <c r="C392" s="7" t="s">
        <v>105</v>
      </c>
      <c r="D392" s="7"/>
      <c r="E392" s="7"/>
      <c r="F392" s="7"/>
      <c r="G392" s="7"/>
      <c r="H392" s="7"/>
      <c r="I392" s="7"/>
      <c r="J392" s="7"/>
      <c r="K392" s="7"/>
      <c r="L392" s="9" t="s">
        <v>240</v>
      </c>
      <c r="M392" s="14" t="s">
        <v>423</v>
      </c>
      <c r="N392" s="14" t="s">
        <v>423</v>
      </c>
      <c r="O392" s="14" t="s">
        <v>423</v>
      </c>
      <c r="P392" s="7"/>
      <c r="Q392" s="14" t="s">
        <v>423</v>
      </c>
      <c r="R392" s="14" t="s">
        <v>423</v>
      </c>
      <c r="S392" s="14" t="s">
        <v>423</v>
      </c>
    </row>
    <row r="393" spans="1:19" ht="16.5" customHeight="1" x14ac:dyDescent="0.2">
      <c r="A393" s="7"/>
      <c r="B393" s="7"/>
      <c r="C393" s="7" t="s">
        <v>587</v>
      </c>
      <c r="D393" s="7"/>
      <c r="E393" s="7"/>
      <c r="F393" s="7"/>
      <c r="G393" s="7"/>
      <c r="H393" s="7"/>
      <c r="I393" s="7"/>
      <c r="J393" s="7"/>
      <c r="K393" s="7"/>
      <c r="L393" s="9"/>
      <c r="M393" s="10"/>
      <c r="N393" s="10"/>
      <c r="O393" s="10"/>
      <c r="P393" s="7"/>
      <c r="Q393" s="10"/>
      <c r="R393" s="10"/>
      <c r="S393" s="10"/>
    </row>
    <row r="394" spans="1:19" ht="29.45" customHeight="1" x14ac:dyDescent="0.2">
      <c r="A394" s="7"/>
      <c r="B394" s="7"/>
      <c r="C394" s="7"/>
      <c r="D394" s="84" t="s">
        <v>346</v>
      </c>
      <c r="E394" s="84"/>
      <c r="F394" s="84"/>
      <c r="G394" s="84"/>
      <c r="H394" s="84"/>
      <c r="I394" s="84"/>
      <c r="J394" s="84"/>
      <c r="K394" s="84"/>
      <c r="L394" s="9" t="s">
        <v>240</v>
      </c>
      <c r="M394" s="14" t="s">
        <v>423</v>
      </c>
      <c r="N394" s="14" t="s">
        <v>423</v>
      </c>
      <c r="O394" s="14" t="s">
        <v>423</v>
      </c>
      <c r="P394" s="7"/>
      <c r="Q394" s="14" t="s">
        <v>423</v>
      </c>
      <c r="R394" s="14" t="s">
        <v>423</v>
      </c>
      <c r="S394" s="14" t="s">
        <v>423</v>
      </c>
    </row>
    <row r="395" spans="1:19" ht="16.5" customHeight="1" x14ac:dyDescent="0.2">
      <c r="A395" s="7"/>
      <c r="B395" s="7"/>
      <c r="C395" s="7"/>
      <c r="D395" s="7" t="s">
        <v>487</v>
      </c>
      <c r="E395" s="7"/>
      <c r="F395" s="7"/>
      <c r="G395" s="7"/>
      <c r="H395" s="7"/>
      <c r="I395" s="7"/>
      <c r="J395" s="7"/>
      <c r="K395" s="7"/>
      <c r="L395" s="9" t="s">
        <v>240</v>
      </c>
      <c r="M395" s="14" t="s">
        <v>423</v>
      </c>
      <c r="N395" s="14" t="s">
        <v>423</v>
      </c>
      <c r="O395" s="14" t="s">
        <v>423</v>
      </c>
      <c r="P395" s="7"/>
      <c r="Q395" s="14" t="s">
        <v>423</v>
      </c>
      <c r="R395" s="14" t="s">
        <v>423</v>
      </c>
      <c r="S395" s="14" t="s">
        <v>423</v>
      </c>
    </row>
    <row r="396" spans="1:19" ht="16.5" customHeight="1" x14ac:dyDescent="0.2">
      <c r="A396" s="7"/>
      <c r="B396" s="7"/>
      <c r="C396" s="7"/>
      <c r="D396" s="7" t="s">
        <v>588</v>
      </c>
      <c r="E396" s="7"/>
      <c r="F396" s="7"/>
      <c r="G396" s="7"/>
      <c r="H396" s="7"/>
      <c r="I396" s="7"/>
      <c r="J396" s="7"/>
      <c r="K396" s="7"/>
      <c r="L396" s="9" t="s">
        <v>240</v>
      </c>
      <c r="M396" s="14" t="s">
        <v>423</v>
      </c>
      <c r="N396" s="14" t="s">
        <v>423</v>
      </c>
      <c r="O396" s="14" t="s">
        <v>423</v>
      </c>
      <c r="P396" s="7"/>
      <c r="Q396" s="14" t="s">
        <v>423</v>
      </c>
      <c r="R396" s="14" t="s">
        <v>423</v>
      </c>
      <c r="S396" s="14" t="s">
        <v>423</v>
      </c>
    </row>
    <row r="397" spans="1:19" ht="16.5" customHeight="1" x14ac:dyDescent="0.2">
      <c r="A397" s="7"/>
      <c r="B397" s="7"/>
      <c r="C397" s="7" t="s">
        <v>589</v>
      </c>
      <c r="D397" s="7"/>
      <c r="E397" s="7"/>
      <c r="F397" s="7"/>
      <c r="G397" s="7"/>
      <c r="H397" s="7"/>
      <c r="I397" s="7"/>
      <c r="J397" s="7"/>
      <c r="K397" s="7"/>
      <c r="L397" s="9"/>
      <c r="M397" s="10"/>
      <c r="N397" s="10"/>
      <c r="O397" s="10"/>
      <c r="P397" s="7"/>
      <c r="Q397" s="10"/>
      <c r="R397" s="10"/>
      <c r="S397" s="10"/>
    </row>
    <row r="398" spans="1:19" ht="16.5" customHeight="1" x14ac:dyDescent="0.2">
      <c r="A398" s="7"/>
      <c r="B398" s="7"/>
      <c r="C398" s="7"/>
      <c r="D398" s="7" t="s">
        <v>433</v>
      </c>
      <c r="E398" s="7"/>
      <c r="F398" s="7"/>
      <c r="G398" s="7"/>
      <c r="H398" s="7"/>
      <c r="I398" s="7"/>
      <c r="J398" s="7"/>
      <c r="K398" s="7"/>
      <c r="L398" s="9" t="s">
        <v>240</v>
      </c>
      <c r="M398" s="14" t="s">
        <v>423</v>
      </c>
      <c r="N398" s="14" t="s">
        <v>423</v>
      </c>
      <c r="O398" s="14" t="s">
        <v>423</v>
      </c>
      <c r="P398" s="7"/>
      <c r="Q398" s="14" t="s">
        <v>423</v>
      </c>
      <c r="R398" s="14" t="s">
        <v>423</v>
      </c>
      <c r="S398" s="14" t="s">
        <v>423</v>
      </c>
    </row>
    <row r="399" spans="1:19" ht="16.5" customHeight="1" x14ac:dyDescent="0.2">
      <c r="A399" s="7"/>
      <c r="B399" s="7"/>
      <c r="C399" s="7"/>
      <c r="D399" s="7" t="s">
        <v>434</v>
      </c>
      <c r="E399" s="7"/>
      <c r="F399" s="7"/>
      <c r="G399" s="7"/>
      <c r="H399" s="7"/>
      <c r="I399" s="7"/>
      <c r="J399" s="7"/>
      <c r="K399" s="7"/>
      <c r="L399" s="9" t="s">
        <v>240</v>
      </c>
      <c r="M399" s="14" t="s">
        <v>423</v>
      </c>
      <c r="N399" s="14" t="s">
        <v>423</v>
      </c>
      <c r="O399" s="14" t="s">
        <v>423</v>
      </c>
      <c r="P399" s="7"/>
      <c r="Q399" s="14" t="s">
        <v>423</v>
      </c>
      <c r="R399" s="14" t="s">
        <v>423</v>
      </c>
      <c r="S399" s="14" t="s">
        <v>423</v>
      </c>
    </row>
    <row r="400" spans="1:19" ht="16.5" customHeight="1" x14ac:dyDescent="0.2">
      <c r="A400" s="7"/>
      <c r="B400" s="7"/>
      <c r="C400" s="7"/>
      <c r="D400" s="7" t="s">
        <v>435</v>
      </c>
      <c r="E400" s="7"/>
      <c r="F400" s="7"/>
      <c r="G400" s="7"/>
      <c r="H400" s="7"/>
      <c r="I400" s="7"/>
      <c r="J400" s="7"/>
      <c r="K400" s="7"/>
      <c r="L400" s="9" t="s">
        <v>240</v>
      </c>
      <c r="M400" s="14" t="s">
        <v>423</v>
      </c>
      <c r="N400" s="14" t="s">
        <v>423</v>
      </c>
      <c r="O400" s="14" t="s">
        <v>423</v>
      </c>
      <c r="P400" s="7"/>
      <c r="Q400" s="14" t="s">
        <v>423</v>
      </c>
      <c r="R400" s="14" t="s">
        <v>423</v>
      </c>
      <c r="S400" s="14" t="s">
        <v>423</v>
      </c>
    </row>
    <row r="401" spans="1:19" ht="16.5" customHeight="1" x14ac:dyDescent="0.2">
      <c r="A401" s="7"/>
      <c r="B401" s="7"/>
      <c r="C401" s="7"/>
      <c r="D401" s="7" t="s">
        <v>436</v>
      </c>
      <c r="E401" s="7"/>
      <c r="F401" s="7"/>
      <c r="G401" s="7"/>
      <c r="H401" s="7"/>
      <c r="I401" s="7"/>
      <c r="J401" s="7"/>
      <c r="K401" s="7"/>
      <c r="L401" s="9" t="s">
        <v>240</v>
      </c>
      <c r="M401" s="14" t="s">
        <v>423</v>
      </c>
      <c r="N401" s="14" t="s">
        <v>423</v>
      </c>
      <c r="O401" s="14" t="s">
        <v>423</v>
      </c>
      <c r="P401" s="7"/>
      <c r="Q401" s="14" t="s">
        <v>423</v>
      </c>
      <c r="R401" s="14" t="s">
        <v>423</v>
      </c>
      <c r="S401" s="14" t="s">
        <v>423</v>
      </c>
    </row>
    <row r="402" spans="1:19" ht="16.5" customHeight="1" x14ac:dyDescent="0.2">
      <c r="A402" s="7"/>
      <c r="B402" s="7"/>
      <c r="C402" s="7"/>
      <c r="D402" s="7" t="s">
        <v>437</v>
      </c>
      <c r="E402" s="7"/>
      <c r="F402" s="7"/>
      <c r="G402" s="7"/>
      <c r="H402" s="7"/>
      <c r="I402" s="7"/>
      <c r="J402" s="7"/>
      <c r="K402" s="7"/>
      <c r="L402" s="9" t="s">
        <v>240</v>
      </c>
      <c r="M402" s="14" t="s">
        <v>423</v>
      </c>
      <c r="N402" s="14" t="s">
        <v>423</v>
      </c>
      <c r="O402" s="14" t="s">
        <v>423</v>
      </c>
      <c r="P402" s="7"/>
      <c r="Q402" s="14" t="s">
        <v>423</v>
      </c>
      <c r="R402" s="14" t="s">
        <v>423</v>
      </c>
      <c r="S402" s="14" t="s">
        <v>423</v>
      </c>
    </row>
    <row r="403" spans="1:19" ht="16.5" customHeight="1" x14ac:dyDescent="0.2">
      <c r="A403" s="7"/>
      <c r="B403" s="7"/>
      <c r="C403" s="7"/>
      <c r="D403" s="7" t="s">
        <v>588</v>
      </c>
      <c r="E403" s="7"/>
      <c r="F403" s="7"/>
      <c r="G403" s="7"/>
      <c r="H403" s="7"/>
      <c r="I403" s="7"/>
      <c r="J403" s="7"/>
      <c r="K403" s="7"/>
      <c r="L403" s="9" t="s">
        <v>240</v>
      </c>
      <c r="M403" s="14" t="s">
        <v>423</v>
      </c>
      <c r="N403" s="14" t="s">
        <v>423</v>
      </c>
      <c r="O403" s="14" t="s">
        <v>423</v>
      </c>
      <c r="P403" s="7"/>
      <c r="Q403" s="14" t="s">
        <v>423</v>
      </c>
      <c r="R403" s="14" t="s">
        <v>423</v>
      </c>
      <c r="S403" s="14" t="s">
        <v>423</v>
      </c>
    </row>
    <row r="404" spans="1:19" ht="16.5" customHeight="1" x14ac:dyDescent="0.2">
      <c r="A404" s="7"/>
      <c r="B404" s="7"/>
      <c r="C404" s="7" t="s">
        <v>590</v>
      </c>
      <c r="D404" s="7"/>
      <c r="E404" s="7"/>
      <c r="F404" s="7"/>
      <c r="G404" s="7"/>
      <c r="H404" s="7"/>
      <c r="I404" s="7"/>
      <c r="J404" s="7"/>
      <c r="K404" s="7"/>
      <c r="L404" s="9"/>
      <c r="M404" s="10"/>
      <c r="N404" s="10"/>
      <c r="O404" s="10"/>
      <c r="P404" s="7"/>
      <c r="Q404" s="10"/>
      <c r="R404" s="10"/>
      <c r="S404" s="10"/>
    </row>
    <row r="405" spans="1:19" ht="16.5" customHeight="1" x14ac:dyDescent="0.2">
      <c r="A405" s="7"/>
      <c r="B405" s="7"/>
      <c r="C405" s="7"/>
      <c r="D405" s="7" t="s">
        <v>591</v>
      </c>
      <c r="E405" s="7"/>
      <c r="F405" s="7"/>
      <c r="G405" s="7"/>
      <c r="H405" s="7"/>
      <c r="I405" s="7"/>
      <c r="J405" s="7"/>
      <c r="K405" s="7"/>
      <c r="L405" s="9" t="s">
        <v>240</v>
      </c>
      <c r="M405" s="14" t="s">
        <v>423</v>
      </c>
      <c r="N405" s="14" t="s">
        <v>423</v>
      </c>
      <c r="O405" s="14" t="s">
        <v>423</v>
      </c>
      <c r="P405" s="7"/>
      <c r="Q405" s="14" t="s">
        <v>423</v>
      </c>
      <c r="R405" s="14" t="s">
        <v>423</v>
      </c>
      <c r="S405" s="14" t="s">
        <v>423</v>
      </c>
    </row>
    <row r="406" spans="1:19" ht="16.5" customHeight="1" x14ac:dyDescent="0.2">
      <c r="A406" s="7"/>
      <c r="B406" s="7"/>
      <c r="C406" s="7"/>
      <c r="D406" s="7" t="s">
        <v>592</v>
      </c>
      <c r="E406" s="7"/>
      <c r="F406" s="7"/>
      <c r="G406" s="7"/>
      <c r="H406" s="7"/>
      <c r="I406" s="7"/>
      <c r="J406" s="7"/>
      <c r="K406" s="7"/>
      <c r="L406" s="9" t="s">
        <v>240</v>
      </c>
      <c r="M406" s="14" t="s">
        <v>423</v>
      </c>
      <c r="N406" s="14" t="s">
        <v>423</v>
      </c>
      <c r="O406" s="14" t="s">
        <v>423</v>
      </c>
      <c r="P406" s="7"/>
      <c r="Q406" s="14" t="s">
        <v>423</v>
      </c>
      <c r="R406" s="14" t="s">
        <v>423</v>
      </c>
      <c r="S406" s="14" t="s">
        <v>423</v>
      </c>
    </row>
    <row r="407" spans="1:19" ht="16.5" customHeight="1" x14ac:dyDescent="0.2">
      <c r="A407" s="7"/>
      <c r="B407" s="7"/>
      <c r="C407" s="7"/>
      <c r="D407" s="7" t="s">
        <v>593</v>
      </c>
      <c r="E407" s="7"/>
      <c r="F407" s="7"/>
      <c r="G407" s="7"/>
      <c r="H407" s="7"/>
      <c r="I407" s="7"/>
      <c r="J407" s="7"/>
      <c r="K407" s="7"/>
      <c r="L407" s="9" t="s">
        <v>240</v>
      </c>
      <c r="M407" s="14" t="s">
        <v>423</v>
      </c>
      <c r="N407" s="14" t="s">
        <v>423</v>
      </c>
      <c r="O407" s="14" t="s">
        <v>423</v>
      </c>
      <c r="P407" s="7"/>
      <c r="Q407" s="14" t="s">
        <v>423</v>
      </c>
      <c r="R407" s="14" t="s">
        <v>423</v>
      </c>
      <c r="S407" s="14" t="s">
        <v>423</v>
      </c>
    </row>
    <row r="408" spans="1:19" ht="16.5" customHeight="1" x14ac:dyDescent="0.2">
      <c r="A408" s="7"/>
      <c r="B408" s="7"/>
      <c r="C408" s="7"/>
      <c r="D408" s="7" t="s">
        <v>594</v>
      </c>
      <c r="E408" s="7"/>
      <c r="F408" s="7"/>
      <c r="G408" s="7"/>
      <c r="H408" s="7"/>
      <c r="I408" s="7"/>
      <c r="J408" s="7"/>
      <c r="K408" s="7"/>
      <c r="L408" s="9" t="s">
        <v>240</v>
      </c>
      <c r="M408" s="14" t="s">
        <v>423</v>
      </c>
      <c r="N408" s="14" t="s">
        <v>423</v>
      </c>
      <c r="O408" s="14" t="s">
        <v>423</v>
      </c>
      <c r="P408" s="7"/>
      <c r="Q408" s="14" t="s">
        <v>423</v>
      </c>
      <c r="R408" s="14" t="s">
        <v>423</v>
      </c>
      <c r="S408" s="14" t="s">
        <v>423</v>
      </c>
    </row>
    <row r="409" spans="1:19" ht="16.5" customHeight="1" x14ac:dyDescent="0.2">
      <c r="A409" s="7"/>
      <c r="B409" s="7"/>
      <c r="C409" s="7"/>
      <c r="D409" s="7" t="s">
        <v>595</v>
      </c>
      <c r="E409" s="7"/>
      <c r="F409" s="7"/>
      <c r="G409" s="7"/>
      <c r="H409" s="7"/>
      <c r="I409" s="7"/>
      <c r="J409" s="7"/>
      <c r="K409" s="7"/>
      <c r="L409" s="9" t="s">
        <v>240</v>
      </c>
      <c r="M409" s="14" t="s">
        <v>423</v>
      </c>
      <c r="N409" s="14" t="s">
        <v>423</v>
      </c>
      <c r="O409" s="14" t="s">
        <v>423</v>
      </c>
      <c r="P409" s="7"/>
      <c r="Q409" s="14" t="s">
        <v>423</v>
      </c>
      <c r="R409" s="14" t="s">
        <v>423</v>
      </c>
      <c r="S409" s="14" t="s">
        <v>423</v>
      </c>
    </row>
    <row r="410" spans="1:19" ht="16.5" customHeight="1" x14ac:dyDescent="0.2">
      <c r="A410" s="7"/>
      <c r="B410" s="7"/>
      <c r="C410" s="7"/>
      <c r="D410" s="7" t="s">
        <v>588</v>
      </c>
      <c r="E410" s="7"/>
      <c r="F410" s="7"/>
      <c r="G410" s="7"/>
      <c r="H410" s="7"/>
      <c r="I410" s="7"/>
      <c r="J410" s="7"/>
      <c r="K410" s="7"/>
      <c r="L410" s="9" t="s">
        <v>240</v>
      </c>
      <c r="M410" s="14" t="s">
        <v>423</v>
      </c>
      <c r="N410" s="14" t="s">
        <v>423</v>
      </c>
      <c r="O410" s="14" t="s">
        <v>423</v>
      </c>
      <c r="P410" s="7"/>
      <c r="Q410" s="14" t="s">
        <v>423</v>
      </c>
      <c r="R410" s="14" t="s">
        <v>423</v>
      </c>
      <c r="S410" s="14" t="s">
        <v>423</v>
      </c>
    </row>
    <row r="411" spans="1:19" ht="16.5" customHeight="1" x14ac:dyDescent="0.2">
      <c r="A411" s="7"/>
      <c r="B411" s="7" t="s">
        <v>597</v>
      </c>
      <c r="C411" s="7"/>
      <c r="D411" s="7"/>
      <c r="E411" s="7"/>
      <c r="F411" s="7"/>
      <c r="G411" s="7"/>
      <c r="H411" s="7"/>
      <c r="I411" s="7"/>
      <c r="J411" s="7"/>
      <c r="K411" s="7"/>
      <c r="L411" s="9"/>
      <c r="M411" s="10"/>
      <c r="N411" s="10"/>
      <c r="O411" s="10"/>
      <c r="P411" s="7"/>
      <c r="Q411" s="10"/>
      <c r="R411" s="10"/>
      <c r="S411" s="10"/>
    </row>
    <row r="412" spans="1:19" ht="16.5" customHeight="1" x14ac:dyDescent="0.2">
      <c r="A412" s="7"/>
      <c r="B412" s="7"/>
      <c r="C412" s="7" t="s">
        <v>105</v>
      </c>
      <c r="D412" s="7"/>
      <c r="E412" s="7"/>
      <c r="F412" s="7"/>
      <c r="G412" s="7"/>
      <c r="H412" s="7"/>
      <c r="I412" s="7"/>
      <c r="J412" s="7"/>
      <c r="K412" s="7"/>
      <c r="L412" s="9" t="s">
        <v>240</v>
      </c>
      <c r="M412" s="14" t="s">
        <v>423</v>
      </c>
      <c r="N412" s="14" t="s">
        <v>423</v>
      </c>
      <c r="O412" s="14" t="s">
        <v>423</v>
      </c>
      <c r="P412" s="7"/>
      <c r="Q412" s="14" t="s">
        <v>423</v>
      </c>
      <c r="R412" s="14" t="s">
        <v>423</v>
      </c>
      <c r="S412" s="14" t="s">
        <v>423</v>
      </c>
    </row>
    <row r="413" spans="1:19" ht="16.5" customHeight="1" x14ac:dyDescent="0.2">
      <c r="A413" s="7"/>
      <c r="B413" s="7"/>
      <c r="C413" s="7" t="s">
        <v>587</v>
      </c>
      <c r="D413" s="7"/>
      <c r="E413" s="7"/>
      <c r="F413" s="7"/>
      <c r="G413" s="7"/>
      <c r="H413" s="7"/>
      <c r="I413" s="7"/>
      <c r="J413" s="7"/>
      <c r="K413" s="7"/>
      <c r="L413" s="9"/>
      <c r="M413" s="10"/>
      <c r="N413" s="10"/>
      <c r="O413" s="10"/>
      <c r="P413" s="7"/>
      <c r="Q413" s="10"/>
      <c r="R413" s="10"/>
      <c r="S413" s="10"/>
    </row>
    <row r="414" spans="1:19" ht="29.45" customHeight="1" x14ac:dyDescent="0.2">
      <c r="A414" s="7"/>
      <c r="B414" s="7"/>
      <c r="C414" s="7"/>
      <c r="D414" s="84" t="s">
        <v>346</v>
      </c>
      <c r="E414" s="84"/>
      <c r="F414" s="84"/>
      <c r="G414" s="84"/>
      <c r="H414" s="84"/>
      <c r="I414" s="84"/>
      <c r="J414" s="84"/>
      <c r="K414" s="84"/>
      <c r="L414" s="9" t="s">
        <v>240</v>
      </c>
      <c r="M414" s="14" t="s">
        <v>423</v>
      </c>
      <c r="N414" s="14" t="s">
        <v>423</v>
      </c>
      <c r="O414" s="14" t="s">
        <v>423</v>
      </c>
      <c r="P414" s="7"/>
      <c r="Q414" s="14" t="s">
        <v>423</v>
      </c>
      <c r="R414" s="14" t="s">
        <v>423</v>
      </c>
      <c r="S414" s="14" t="s">
        <v>423</v>
      </c>
    </row>
    <row r="415" spans="1:19" ht="16.5" customHeight="1" x14ac:dyDescent="0.2">
      <c r="A415" s="7"/>
      <c r="B415" s="7"/>
      <c r="C415" s="7"/>
      <c r="D415" s="7" t="s">
        <v>487</v>
      </c>
      <c r="E415" s="7"/>
      <c r="F415" s="7"/>
      <c r="G415" s="7"/>
      <c r="H415" s="7"/>
      <c r="I415" s="7"/>
      <c r="J415" s="7"/>
      <c r="K415" s="7"/>
      <c r="L415" s="9" t="s">
        <v>240</v>
      </c>
      <c r="M415" s="14" t="s">
        <v>423</v>
      </c>
      <c r="N415" s="14" t="s">
        <v>423</v>
      </c>
      <c r="O415" s="14" t="s">
        <v>423</v>
      </c>
      <c r="P415" s="7"/>
      <c r="Q415" s="14" t="s">
        <v>423</v>
      </c>
      <c r="R415" s="14" t="s">
        <v>423</v>
      </c>
      <c r="S415" s="14" t="s">
        <v>423</v>
      </c>
    </row>
    <row r="416" spans="1:19" ht="16.5" customHeight="1" x14ac:dyDescent="0.2">
      <c r="A416" s="7"/>
      <c r="B416" s="7"/>
      <c r="C416" s="7"/>
      <c r="D416" s="7" t="s">
        <v>588</v>
      </c>
      <c r="E416" s="7"/>
      <c r="F416" s="7"/>
      <c r="G416" s="7"/>
      <c r="H416" s="7"/>
      <c r="I416" s="7"/>
      <c r="J416" s="7"/>
      <c r="K416" s="7"/>
      <c r="L416" s="9" t="s">
        <v>240</v>
      </c>
      <c r="M416" s="14" t="s">
        <v>423</v>
      </c>
      <c r="N416" s="14" t="s">
        <v>423</v>
      </c>
      <c r="O416" s="14" t="s">
        <v>423</v>
      </c>
      <c r="P416" s="7"/>
      <c r="Q416" s="14" t="s">
        <v>423</v>
      </c>
      <c r="R416" s="14" t="s">
        <v>423</v>
      </c>
      <c r="S416" s="14" t="s">
        <v>423</v>
      </c>
    </row>
    <row r="417" spans="1:19" ht="16.5" customHeight="1" x14ac:dyDescent="0.2">
      <c r="A417" s="7"/>
      <c r="B417" s="7"/>
      <c r="C417" s="7" t="s">
        <v>589</v>
      </c>
      <c r="D417" s="7"/>
      <c r="E417" s="7"/>
      <c r="F417" s="7"/>
      <c r="G417" s="7"/>
      <c r="H417" s="7"/>
      <c r="I417" s="7"/>
      <c r="J417" s="7"/>
      <c r="K417" s="7"/>
      <c r="L417" s="9"/>
      <c r="M417" s="10"/>
      <c r="N417" s="10"/>
      <c r="O417" s="10"/>
      <c r="P417" s="7"/>
      <c r="Q417" s="10"/>
      <c r="R417" s="10"/>
      <c r="S417" s="10"/>
    </row>
    <row r="418" spans="1:19" ht="16.5" customHeight="1" x14ac:dyDescent="0.2">
      <c r="A418" s="7"/>
      <c r="B418" s="7"/>
      <c r="C418" s="7"/>
      <c r="D418" s="7" t="s">
        <v>433</v>
      </c>
      <c r="E418" s="7"/>
      <c r="F418" s="7"/>
      <c r="G418" s="7"/>
      <c r="H418" s="7"/>
      <c r="I418" s="7"/>
      <c r="J418" s="7"/>
      <c r="K418" s="7"/>
      <c r="L418" s="9" t="s">
        <v>240</v>
      </c>
      <c r="M418" s="14" t="s">
        <v>423</v>
      </c>
      <c r="N418" s="14" t="s">
        <v>423</v>
      </c>
      <c r="O418" s="14" t="s">
        <v>423</v>
      </c>
      <c r="P418" s="7"/>
      <c r="Q418" s="14" t="s">
        <v>423</v>
      </c>
      <c r="R418" s="14" t="s">
        <v>423</v>
      </c>
      <c r="S418" s="14" t="s">
        <v>423</v>
      </c>
    </row>
    <row r="419" spans="1:19" ht="16.5" customHeight="1" x14ac:dyDescent="0.2">
      <c r="A419" s="7"/>
      <c r="B419" s="7"/>
      <c r="C419" s="7"/>
      <c r="D419" s="7" t="s">
        <v>434</v>
      </c>
      <c r="E419" s="7"/>
      <c r="F419" s="7"/>
      <c r="G419" s="7"/>
      <c r="H419" s="7"/>
      <c r="I419" s="7"/>
      <c r="J419" s="7"/>
      <c r="K419" s="7"/>
      <c r="L419" s="9" t="s">
        <v>240</v>
      </c>
      <c r="M419" s="14" t="s">
        <v>423</v>
      </c>
      <c r="N419" s="14" t="s">
        <v>423</v>
      </c>
      <c r="O419" s="14" t="s">
        <v>423</v>
      </c>
      <c r="P419" s="7"/>
      <c r="Q419" s="14" t="s">
        <v>423</v>
      </c>
      <c r="R419" s="14" t="s">
        <v>423</v>
      </c>
      <c r="S419" s="14" t="s">
        <v>423</v>
      </c>
    </row>
    <row r="420" spans="1:19" ht="16.5" customHeight="1" x14ac:dyDescent="0.2">
      <c r="A420" s="7"/>
      <c r="B420" s="7"/>
      <c r="C420" s="7"/>
      <c r="D420" s="7" t="s">
        <v>435</v>
      </c>
      <c r="E420" s="7"/>
      <c r="F420" s="7"/>
      <c r="G420" s="7"/>
      <c r="H420" s="7"/>
      <c r="I420" s="7"/>
      <c r="J420" s="7"/>
      <c r="K420" s="7"/>
      <c r="L420" s="9" t="s">
        <v>240</v>
      </c>
      <c r="M420" s="14" t="s">
        <v>423</v>
      </c>
      <c r="N420" s="14" t="s">
        <v>423</v>
      </c>
      <c r="O420" s="14" t="s">
        <v>423</v>
      </c>
      <c r="P420" s="7"/>
      <c r="Q420" s="14" t="s">
        <v>423</v>
      </c>
      <c r="R420" s="14" t="s">
        <v>423</v>
      </c>
      <c r="S420" s="14" t="s">
        <v>423</v>
      </c>
    </row>
    <row r="421" spans="1:19" ht="16.5" customHeight="1" x14ac:dyDescent="0.2">
      <c r="A421" s="7"/>
      <c r="B421" s="7"/>
      <c r="C421" s="7"/>
      <c r="D421" s="7" t="s">
        <v>436</v>
      </c>
      <c r="E421" s="7"/>
      <c r="F421" s="7"/>
      <c r="G421" s="7"/>
      <c r="H421" s="7"/>
      <c r="I421" s="7"/>
      <c r="J421" s="7"/>
      <c r="K421" s="7"/>
      <c r="L421" s="9" t="s">
        <v>240</v>
      </c>
      <c r="M421" s="14" t="s">
        <v>423</v>
      </c>
      <c r="N421" s="14" t="s">
        <v>423</v>
      </c>
      <c r="O421" s="14" t="s">
        <v>423</v>
      </c>
      <c r="P421" s="7"/>
      <c r="Q421" s="14" t="s">
        <v>423</v>
      </c>
      <c r="R421" s="14" t="s">
        <v>423</v>
      </c>
      <c r="S421" s="14" t="s">
        <v>423</v>
      </c>
    </row>
    <row r="422" spans="1:19" ht="16.5" customHeight="1" x14ac:dyDescent="0.2">
      <c r="A422" s="7"/>
      <c r="B422" s="7"/>
      <c r="C422" s="7"/>
      <c r="D422" s="7" t="s">
        <v>437</v>
      </c>
      <c r="E422" s="7"/>
      <c r="F422" s="7"/>
      <c r="G422" s="7"/>
      <c r="H422" s="7"/>
      <c r="I422" s="7"/>
      <c r="J422" s="7"/>
      <c r="K422" s="7"/>
      <c r="L422" s="9" t="s">
        <v>240</v>
      </c>
      <c r="M422" s="14" t="s">
        <v>423</v>
      </c>
      <c r="N422" s="14" t="s">
        <v>423</v>
      </c>
      <c r="O422" s="14" t="s">
        <v>423</v>
      </c>
      <c r="P422" s="7"/>
      <c r="Q422" s="14" t="s">
        <v>423</v>
      </c>
      <c r="R422" s="14" t="s">
        <v>423</v>
      </c>
      <c r="S422" s="14" t="s">
        <v>423</v>
      </c>
    </row>
    <row r="423" spans="1:19" ht="16.5" customHeight="1" x14ac:dyDescent="0.2">
      <c r="A423" s="7"/>
      <c r="B423" s="7"/>
      <c r="C423" s="7"/>
      <c r="D423" s="7" t="s">
        <v>588</v>
      </c>
      <c r="E423" s="7"/>
      <c r="F423" s="7"/>
      <c r="G423" s="7"/>
      <c r="H423" s="7"/>
      <c r="I423" s="7"/>
      <c r="J423" s="7"/>
      <c r="K423" s="7"/>
      <c r="L423" s="9" t="s">
        <v>240</v>
      </c>
      <c r="M423" s="14" t="s">
        <v>423</v>
      </c>
      <c r="N423" s="14" t="s">
        <v>423</v>
      </c>
      <c r="O423" s="14" t="s">
        <v>423</v>
      </c>
      <c r="P423" s="7"/>
      <c r="Q423" s="14" t="s">
        <v>423</v>
      </c>
      <c r="R423" s="14" t="s">
        <v>423</v>
      </c>
      <c r="S423" s="14" t="s">
        <v>423</v>
      </c>
    </row>
    <row r="424" spans="1:19" ht="16.5" customHeight="1" x14ac:dyDescent="0.2">
      <c r="A424" s="7"/>
      <c r="B424" s="7"/>
      <c r="C424" s="7" t="s">
        <v>590</v>
      </c>
      <c r="D424" s="7"/>
      <c r="E424" s="7"/>
      <c r="F424" s="7"/>
      <c r="G424" s="7"/>
      <c r="H424" s="7"/>
      <c r="I424" s="7"/>
      <c r="J424" s="7"/>
      <c r="K424" s="7"/>
      <c r="L424" s="9"/>
      <c r="M424" s="10"/>
      <c r="N424" s="10"/>
      <c r="O424" s="10"/>
      <c r="P424" s="7"/>
      <c r="Q424" s="10"/>
      <c r="R424" s="10"/>
      <c r="S424" s="10"/>
    </row>
    <row r="425" spans="1:19" ht="16.5" customHeight="1" x14ac:dyDescent="0.2">
      <c r="A425" s="7"/>
      <c r="B425" s="7"/>
      <c r="C425" s="7"/>
      <c r="D425" s="7" t="s">
        <v>591</v>
      </c>
      <c r="E425" s="7"/>
      <c r="F425" s="7"/>
      <c r="G425" s="7"/>
      <c r="H425" s="7"/>
      <c r="I425" s="7"/>
      <c r="J425" s="7"/>
      <c r="K425" s="7"/>
      <c r="L425" s="9" t="s">
        <v>240</v>
      </c>
      <c r="M425" s="14" t="s">
        <v>423</v>
      </c>
      <c r="N425" s="14" t="s">
        <v>423</v>
      </c>
      <c r="O425" s="14" t="s">
        <v>423</v>
      </c>
      <c r="P425" s="7"/>
      <c r="Q425" s="14" t="s">
        <v>423</v>
      </c>
      <c r="R425" s="14" t="s">
        <v>423</v>
      </c>
      <c r="S425" s="14" t="s">
        <v>423</v>
      </c>
    </row>
    <row r="426" spans="1:19" ht="16.5" customHeight="1" x14ac:dyDescent="0.2">
      <c r="A426" s="7"/>
      <c r="B426" s="7"/>
      <c r="C426" s="7"/>
      <c r="D426" s="7" t="s">
        <v>592</v>
      </c>
      <c r="E426" s="7"/>
      <c r="F426" s="7"/>
      <c r="G426" s="7"/>
      <c r="H426" s="7"/>
      <c r="I426" s="7"/>
      <c r="J426" s="7"/>
      <c r="K426" s="7"/>
      <c r="L426" s="9" t="s">
        <v>240</v>
      </c>
      <c r="M426" s="14" t="s">
        <v>423</v>
      </c>
      <c r="N426" s="14" t="s">
        <v>423</v>
      </c>
      <c r="O426" s="14" t="s">
        <v>423</v>
      </c>
      <c r="P426" s="7"/>
      <c r="Q426" s="14" t="s">
        <v>423</v>
      </c>
      <c r="R426" s="14" t="s">
        <v>423</v>
      </c>
      <c r="S426" s="14" t="s">
        <v>423</v>
      </c>
    </row>
    <row r="427" spans="1:19" ht="16.5" customHeight="1" x14ac:dyDescent="0.2">
      <c r="A427" s="7"/>
      <c r="B427" s="7"/>
      <c r="C427" s="7"/>
      <c r="D427" s="7" t="s">
        <v>593</v>
      </c>
      <c r="E427" s="7"/>
      <c r="F427" s="7"/>
      <c r="G427" s="7"/>
      <c r="H427" s="7"/>
      <c r="I427" s="7"/>
      <c r="J427" s="7"/>
      <c r="K427" s="7"/>
      <c r="L427" s="9" t="s">
        <v>240</v>
      </c>
      <c r="M427" s="14" t="s">
        <v>423</v>
      </c>
      <c r="N427" s="14" t="s">
        <v>423</v>
      </c>
      <c r="O427" s="14" t="s">
        <v>423</v>
      </c>
      <c r="P427" s="7"/>
      <c r="Q427" s="14" t="s">
        <v>423</v>
      </c>
      <c r="R427" s="14" t="s">
        <v>423</v>
      </c>
      <c r="S427" s="14" t="s">
        <v>423</v>
      </c>
    </row>
    <row r="428" spans="1:19" ht="16.5" customHeight="1" x14ac:dyDescent="0.2">
      <c r="A428" s="7"/>
      <c r="B428" s="7"/>
      <c r="C428" s="7"/>
      <c r="D428" s="7" t="s">
        <v>594</v>
      </c>
      <c r="E428" s="7"/>
      <c r="F428" s="7"/>
      <c r="G428" s="7"/>
      <c r="H428" s="7"/>
      <c r="I428" s="7"/>
      <c r="J428" s="7"/>
      <c r="K428" s="7"/>
      <c r="L428" s="9" t="s">
        <v>240</v>
      </c>
      <c r="M428" s="14" t="s">
        <v>423</v>
      </c>
      <c r="N428" s="14" t="s">
        <v>423</v>
      </c>
      <c r="O428" s="14" t="s">
        <v>423</v>
      </c>
      <c r="P428" s="7"/>
      <c r="Q428" s="14" t="s">
        <v>423</v>
      </c>
      <c r="R428" s="14" t="s">
        <v>423</v>
      </c>
      <c r="S428" s="14" t="s">
        <v>423</v>
      </c>
    </row>
    <row r="429" spans="1:19" ht="16.5" customHeight="1" x14ac:dyDescent="0.2">
      <c r="A429" s="7"/>
      <c r="B429" s="7"/>
      <c r="C429" s="7"/>
      <c r="D429" s="7" t="s">
        <v>595</v>
      </c>
      <c r="E429" s="7"/>
      <c r="F429" s="7"/>
      <c r="G429" s="7"/>
      <c r="H429" s="7"/>
      <c r="I429" s="7"/>
      <c r="J429" s="7"/>
      <c r="K429" s="7"/>
      <c r="L429" s="9" t="s">
        <v>240</v>
      </c>
      <c r="M429" s="14" t="s">
        <v>423</v>
      </c>
      <c r="N429" s="14" t="s">
        <v>423</v>
      </c>
      <c r="O429" s="14" t="s">
        <v>423</v>
      </c>
      <c r="P429" s="7"/>
      <c r="Q429" s="14" t="s">
        <v>423</v>
      </c>
      <c r="R429" s="14" t="s">
        <v>423</v>
      </c>
      <c r="S429" s="14" t="s">
        <v>423</v>
      </c>
    </row>
    <row r="430" spans="1:19" ht="16.5" customHeight="1" x14ac:dyDescent="0.2">
      <c r="A430" s="7"/>
      <c r="B430" s="7"/>
      <c r="C430" s="7"/>
      <c r="D430" s="7" t="s">
        <v>588</v>
      </c>
      <c r="E430" s="7"/>
      <c r="F430" s="7"/>
      <c r="G430" s="7"/>
      <c r="H430" s="7"/>
      <c r="I430" s="7"/>
      <c r="J430" s="7"/>
      <c r="K430" s="7"/>
      <c r="L430" s="9" t="s">
        <v>240</v>
      </c>
      <c r="M430" s="14" t="s">
        <v>423</v>
      </c>
      <c r="N430" s="14" t="s">
        <v>423</v>
      </c>
      <c r="O430" s="14" t="s">
        <v>423</v>
      </c>
      <c r="P430" s="7"/>
      <c r="Q430" s="14" t="s">
        <v>423</v>
      </c>
      <c r="R430" s="14" t="s">
        <v>423</v>
      </c>
      <c r="S430" s="14" t="s">
        <v>423</v>
      </c>
    </row>
    <row r="431" spans="1:19" ht="16.5" customHeight="1" x14ac:dyDescent="0.2">
      <c r="A431" s="7" t="s">
        <v>146</v>
      </c>
      <c r="B431" s="7"/>
      <c r="C431" s="7"/>
      <c r="D431" s="7"/>
      <c r="E431" s="7"/>
      <c r="F431" s="7"/>
      <c r="G431" s="7"/>
      <c r="H431" s="7"/>
      <c r="I431" s="7"/>
      <c r="J431" s="7"/>
      <c r="K431" s="7"/>
      <c r="L431" s="9"/>
      <c r="M431" s="10"/>
      <c r="N431" s="10"/>
      <c r="O431" s="10"/>
      <c r="P431" s="7"/>
      <c r="Q431" s="10"/>
      <c r="R431" s="10"/>
      <c r="S431" s="10"/>
    </row>
    <row r="432" spans="1:19" ht="16.5" customHeight="1" x14ac:dyDescent="0.2">
      <c r="A432" s="7"/>
      <c r="B432" s="7" t="s">
        <v>586</v>
      </c>
      <c r="C432" s="7"/>
      <c r="D432" s="7"/>
      <c r="E432" s="7"/>
      <c r="F432" s="7"/>
      <c r="G432" s="7"/>
      <c r="H432" s="7"/>
      <c r="I432" s="7"/>
      <c r="J432" s="7"/>
      <c r="K432" s="7"/>
      <c r="L432" s="9"/>
      <c r="M432" s="10"/>
      <c r="N432" s="10"/>
      <c r="O432" s="10"/>
      <c r="P432" s="7"/>
      <c r="Q432" s="10"/>
      <c r="R432" s="10"/>
      <c r="S432" s="10"/>
    </row>
    <row r="433" spans="1:19" ht="16.5" customHeight="1" x14ac:dyDescent="0.2">
      <c r="A433" s="7"/>
      <c r="B433" s="7"/>
      <c r="C433" s="7" t="s">
        <v>105</v>
      </c>
      <c r="D433" s="7"/>
      <c r="E433" s="7"/>
      <c r="F433" s="7"/>
      <c r="G433" s="7"/>
      <c r="H433" s="7"/>
      <c r="I433" s="7"/>
      <c r="J433" s="7"/>
      <c r="K433" s="7"/>
      <c r="L433" s="9" t="s">
        <v>240</v>
      </c>
      <c r="M433" s="14" t="s">
        <v>423</v>
      </c>
      <c r="N433" s="14" t="s">
        <v>423</v>
      </c>
      <c r="O433" s="14" t="s">
        <v>423</v>
      </c>
      <c r="P433" s="7"/>
      <c r="Q433" s="14" t="s">
        <v>423</v>
      </c>
      <c r="R433" s="14" t="s">
        <v>423</v>
      </c>
      <c r="S433" s="14" t="s">
        <v>423</v>
      </c>
    </row>
    <row r="434" spans="1:19" ht="16.5" customHeight="1" x14ac:dyDescent="0.2">
      <c r="A434" s="7"/>
      <c r="B434" s="7"/>
      <c r="C434" s="7" t="s">
        <v>587</v>
      </c>
      <c r="D434" s="7"/>
      <c r="E434" s="7"/>
      <c r="F434" s="7"/>
      <c r="G434" s="7"/>
      <c r="H434" s="7"/>
      <c r="I434" s="7"/>
      <c r="J434" s="7"/>
      <c r="K434" s="7"/>
      <c r="L434" s="9"/>
      <c r="M434" s="10"/>
      <c r="N434" s="10"/>
      <c r="O434" s="10"/>
      <c r="P434" s="7"/>
      <c r="Q434" s="10"/>
      <c r="R434" s="10"/>
      <c r="S434" s="10"/>
    </row>
    <row r="435" spans="1:19" ht="29.45" customHeight="1" x14ac:dyDescent="0.2">
      <c r="A435" s="7"/>
      <c r="B435" s="7"/>
      <c r="C435" s="7"/>
      <c r="D435" s="84" t="s">
        <v>346</v>
      </c>
      <c r="E435" s="84"/>
      <c r="F435" s="84"/>
      <c r="G435" s="84"/>
      <c r="H435" s="84"/>
      <c r="I435" s="84"/>
      <c r="J435" s="84"/>
      <c r="K435" s="84"/>
      <c r="L435" s="9" t="s">
        <v>240</v>
      </c>
      <c r="M435" s="14" t="s">
        <v>423</v>
      </c>
      <c r="N435" s="14" t="s">
        <v>423</v>
      </c>
      <c r="O435" s="14" t="s">
        <v>423</v>
      </c>
      <c r="P435" s="7"/>
      <c r="Q435" s="14" t="s">
        <v>423</v>
      </c>
      <c r="R435" s="14" t="s">
        <v>423</v>
      </c>
      <c r="S435" s="14" t="s">
        <v>423</v>
      </c>
    </row>
    <row r="436" spans="1:19" ht="16.5" customHeight="1" x14ac:dyDescent="0.2">
      <c r="A436" s="7"/>
      <c r="B436" s="7"/>
      <c r="C436" s="7"/>
      <c r="D436" s="7" t="s">
        <v>487</v>
      </c>
      <c r="E436" s="7"/>
      <c r="F436" s="7"/>
      <c r="G436" s="7"/>
      <c r="H436" s="7"/>
      <c r="I436" s="7"/>
      <c r="J436" s="7"/>
      <c r="K436" s="7"/>
      <c r="L436" s="9" t="s">
        <v>240</v>
      </c>
      <c r="M436" s="14" t="s">
        <v>423</v>
      </c>
      <c r="N436" s="14" t="s">
        <v>423</v>
      </c>
      <c r="O436" s="14" t="s">
        <v>423</v>
      </c>
      <c r="P436" s="7"/>
      <c r="Q436" s="14" t="s">
        <v>423</v>
      </c>
      <c r="R436" s="14" t="s">
        <v>423</v>
      </c>
      <c r="S436" s="14" t="s">
        <v>423</v>
      </c>
    </row>
    <row r="437" spans="1:19" ht="16.5" customHeight="1" x14ac:dyDescent="0.2">
      <c r="A437" s="7"/>
      <c r="B437" s="7"/>
      <c r="C437" s="7"/>
      <c r="D437" s="7" t="s">
        <v>588</v>
      </c>
      <c r="E437" s="7"/>
      <c r="F437" s="7"/>
      <c r="G437" s="7"/>
      <c r="H437" s="7"/>
      <c r="I437" s="7"/>
      <c r="J437" s="7"/>
      <c r="K437" s="7"/>
      <c r="L437" s="9" t="s">
        <v>240</v>
      </c>
      <c r="M437" s="14" t="s">
        <v>423</v>
      </c>
      <c r="N437" s="14" t="s">
        <v>423</v>
      </c>
      <c r="O437" s="14" t="s">
        <v>423</v>
      </c>
      <c r="P437" s="7"/>
      <c r="Q437" s="14" t="s">
        <v>423</v>
      </c>
      <c r="R437" s="14" t="s">
        <v>423</v>
      </c>
      <c r="S437" s="14" t="s">
        <v>423</v>
      </c>
    </row>
    <row r="438" spans="1:19" ht="16.5" customHeight="1" x14ac:dyDescent="0.2">
      <c r="A438" s="7"/>
      <c r="B438" s="7"/>
      <c r="C438" s="7" t="s">
        <v>589</v>
      </c>
      <c r="D438" s="7"/>
      <c r="E438" s="7"/>
      <c r="F438" s="7"/>
      <c r="G438" s="7"/>
      <c r="H438" s="7"/>
      <c r="I438" s="7"/>
      <c r="J438" s="7"/>
      <c r="K438" s="7"/>
      <c r="L438" s="9"/>
      <c r="M438" s="10"/>
      <c r="N438" s="10"/>
      <c r="O438" s="10"/>
      <c r="P438" s="7"/>
      <c r="Q438" s="10"/>
      <c r="R438" s="10"/>
      <c r="S438" s="10"/>
    </row>
    <row r="439" spans="1:19" ht="16.5" customHeight="1" x14ac:dyDescent="0.2">
      <c r="A439" s="7"/>
      <c r="B439" s="7"/>
      <c r="C439" s="7"/>
      <c r="D439" s="7" t="s">
        <v>433</v>
      </c>
      <c r="E439" s="7"/>
      <c r="F439" s="7"/>
      <c r="G439" s="7"/>
      <c r="H439" s="7"/>
      <c r="I439" s="7"/>
      <c r="J439" s="7"/>
      <c r="K439" s="7"/>
      <c r="L439" s="9" t="s">
        <v>240</v>
      </c>
      <c r="M439" s="14" t="s">
        <v>423</v>
      </c>
      <c r="N439" s="14" t="s">
        <v>423</v>
      </c>
      <c r="O439" s="14" t="s">
        <v>423</v>
      </c>
      <c r="P439" s="7"/>
      <c r="Q439" s="14" t="s">
        <v>423</v>
      </c>
      <c r="R439" s="14" t="s">
        <v>423</v>
      </c>
      <c r="S439" s="14" t="s">
        <v>423</v>
      </c>
    </row>
    <row r="440" spans="1:19" ht="16.5" customHeight="1" x14ac:dyDescent="0.2">
      <c r="A440" s="7"/>
      <c r="B440" s="7"/>
      <c r="C440" s="7"/>
      <c r="D440" s="7" t="s">
        <v>434</v>
      </c>
      <c r="E440" s="7"/>
      <c r="F440" s="7"/>
      <c r="G440" s="7"/>
      <c r="H440" s="7"/>
      <c r="I440" s="7"/>
      <c r="J440" s="7"/>
      <c r="K440" s="7"/>
      <c r="L440" s="9" t="s">
        <v>240</v>
      </c>
      <c r="M440" s="14" t="s">
        <v>423</v>
      </c>
      <c r="N440" s="14" t="s">
        <v>423</v>
      </c>
      <c r="O440" s="14" t="s">
        <v>423</v>
      </c>
      <c r="P440" s="7"/>
      <c r="Q440" s="14" t="s">
        <v>423</v>
      </c>
      <c r="R440" s="14" t="s">
        <v>423</v>
      </c>
      <c r="S440" s="14" t="s">
        <v>423</v>
      </c>
    </row>
    <row r="441" spans="1:19" ht="16.5" customHeight="1" x14ac:dyDescent="0.2">
      <c r="A441" s="7"/>
      <c r="B441" s="7"/>
      <c r="C441" s="7"/>
      <c r="D441" s="7" t="s">
        <v>435</v>
      </c>
      <c r="E441" s="7"/>
      <c r="F441" s="7"/>
      <c r="G441" s="7"/>
      <c r="H441" s="7"/>
      <c r="I441" s="7"/>
      <c r="J441" s="7"/>
      <c r="K441" s="7"/>
      <c r="L441" s="9" t="s">
        <v>240</v>
      </c>
      <c r="M441" s="14" t="s">
        <v>423</v>
      </c>
      <c r="N441" s="14" t="s">
        <v>423</v>
      </c>
      <c r="O441" s="14" t="s">
        <v>423</v>
      </c>
      <c r="P441" s="7"/>
      <c r="Q441" s="14" t="s">
        <v>423</v>
      </c>
      <c r="R441" s="14" t="s">
        <v>423</v>
      </c>
      <c r="S441" s="14" t="s">
        <v>423</v>
      </c>
    </row>
    <row r="442" spans="1:19" ht="16.5" customHeight="1" x14ac:dyDescent="0.2">
      <c r="A442" s="7"/>
      <c r="B442" s="7"/>
      <c r="C442" s="7"/>
      <c r="D442" s="7" t="s">
        <v>436</v>
      </c>
      <c r="E442" s="7"/>
      <c r="F442" s="7"/>
      <c r="G442" s="7"/>
      <c r="H442" s="7"/>
      <c r="I442" s="7"/>
      <c r="J442" s="7"/>
      <c r="K442" s="7"/>
      <c r="L442" s="9" t="s">
        <v>240</v>
      </c>
      <c r="M442" s="14" t="s">
        <v>423</v>
      </c>
      <c r="N442" s="14" t="s">
        <v>423</v>
      </c>
      <c r="O442" s="14" t="s">
        <v>423</v>
      </c>
      <c r="P442" s="7"/>
      <c r="Q442" s="14" t="s">
        <v>423</v>
      </c>
      <c r="R442" s="14" t="s">
        <v>423</v>
      </c>
      <c r="S442" s="14" t="s">
        <v>423</v>
      </c>
    </row>
    <row r="443" spans="1:19" ht="16.5" customHeight="1" x14ac:dyDescent="0.2">
      <c r="A443" s="7"/>
      <c r="B443" s="7"/>
      <c r="C443" s="7"/>
      <c r="D443" s="7" t="s">
        <v>437</v>
      </c>
      <c r="E443" s="7"/>
      <c r="F443" s="7"/>
      <c r="G443" s="7"/>
      <c r="H443" s="7"/>
      <c r="I443" s="7"/>
      <c r="J443" s="7"/>
      <c r="K443" s="7"/>
      <c r="L443" s="9" t="s">
        <v>240</v>
      </c>
      <c r="M443" s="14" t="s">
        <v>423</v>
      </c>
      <c r="N443" s="14" t="s">
        <v>423</v>
      </c>
      <c r="O443" s="14" t="s">
        <v>423</v>
      </c>
      <c r="P443" s="7"/>
      <c r="Q443" s="14" t="s">
        <v>423</v>
      </c>
      <c r="R443" s="14" t="s">
        <v>423</v>
      </c>
      <c r="S443" s="14" t="s">
        <v>423</v>
      </c>
    </row>
    <row r="444" spans="1:19" ht="16.5" customHeight="1" x14ac:dyDescent="0.2">
      <c r="A444" s="7"/>
      <c r="B444" s="7"/>
      <c r="C444" s="7"/>
      <c r="D444" s="7" t="s">
        <v>588</v>
      </c>
      <c r="E444" s="7"/>
      <c r="F444" s="7"/>
      <c r="G444" s="7"/>
      <c r="H444" s="7"/>
      <c r="I444" s="7"/>
      <c r="J444" s="7"/>
      <c r="K444" s="7"/>
      <c r="L444" s="9" t="s">
        <v>240</v>
      </c>
      <c r="M444" s="14" t="s">
        <v>423</v>
      </c>
      <c r="N444" s="14" t="s">
        <v>423</v>
      </c>
      <c r="O444" s="14" t="s">
        <v>423</v>
      </c>
      <c r="P444" s="7"/>
      <c r="Q444" s="14" t="s">
        <v>423</v>
      </c>
      <c r="R444" s="14" t="s">
        <v>423</v>
      </c>
      <c r="S444" s="14" t="s">
        <v>423</v>
      </c>
    </row>
    <row r="445" spans="1:19" ht="16.5" customHeight="1" x14ac:dyDescent="0.2">
      <c r="A445" s="7"/>
      <c r="B445" s="7"/>
      <c r="C445" s="7" t="s">
        <v>590</v>
      </c>
      <c r="D445" s="7"/>
      <c r="E445" s="7"/>
      <c r="F445" s="7"/>
      <c r="G445" s="7"/>
      <c r="H445" s="7"/>
      <c r="I445" s="7"/>
      <c r="J445" s="7"/>
      <c r="K445" s="7"/>
      <c r="L445" s="9"/>
      <c r="M445" s="10"/>
      <c r="N445" s="10"/>
      <c r="O445" s="10"/>
      <c r="P445" s="7"/>
      <c r="Q445" s="10"/>
      <c r="R445" s="10"/>
      <c r="S445" s="10"/>
    </row>
    <row r="446" spans="1:19" ht="16.5" customHeight="1" x14ac:dyDescent="0.2">
      <c r="A446" s="7"/>
      <c r="B446" s="7"/>
      <c r="C446" s="7"/>
      <c r="D446" s="7" t="s">
        <v>591</v>
      </c>
      <c r="E446" s="7"/>
      <c r="F446" s="7"/>
      <c r="G446" s="7"/>
      <c r="H446" s="7"/>
      <c r="I446" s="7"/>
      <c r="J446" s="7"/>
      <c r="K446" s="7"/>
      <c r="L446" s="9" t="s">
        <v>240</v>
      </c>
      <c r="M446" s="14" t="s">
        <v>423</v>
      </c>
      <c r="N446" s="14" t="s">
        <v>423</v>
      </c>
      <c r="O446" s="14" t="s">
        <v>423</v>
      </c>
      <c r="P446" s="7"/>
      <c r="Q446" s="14" t="s">
        <v>423</v>
      </c>
      <c r="R446" s="14" t="s">
        <v>423</v>
      </c>
      <c r="S446" s="14" t="s">
        <v>423</v>
      </c>
    </row>
    <row r="447" spans="1:19" ht="16.5" customHeight="1" x14ac:dyDescent="0.2">
      <c r="A447" s="7"/>
      <c r="B447" s="7"/>
      <c r="C447" s="7"/>
      <c r="D447" s="7" t="s">
        <v>592</v>
      </c>
      <c r="E447" s="7"/>
      <c r="F447" s="7"/>
      <c r="G447" s="7"/>
      <c r="H447" s="7"/>
      <c r="I447" s="7"/>
      <c r="J447" s="7"/>
      <c r="K447" s="7"/>
      <c r="L447" s="9" t="s">
        <v>240</v>
      </c>
      <c r="M447" s="14" t="s">
        <v>423</v>
      </c>
      <c r="N447" s="14" t="s">
        <v>423</v>
      </c>
      <c r="O447" s="14" t="s">
        <v>423</v>
      </c>
      <c r="P447" s="7"/>
      <c r="Q447" s="14" t="s">
        <v>423</v>
      </c>
      <c r="R447" s="14" t="s">
        <v>423</v>
      </c>
      <c r="S447" s="14" t="s">
        <v>423</v>
      </c>
    </row>
    <row r="448" spans="1:19" ht="16.5" customHeight="1" x14ac:dyDescent="0.2">
      <c r="A448" s="7"/>
      <c r="B448" s="7"/>
      <c r="C448" s="7"/>
      <c r="D448" s="7" t="s">
        <v>593</v>
      </c>
      <c r="E448" s="7"/>
      <c r="F448" s="7"/>
      <c r="G448" s="7"/>
      <c r="H448" s="7"/>
      <c r="I448" s="7"/>
      <c r="J448" s="7"/>
      <c r="K448" s="7"/>
      <c r="L448" s="9" t="s">
        <v>240</v>
      </c>
      <c r="M448" s="14" t="s">
        <v>423</v>
      </c>
      <c r="N448" s="14" t="s">
        <v>423</v>
      </c>
      <c r="O448" s="14" t="s">
        <v>423</v>
      </c>
      <c r="P448" s="7"/>
      <c r="Q448" s="14" t="s">
        <v>423</v>
      </c>
      <c r="R448" s="14" t="s">
        <v>423</v>
      </c>
      <c r="S448" s="14" t="s">
        <v>423</v>
      </c>
    </row>
    <row r="449" spans="1:19" ht="16.5" customHeight="1" x14ac:dyDescent="0.2">
      <c r="A449" s="7"/>
      <c r="B449" s="7"/>
      <c r="C449" s="7"/>
      <c r="D449" s="7" t="s">
        <v>594</v>
      </c>
      <c r="E449" s="7"/>
      <c r="F449" s="7"/>
      <c r="G449" s="7"/>
      <c r="H449" s="7"/>
      <c r="I449" s="7"/>
      <c r="J449" s="7"/>
      <c r="K449" s="7"/>
      <c r="L449" s="9" t="s">
        <v>240</v>
      </c>
      <c r="M449" s="14" t="s">
        <v>423</v>
      </c>
      <c r="N449" s="14" t="s">
        <v>423</v>
      </c>
      <c r="O449" s="14" t="s">
        <v>423</v>
      </c>
      <c r="P449" s="7"/>
      <c r="Q449" s="14" t="s">
        <v>423</v>
      </c>
      <c r="R449" s="14" t="s">
        <v>423</v>
      </c>
      <c r="S449" s="14" t="s">
        <v>423</v>
      </c>
    </row>
    <row r="450" spans="1:19" ht="16.5" customHeight="1" x14ac:dyDescent="0.2">
      <c r="A450" s="7"/>
      <c r="B450" s="7"/>
      <c r="C450" s="7"/>
      <c r="D450" s="7" t="s">
        <v>595</v>
      </c>
      <c r="E450" s="7"/>
      <c r="F450" s="7"/>
      <c r="G450" s="7"/>
      <c r="H450" s="7"/>
      <c r="I450" s="7"/>
      <c r="J450" s="7"/>
      <c r="K450" s="7"/>
      <c r="L450" s="9" t="s">
        <v>240</v>
      </c>
      <c r="M450" s="14" t="s">
        <v>423</v>
      </c>
      <c r="N450" s="14" t="s">
        <v>423</v>
      </c>
      <c r="O450" s="14" t="s">
        <v>423</v>
      </c>
      <c r="P450" s="7"/>
      <c r="Q450" s="14" t="s">
        <v>423</v>
      </c>
      <c r="R450" s="14" t="s">
        <v>423</v>
      </c>
      <c r="S450" s="14" t="s">
        <v>423</v>
      </c>
    </row>
    <row r="451" spans="1:19" ht="16.5" customHeight="1" x14ac:dyDescent="0.2">
      <c r="A451" s="7"/>
      <c r="B451" s="7"/>
      <c r="C451" s="7"/>
      <c r="D451" s="7" t="s">
        <v>588</v>
      </c>
      <c r="E451" s="7"/>
      <c r="F451" s="7"/>
      <c r="G451" s="7"/>
      <c r="H451" s="7"/>
      <c r="I451" s="7"/>
      <c r="J451" s="7"/>
      <c r="K451" s="7"/>
      <c r="L451" s="9" t="s">
        <v>240</v>
      </c>
      <c r="M451" s="14" t="s">
        <v>423</v>
      </c>
      <c r="N451" s="14" t="s">
        <v>423</v>
      </c>
      <c r="O451" s="14" t="s">
        <v>423</v>
      </c>
      <c r="P451" s="7"/>
      <c r="Q451" s="14" t="s">
        <v>423</v>
      </c>
      <c r="R451" s="14" t="s">
        <v>423</v>
      </c>
      <c r="S451" s="14" t="s">
        <v>423</v>
      </c>
    </row>
    <row r="452" spans="1:19" ht="16.5" customHeight="1" x14ac:dyDescent="0.2">
      <c r="A452" s="7"/>
      <c r="B452" s="7" t="s">
        <v>596</v>
      </c>
      <c r="C452" s="7"/>
      <c r="D452" s="7"/>
      <c r="E452" s="7"/>
      <c r="F452" s="7"/>
      <c r="G452" s="7"/>
      <c r="H452" s="7"/>
      <c r="I452" s="7"/>
      <c r="J452" s="7"/>
      <c r="K452" s="7"/>
      <c r="L452" s="9"/>
      <c r="M452" s="10"/>
      <c r="N452" s="10"/>
      <c r="O452" s="10"/>
      <c r="P452" s="7"/>
      <c r="Q452" s="10"/>
      <c r="R452" s="10"/>
      <c r="S452" s="10"/>
    </row>
    <row r="453" spans="1:19" ht="16.5" customHeight="1" x14ac:dyDescent="0.2">
      <c r="A453" s="7"/>
      <c r="B453" s="7"/>
      <c r="C453" s="7" t="s">
        <v>105</v>
      </c>
      <c r="D453" s="7"/>
      <c r="E453" s="7"/>
      <c r="F453" s="7"/>
      <c r="G453" s="7"/>
      <c r="H453" s="7"/>
      <c r="I453" s="7"/>
      <c r="J453" s="7"/>
      <c r="K453" s="7"/>
      <c r="L453" s="9" t="s">
        <v>240</v>
      </c>
      <c r="M453" s="14" t="s">
        <v>423</v>
      </c>
      <c r="N453" s="14" t="s">
        <v>423</v>
      </c>
      <c r="O453" s="14" t="s">
        <v>423</v>
      </c>
      <c r="P453" s="7"/>
      <c r="Q453" s="14" t="s">
        <v>423</v>
      </c>
      <c r="R453" s="14" t="s">
        <v>423</v>
      </c>
      <c r="S453" s="14" t="s">
        <v>423</v>
      </c>
    </row>
    <row r="454" spans="1:19" ht="16.5" customHeight="1" x14ac:dyDescent="0.2">
      <c r="A454" s="7"/>
      <c r="B454" s="7"/>
      <c r="C454" s="7" t="s">
        <v>587</v>
      </c>
      <c r="D454" s="7"/>
      <c r="E454" s="7"/>
      <c r="F454" s="7"/>
      <c r="G454" s="7"/>
      <c r="H454" s="7"/>
      <c r="I454" s="7"/>
      <c r="J454" s="7"/>
      <c r="K454" s="7"/>
      <c r="L454" s="9"/>
      <c r="M454" s="10"/>
      <c r="N454" s="10"/>
      <c r="O454" s="10"/>
      <c r="P454" s="7"/>
      <c r="Q454" s="10"/>
      <c r="R454" s="10"/>
      <c r="S454" s="10"/>
    </row>
    <row r="455" spans="1:19" ht="29.45" customHeight="1" x14ac:dyDescent="0.2">
      <c r="A455" s="7"/>
      <c r="B455" s="7"/>
      <c r="C455" s="7"/>
      <c r="D455" s="84" t="s">
        <v>346</v>
      </c>
      <c r="E455" s="84"/>
      <c r="F455" s="84"/>
      <c r="G455" s="84"/>
      <c r="H455" s="84"/>
      <c r="I455" s="84"/>
      <c r="J455" s="84"/>
      <c r="K455" s="84"/>
      <c r="L455" s="9" t="s">
        <v>240</v>
      </c>
      <c r="M455" s="14" t="s">
        <v>423</v>
      </c>
      <c r="N455" s="14" t="s">
        <v>423</v>
      </c>
      <c r="O455" s="14" t="s">
        <v>423</v>
      </c>
      <c r="P455" s="7"/>
      <c r="Q455" s="14" t="s">
        <v>423</v>
      </c>
      <c r="R455" s="14" t="s">
        <v>423</v>
      </c>
      <c r="S455" s="14" t="s">
        <v>423</v>
      </c>
    </row>
    <row r="456" spans="1:19" ht="16.5" customHeight="1" x14ac:dyDescent="0.2">
      <c r="A456" s="7"/>
      <c r="B456" s="7"/>
      <c r="C456" s="7"/>
      <c r="D456" s="7" t="s">
        <v>487</v>
      </c>
      <c r="E456" s="7"/>
      <c r="F456" s="7"/>
      <c r="G456" s="7"/>
      <c r="H456" s="7"/>
      <c r="I456" s="7"/>
      <c r="J456" s="7"/>
      <c r="K456" s="7"/>
      <c r="L456" s="9" t="s">
        <v>240</v>
      </c>
      <c r="M456" s="14" t="s">
        <v>423</v>
      </c>
      <c r="N456" s="14" t="s">
        <v>423</v>
      </c>
      <c r="O456" s="14" t="s">
        <v>423</v>
      </c>
      <c r="P456" s="7"/>
      <c r="Q456" s="14" t="s">
        <v>423</v>
      </c>
      <c r="R456" s="14" t="s">
        <v>423</v>
      </c>
      <c r="S456" s="14" t="s">
        <v>423</v>
      </c>
    </row>
    <row r="457" spans="1:19" ht="16.5" customHeight="1" x14ac:dyDescent="0.2">
      <c r="A457" s="7"/>
      <c r="B457" s="7"/>
      <c r="C457" s="7"/>
      <c r="D457" s="7" t="s">
        <v>588</v>
      </c>
      <c r="E457" s="7"/>
      <c r="F457" s="7"/>
      <c r="G457" s="7"/>
      <c r="H457" s="7"/>
      <c r="I457" s="7"/>
      <c r="J457" s="7"/>
      <c r="K457" s="7"/>
      <c r="L457" s="9" t="s">
        <v>240</v>
      </c>
      <c r="M457" s="14" t="s">
        <v>423</v>
      </c>
      <c r="N457" s="14" t="s">
        <v>423</v>
      </c>
      <c r="O457" s="14" t="s">
        <v>423</v>
      </c>
      <c r="P457" s="7"/>
      <c r="Q457" s="14" t="s">
        <v>423</v>
      </c>
      <c r="R457" s="14" t="s">
        <v>423</v>
      </c>
      <c r="S457" s="14" t="s">
        <v>423</v>
      </c>
    </row>
    <row r="458" spans="1:19" ht="16.5" customHeight="1" x14ac:dyDescent="0.2">
      <c r="A458" s="7"/>
      <c r="B458" s="7"/>
      <c r="C458" s="7" t="s">
        <v>589</v>
      </c>
      <c r="D458" s="7"/>
      <c r="E458" s="7"/>
      <c r="F458" s="7"/>
      <c r="G458" s="7"/>
      <c r="H458" s="7"/>
      <c r="I458" s="7"/>
      <c r="J458" s="7"/>
      <c r="K458" s="7"/>
      <c r="L458" s="9"/>
      <c r="M458" s="10"/>
      <c r="N458" s="10"/>
      <c r="O458" s="10"/>
      <c r="P458" s="7"/>
      <c r="Q458" s="10"/>
      <c r="R458" s="10"/>
      <c r="S458" s="10"/>
    </row>
    <row r="459" spans="1:19" ht="16.5" customHeight="1" x14ac:dyDescent="0.2">
      <c r="A459" s="7"/>
      <c r="B459" s="7"/>
      <c r="C459" s="7"/>
      <c r="D459" s="7" t="s">
        <v>433</v>
      </c>
      <c r="E459" s="7"/>
      <c r="F459" s="7"/>
      <c r="G459" s="7"/>
      <c r="H459" s="7"/>
      <c r="I459" s="7"/>
      <c r="J459" s="7"/>
      <c r="K459" s="7"/>
      <c r="L459" s="9" t="s">
        <v>240</v>
      </c>
      <c r="M459" s="14" t="s">
        <v>423</v>
      </c>
      <c r="N459" s="14" t="s">
        <v>423</v>
      </c>
      <c r="O459" s="14" t="s">
        <v>423</v>
      </c>
      <c r="P459" s="7"/>
      <c r="Q459" s="14" t="s">
        <v>423</v>
      </c>
      <c r="R459" s="14" t="s">
        <v>423</v>
      </c>
      <c r="S459" s="14" t="s">
        <v>423</v>
      </c>
    </row>
    <row r="460" spans="1:19" ht="16.5" customHeight="1" x14ac:dyDescent="0.2">
      <c r="A460" s="7"/>
      <c r="B460" s="7"/>
      <c r="C460" s="7"/>
      <c r="D460" s="7" t="s">
        <v>434</v>
      </c>
      <c r="E460" s="7"/>
      <c r="F460" s="7"/>
      <c r="G460" s="7"/>
      <c r="H460" s="7"/>
      <c r="I460" s="7"/>
      <c r="J460" s="7"/>
      <c r="K460" s="7"/>
      <c r="L460" s="9" t="s">
        <v>240</v>
      </c>
      <c r="M460" s="14" t="s">
        <v>423</v>
      </c>
      <c r="N460" s="14" t="s">
        <v>423</v>
      </c>
      <c r="O460" s="14" t="s">
        <v>423</v>
      </c>
      <c r="P460" s="7"/>
      <c r="Q460" s="14" t="s">
        <v>423</v>
      </c>
      <c r="R460" s="14" t="s">
        <v>423</v>
      </c>
      <c r="S460" s="14" t="s">
        <v>423</v>
      </c>
    </row>
    <row r="461" spans="1:19" ht="16.5" customHeight="1" x14ac:dyDescent="0.2">
      <c r="A461" s="7"/>
      <c r="B461" s="7"/>
      <c r="C461" s="7"/>
      <c r="D461" s="7" t="s">
        <v>435</v>
      </c>
      <c r="E461" s="7"/>
      <c r="F461" s="7"/>
      <c r="G461" s="7"/>
      <c r="H461" s="7"/>
      <c r="I461" s="7"/>
      <c r="J461" s="7"/>
      <c r="K461" s="7"/>
      <c r="L461" s="9" t="s">
        <v>240</v>
      </c>
      <c r="M461" s="14" t="s">
        <v>423</v>
      </c>
      <c r="N461" s="14" t="s">
        <v>423</v>
      </c>
      <c r="O461" s="14" t="s">
        <v>423</v>
      </c>
      <c r="P461" s="7"/>
      <c r="Q461" s="14" t="s">
        <v>423</v>
      </c>
      <c r="R461" s="14" t="s">
        <v>423</v>
      </c>
      <c r="S461" s="14" t="s">
        <v>423</v>
      </c>
    </row>
    <row r="462" spans="1:19" ht="16.5" customHeight="1" x14ac:dyDescent="0.2">
      <c r="A462" s="7"/>
      <c r="B462" s="7"/>
      <c r="C462" s="7"/>
      <c r="D462" s="7" t="s">
        <v>436</v>
      </c>
      <c r="E462" s="7"/>
      <c r="F462" s="7"/>
      <c r="G462" s="7"/>
      <c r="H462" s="7"/>
      <c r="I462" s="7"/>
      <c r="J462" s="7"/>
      <c r="K462" s="7"/>
      <c r="L462" s="9" t="s">
        <v>240</v>
      </c>
      <c r="M462" s="14" t="s">
        <v>423</v>
      </c>
      <c r="N462" s="14" t="s">
        <v>423</v>
      </c>
      <c r="O462" s="14" t="s">
        <v>423</v>
      </c>
      <c r="P462" s="7"/>
      <c r="Q462" s="14" t="s">
        <v>423</v>
      </c>
      <c r="R462" s="14" t="s">
        <v>423</v>
      </c>
      <c r="S462" s="14" t="s">
        <v>423</v>
      </c>
    </row>
    <row r="463" spans="1:19" ht="16.5" customHeight="1" x14ac:dyDescent="0.2">
      <c r="A463" s="7"/>
      <c r="B463" s="7"/>
      <c r="C463" s="7"/>
      <c r="D463" s="7" t="s">
        <v>437</v>
      </c>
      <c r="E463" s="7"/>
      <c r="F463" s="7"/>
      <c r="G463" s="7"/>
      <c r="H463" s="7"/>
      <c r="I463" s="7"/>
      <c r="J463" s="7"/>
      <c r="K463" s="7"/>
      <c r="L463" s="9" t="s">
        <v>240</v>
      </c>
      <c r="M463" s="14" t="s">
        <v>423</v>
      </c>
      <c r="N463" s="14" t="s">
        <v>423</v>
      </c>
      <c r="O463" s="14" t="s">
        <v>423</v>
      </c>
      <c r="P463" s="7"/>
      <c r="Q463" s="14" t="s">
        <v>423</v>
      </c>
      <c r="R463" s="14" t="s">
        <v>423</v>
      </c>
      <c r="S463" s="14" t="s">
        <v>423</v>
      </c>
    </row>
    <row r="464" spans="1:19" ht="16.5" customHeight="1" x14ac:dyDescent="0.2">
      <c r="A464" s="7"/>
      <c r="B464" s="7"/>
      <c r="C464" s="7"/>
      <c r="D464" s="7" t="s">
        <v>588</v>
      </c>
      <c r="E464" s="7"/>
      <c r="F464" s="7"/>
      <c r="G464" s="7"/>
      <c r="H464" s="7"/>
      <c r="I464" s="7"/>
      <c r="J464" s="7"/>
      <c r="K464" s="7"/>
      <c r="L464" s="9" t="s">
        <v>240</v>
      </c>
      <c r="M464" s="14" t="s">
        <v>423</v>
      </c>
      <c r="N464" s="14" t="s">
        <v>423</v>
      </c>
      <c r="O464" s="14" t="s">
        <v>423</v>
      </c>
      <c r="P464" s="7"/>
      <c r="Q464" s="14" t="s">
        <v>423</v>
      </c>
      <c r="R464" s="14" t="s">
        <v>423</v>
      </c>
      <c r="S464" s="14" t="s">
        <v>423</v>
      </c>
    </row>
    <row r="465" spans="1:19" ht="16.5" customHeight="1" x14ac:dyDescent="0.2">
      <c r="A465" s="7"/>
      <c r="B465" s="7"/>
      <c r="C465" s="7" t="s">
        <v>590</v>
      </c>
      <c r="D465" s="7"/>
      <c r="E465" s="7"/>
      <c r="F465" s="7"/>
      <c r="G465" s="7"/>
      <c r="H465" s="7"/>
      <c r="I465" s="7"/>
      <c r="J465" s="7"/>
      <c r="K465" s="7"/>
      <c r="L465" s="9"/>
      <c r="M465" s="10"/>
      <c r="N465" s="10"/>
      <c r="O465" s="10"/>
      <c r="P465" s="7"/>
      <c r="Q465" s="10"/>
      <c r="R465" s="10"/>
      <c r="S465" s="10"/>
    </row>
    <row r="466" spans="1:19" ht="16.5" customHeight="1" x14ac:dyDescent="0.2">
      <c r="A466" s="7"/>
      <c r="B466" s="7"/>
      <c r="C466" s="7"/>
      <c r="D466" s="7" t="s">
        <v>591</v>
      </c>
      <c r="E466" s="7"/>
      <c r="F466" s="7"/>
      <c r="G466" s="7"/>
      <c r="H466" s="7"/>
      <c r="I466" s="7"/>
      <c r="J466" s="7"/>
      <c r="K466" s="7"/>
      <c r="L466" s="9" t="s">
        <v>240</v>
      </c>
      <c r="M466" s="14" t="s">
        <v>423</v>
      </c>
      <c r="N466" s="14" t="s">
        <v>423</v>
      </c>
      <c r="O466" s="14" t="s">
        <v>423</v>
      </c>
      <c r="P466" s="7"/>
      <c r="Q466" s="14" t="s">
        <v>423</v>
      </c>
      <c r="R466" s="14" t="s">
        <v>423</v>
      </c>
      <c r="S466" s="14" t="s">
        <v>423</v>
      </c>
    </row>
    <row r="467" spans="1:19" ht="16.5" customHeight="1" x14ac:dyDescent="0.2">
      <c r="A467" s="7"/>
      <c r="B467" s="7"/>
      <c r="C467" s="7"/>
      <c r="D467" s="7" t="s">
        <v>592</v>
      </c>
      <c r="E467" s="7"/>
      <c r="F467" s="7"/>
      <c r="G467" s="7"/>
      <c r="H467" s="7"/>
      <c r="I467" s="7"/>
      <c r="J467" s="7"/>
      <c r="K467" s="7"/>
      <c r="L467" s="9" t="s">
        <v>240</v>
      </c>
      <c r="M467" s="14" t="s">
        <v>423</v>
      </c>
      <c r="N467" s="14" t="s">
        <v>423</v>
      </c>
      <c r="O467" s="14" t="s">
        <v>423</v>
      </c>
      <c r="P467" s="7"/>
      <c r="Q467" s="14" t="s">
        <v>423</v>
      </c>
      <c r="R467" s="14" t="s">
        <v>423</v>
      </c>
      <c r="S467" s="14" t="s">
        <v>423</v>
      </c>
    </row>
    <row r="468" spans="1:19" ht="16.5" customHeight="1" x14ac:dyDescent="0.2">
      <c r="A468" s="7"/>
      <c r="B468" s="7"/>
      <c r="C468" s="7"/>
      <c r="D468" s="7" t="s">
        <v>593</v>
      </c>
      <c r="E468" s="7"/>
      <c r="F468" s="7"/>
      <c r="G468" s="7"/>
      <c r="H468" s="7"/>
      <c r="I468" s="7"/>
      <c r="J468" s="7"/>
      <c r="K468" s="7"/>
      <c r="L468" s="9" t="s">
        <v>240</v>
      </c>
      <c r="M468" s="14" t="s">
        <v>423</v>
      </c>
      <c r="N468" s="14" t="s">
        <v>423</v>
      </c>
      <c r="O468" s="14" t="s">
        <v>423</v>
      </c>
      <c r="P468" s="7"/>
      <c r="Q468" s="14" t="s">
        <v>423</v>
      </c>
      <c r="R468" s="14" t="s">
        <v>423</v>
      </c>
      <c r="S468" s="14" t="s">
        <v>423</v>
      </c>
    </row>
    <row r="469" spans="1:19" ht="16.5" customHeight="1" x14ac:dyDescent="0.2">
      <c r="A469" s="7"/>
      <c r="B469" s="7"/>
      <c r="C469" s="7"/>
      <c r="D469" s="7" t="s">
        <v>594</v>
      </c>
      <c r="E469" s="7"/>
      <c r="F469" s="7"/>
      <c r="G469" s="7"/>
      <c r="H469" s="7"/>
      <c r="I469" s="7"/>
      <c r="J469" s="7"/>
      <c r="K469" s="7"/>
      <c r="L469" s="9" t="s">
        <v>240</v>
      </c>
      <c r="M469" s="14" t="s">
        <v>423</v>
      </c>
      <c r="N469" s="14" t="s">
        <v>423</v>
      </c>
      <c r="O469" s="14" t="s">
        <v>423</v>
      </c>
      <c r="P469" s="7"/>
      <c r="Q469" s="14" t="s">
        <v>423</v>
      </c>
      <c r="R469" s="14" t="s">
        <v>423</v>
      </c>
      <c r="S469" s="14" t="s">
        <v>423</v>
      </c>
    </row>
    <row r="470" spans="1:19" ht="16.5" customHeight="1" x14ac:dyDescent="0.2">
      <c r="A470" s="7"/>
      <c r="B470" s="7"/>
      <c r="C470" s="7"/>
      <c r="D470" s="7" t="s">
        <v>595</v>
      </c>
      <c r="E470" s="7"/>
      <c r="F470" s="7"/>
      <c r="G470" s="7"/>
      <c r="H470" s="7"/>
      <c r="I470" s="7"/>
      <c r="J470" s="7"/>
      <c r="K470" s="7"/>
      <c r="L470" s="9" t="s">
        <v>240</v>
      </c>
      <c r="M470" s="14" t="s">
        <v>423</v>
      </c>
      <c r="N470" s="14" t="s">
        <v>423</v>
      </c>
      <c r="O470" s="14" t="s">
        <v>423</v>
      </c>
      <c r="P470" s="7"/>
      <c r="Q470" s="14" t="s">
        <v>423</v>
      </c>
      <c r="R470" s="14" t="s">
        <v>423</v>
      </c>
      <c r="S470" s="14" t="s">
        <v>423</v>
      </c>
    </row>
    <row r="471" spans="1:19" ht="16.5" customHeight="1" x14ac:dyDescent="0.2">
      <c r="A471" s="7"/>
      <c r="B471" s="7"/>
      <c r="C471" s="7"/>
      <c r="D471" s="7" t="s">
        <v>588</v>
      </c>
      <c r="E471" s="7"/>
      <c r="F471" s="7"/>
      <c r="G471" s="7"/>
      <c r="H471" s="7"/>
      <c r="I471" s="7"/>
      <c r="J471" s="7"/>
      <c r="K471" s="7"/>
      <c r="L471" s="9" t="s">
        <v>240</v>
      </c>
      <c r="M471" s="14" t="s">
        <v>423</v>
      </c>
      <c r="N471" s="14" t="s">
        <v>423</v>
      </c>
      <c r="O471" s="14" t="s">
        <v>423</v>
      </c>
      <c r="P471" s="7"/>
      <c r="Q471" s="14" t="s">
        <v>423</v>
      </c>
      <c r="R471" s="14" t="s">
        <v>423</v>
      </c>
      <c r="S471" s="14" t="s">
        <v>423</v>
      </c>
    </row>
    <row r="472" spans="1:19" ht="16.5" customHeight="1" x14ac:dyDescent="0.2">
      <c r="A472" s="7"/>
      <c r="B472" s="7" t="s">
        <v>597</v>
      </c>
      <c r="C472" s="7"/>
      <c r="D472" s="7"/>
      <c r="E472" s="7"/>
      <c r="F472" s="7"/>
      <c r="G472" s="7"/>
      <c r="H472" s="7"/>
      <c r="I472" s="7"/>
      <c r="J472" s="7"/>
      <c r="K472" s="7"/>
      <c r="L472" s="9"/>
      <c r="M472" s="10"/>
      <c r="N472" s="10"/>
      <c r="O472" s="10"/>
      <c r="P472" s="7"/>
      <c r="Q472" s="10"/>
      <c r="R472" s="10"/>
      <c r="S472" s="10"/>
    </row>
    <row r="473" spans="1:19" ht="16.5" customHeight="1" x14ac:dyDescent="0.2">
      <c r="A473" s="7"/>
      <c r="B473" s="7"/>
      <c r="C473" s="7" t="s">
        <v>105</v>
      </c>
      <c r="D473" s="7"/>
      <c r="E473" s="7"/>
      <c r="F473" s="7"/>
      <c r="G473" s="7"/>
      <c r="H473" s="7"/>
      <c r="I473" s="7"/>
      <c r="J473" s="7"/>
      <c r="K473" s="7"/>
      <c r="L473" s="9" t="s">
        <v>240</v>
      </c>
      <c r="M473" s="14" t="s">
        <v>423</v>
      </c>
      <c r="N473" s="14" t="s">
        <v>423</v>
      </c>
      <c r="O473" s="14" t="s">
        <v>423</v>
      </c>
      <c r="P473" s="7"/>
      <c r="Q473" s="14" t="s">
        <v>423</v>
      </c>
      <c r="R473" s="14" t="s">
        <v>423</v>
      </c>
      <c r="S473" s="14" t="s">
        <v>423</v>
      </c>
    </row>
    <row r="474" spans="1:19" ht="16.5" customHeight="1" x14ac:dyDescent="0.2">
      <c r="A474" s="7"/>
      <c r="B474" s="7"/>
      <c r="C474" s="7" t="s">
        <v>587</v>
      </c>
      <c r="D474" s="7"/>
      <c r="E474" s="7"/>
      <c r="F474" s="7"/>
      <c r="G474" s="7"/>
      <c r="H474" s="7"/>
      <c r="I474" s="7"/>
      <c r="J474" s="7"/>
      <c r="K474" s="7"/>
      <c r="L474" s="9"/>
      <c r="M474" s="10"/>
      <c r="N474" s="10"/>
      <c r="O474" s="10"/>
      <c r="P474" s="7"/>
      <c r="Q474" s="10"/>
      <c r="R474" s="10"/>
      <c r="S474" s="10"/>
    </row>
    <row r="475" spans="1:19" ht="29.45" customHeight="1" x14ac:dyDescent="0.2">
      <c r="A475" s="7"/>
      <c r="B475" s="7"/>
      <c r="C475" s="7"/>
      <c r="D475" s="84" t="s">
        <v>346</v>
      </c>
      <c r="E475" s="84"/>
      <c r="F475" s="84"/>
      <c r="G475" s="84"/>
      <c r="H475" s="84"/>
      <c r="I475" s="84"/>
      <c r="J475" s="84"/>
      <c r="K475" s="84"/>
      <c r="L475" s="9" t="s">
        <v>240</v>
      </c>
      <c r="M475" s="14" t="s">
        <v>423</v>
      </c>
      <c r="N475" s="14" t="s">
        <v>423</v>
      </c>
      <c r="O475" s="14" t="s">
        <v>423</v>
      </c>
      <c r="P475" s="7"/>
      <c r="Q475" s="14" t="s">
        <v>423</v>
      </c>
      <c r="R475" s="14" t="s">
        <v>423</v>
      </c>
      <c r="S475" s="14" t="s">
        <v>423</v>
      </c>
    </row>
    <row r="476" spans="1:19" ht="16.5" customHeight="1" x14ac:dyDescent="0.2">
      <c r="A476" s="7"/>
      <c r="B476" s="7"/>
      <c r="C476" s="7"/>
      <c r="D476" s="7" t="s">
        <v>487</v>
      </c>
      <c r="E476" s="7"/>
      <c r="F476" s="7"/>
      <c r="G476" s="7"/>
      <c r="H476" s="7"/>
      <c r="I476" s="7"/>
      <c r="J476" s="7"/>
      <c r="K476" s="7"/>
      <c r="L476" s="9" t="s">
        <v>240</v>
      </c>
      <c r="M476" s="14" t="s">
        <v>423</v>
      </c>
      <c r="N476" s="14" t="s">
        <v>423</v>
      </c>
      <c r="O476" s="14" t="s">
        <v>423</v>
      </c>
      <c r="P476" s="7"/>
      <c r="Q476" s="14" t="s">
        <v>423</v>
      </c>
      <c r="R476" s="14" t="s">
        <v>423</v>
      </c>
      <c r="S476" s="14" t="s">
        <v>423</v>
      </c>
    </row>
    <row r="477" spans="1:19" ht="16.5" customHeight="1" x14ac:dyDescent="0.2">
      <c r="A477" s="7"/>
      <c r="B477" s="7"/>
      <c r="C477" s="7"/>
      <c r="D477" s="7" t="s">
        <v>588</v>
      </c>
      <c r="E477" s="7"/>
      <c r="F477" s="7"/>
      <c r="G477" s="7"/>
      <c r="H477" s="7"/>
      <c r="I477" s="7"/>
      <c r="J477" s="7"/>
      <c r="K477" s="7"/>
      <c r="L477" s="9" t="s">
        <v>240</v>
      </c>
      <c r="M477" s="14" t="s">
        <v>423</v>
      </c>
      <c r="N477" s="14" t="s">
        <v>423</v>
      </c>
      <c r="O477" s="14" t="s">
        <v>423</v>
      </c>
      <c r="P477" s="7"/>
      <c r="Q477" s="14" t="s">
        <v>423</v>
      </c>
      <c r="R477" s="14" t="s">
        <v>423</v>
      </c>
      <c r="S477" s="14" t="s">
        <v>423</v>
      </c>
    </row>
    <row r="478" spans="1:19" ht="16.5" customHeight="1" x14ac:dyDescent="0.2">
      <c r="A478" s="7"/>
      <c r="B478" s="7"/>
      <c r="C478" s="7" t="s">
        <v>589</v>
      </c>
      <c r="D478" s="7"/>
      <c r="E478" s="7"/>
      <c r="F478" s="7"/>
      <c r="G478" s="7"/>
      <c r="H478" s="7"/>
      <c r="I478" s="7"/>
      <c r="J478" s="7"/>
      <c r="K478" s="7"/>
      <c r="L478" s="9"/>
      <c r="M478" s="10"/>
      <c r="N478" s="10"/>
      <c r="O478" s="10"/>
      <c r="P478" s="7"/>
      <c r="Q478" s="10"/>
      <c r="R478" s="10"/>
      <c r="S478" s="10"/>
    </row>
    <row r="479" spans="1:19" ht="16.5" customHeight="1" x14ac:dyDescent="0.2">
      <c r="A479" s="7"/>
      <c r="B479" s="7"/>
      <c r="C479" s="7"/>
      <c r="D479" s="7" t="s">
        <v>433</v>
      </c>
      <c r="E479" s="7"/>
      <c r="F479" s="7"/>
      <c r="G479" s="7"/>
      <c r="H479" s="7"/>
      <c r="I479" s="7"/>
      <c r="J479" s="7"/>
      <c r="K479" s="7"/>
      <c r="L479" s="9" t="s">
        <v>240</v>
      </c>
      <c r="M479" s="14" t="s">
        <v>423</v>
      </c>
      <c r="N479" s="14" t="s">
        <v>423</v>
      </c>
      <c r="O479" s="14" t="s">
        <v>423</v>
      </c>
      <c r="P479" s="7"/>
      <c r="Q479" s="14" t="s">
        <v>423</v>
      </c>
      <c r="R479" s="14" t="s">
        <v>423</v>
      </c>
      <c r="S479" s="14" t="s">
        <v>423</v>
      </c>
    </row>
    <row r="480" spans="1:19" ht="16.5" customHeight="1" x14ac:dyDescent="0.2">
      <c r="A480" s="7"/>
      <c r="B480" s="7"/>
      <c r="C480" s="7"/>
      <c r="D480" s="7" t="s">
        <v>434</v>
      </c>
      <c r="E480" s="7"/>
      <c r="F480" s="7"/>
      <c r="G480" s="7"/>
      <c r="H480" s="7"/>
      <c r="I480" s="7"/>
      <c r="J480" s="7"/>
      <c r="K480" s="7"/>
      <c r="L480" s="9" t="s">
        <v>240</v>
      </c>
      <c r="M480" s="14" t="s">
        <v>423</v>
      </c>
      <c r="N480" s="14" t="s">
        <v>423</v>
      </c>
      <c r="O480" s="14" t="s">
        <v>423</v>
      </c>
      <c r="P480" s="7"/>
      <c r="Q480" s="14" t="s">
        <v>423</v>
      </c>
      <c r="R480" s="14" t="s">
        <v>423</v>
      </c>
      <c r="S480" s="14" t="s">
        <v>423</v>
      </c>
    </row>
    <row r="481" spans="1:19" ht="16.5" customHeight="1" x14ac:dyDescent="0.2">
      <c r="A481" s="7"/>
      <c r="B481" s="7"/>
      <c r="C481" s="7"/>
      <c r="D481" s="7" t="s">
        <v>435</v>
      </c>
      <c r="E481" s="7"/>
      <c r="F481" s="7"/>
      <c r="G481" s="7"/>
      <c r="H481" s="7"/>
      <c r="I481" s="7"/>
      <c r="J481" s="7"/>
      <c r="K481" s="7"/>
      <c r="L481" s="9" t="s">
        <v>240</v>
      </c>
      <c r="M481" s="14" t="s">
        <v>423</v>
      </c>
      <c r="N481" s="14" t="s">
        <v>423</v>
      </c>
      <c r="O481" s="14" t="s">
        <v>423</v>
      </c>
      <c r="P481" s="7"/>
      <c r="Q481" s="14" t="s">
        <v>423</v>
      </c>
      <c r="R481" s="14" t="s">
        <v>423</v>
      </c>
      <c r="S481" s="14" t="s">
        <v>423</v>
      </c>
    </row>
    <row r="482" spans="1:19" ht="16.5" customHeight="1" x14ac:dyDescent="0.2">
      <c r="A482" s="7"/>
      <c r="B482" s="7"/>
      <c r="C482" s="7"/>
      <c r="D482" s="7" t="s">
        <v>436</v>
      </c>
      <c r="E482" s="7"/>
      <c r="F482" s="7"/>
      <c r="G482" s="7"/>
      <c r="H482" s="7"/>
      <c r="I482" s="7"/>
      <c r="J482" s="7"/>
      <c r="K482" s="7"/>
      <c r="L482" s="9" t="s">
        <v>240</v>
      </c>
      <c r="M482" s="14" t="s">
        <v>423</v>
      </c>
      <c r="N482" s="14" t="s">
        <v>423</v>
      </c>
      <c r="O482" s="14" t="s">
        <v>423</v>
      </c>
      <c r="P482" s="7"/>
      <c r="Q482" s="14" t="s">
        <v>423</v>
      </c>
      <c r="R482" s="14" t="s">
        <v>423</v>
      </c>
      <c r="S482" s="14" t="s">
        <v>423</v>
      </c>
    </row>
    <row r="483" spans="1:19" ht="16.5" customHeight="1" x14ac:dyDescent="0.2">
      <c r="A483" s="7"/>
      <c r="B483" s="7"/>
      <c r="C483" s="7"/>
      <c r="D483" s="7" t="s">
        <v>437</v>
      </c>
      <c r="E483" s="7"/>
      <c r="F483" s="7"/>
      <c r="G483" s="7"/>
      <c r="H483" s="7"/>
      <c r="I483" s="7"/>
      <c r="J483" s="7"/>
      <c r="K483" s="7"/>
      <c r="L483" s="9" t="s">
        <v>240</v>
      </c>
      <c r="M483" s="14" t="s">
        <v>423</v>
      </c>
      <c r="N483" s="14" t="s">
        <v>423</v>
      </c>
      <c r="O483" s="14" t="s">
        <v>423</v>
      </c>
      <c r="P483" s="7"/>
      <c r="Q483" s="14" t="s">
        <v>423</v>
      </c>
      <c r="R483" s="14" t="s">
        <v>423</v>
      </c>
      <c r="S483" s="14" t="s">
        <v>423</v>
      </c>
    </row>
    <row r="484" spans="1:19" ht="16.5" customHeight="1" x14ac:dyDescent="0.2">
      <c r="A484" s="7"/>
      <c r="B484" s="7"/>
      <c r="C484" s="7"/>
      <c r="D484" s="7" t="s">
        <v>588</v>
      </c>
      <c r="E484" s="7"/>
      <c r="F484" s="7"/>
      <c r="G484" s="7"/>
      <c r="H484" s="7"/>
      <c r="I484" s="7"/>
      <c r="J484" s="7"/>
      <c r="K484" s="7"/>
      <c r="L484" s="9" t="s">
        <v>240</v>
      </c>
      <c r="M484" s="14" t="s">
        <v>423</v>
      </c>
      <c r="N484" s="14" t="s">
        <v>423</v>
      </c>
      <c r="O484" s="14" t="s">
        <v>423</v>
      </c>
      <c r="P484" s="7"/>
      <c r="Q484" s="14" t="s">
        <v>423</v>
      </c>
      <c r="R484" s="14" t="s">
        <v>423</v>
      </c>
      <c r="S484" s="14" t="s">
        <v>423</v>
      </c>
    </row>
    <row r="485" spans="1:19" ht="16.5" customHeight="1" x14ac:dyDescent="0.2">
      <c r="A485" s="7"/>
      <c r="B485" s="7"/>
      <c r="C485" s="7" t="s">
        <v>590</v>
      </c>
      <c r="D485" s="7"/>
      <c r="E485" s="7"/>
      <c r="F485" s="7"/>
      <c r="G485" s="7"/>
      <c r="H485" s="7"/>
      <c r="I485" s="7"/>
      <c r="J485" s="7"/>
      <c r="K485" s="7"/>
      <c r="L485" s="9"/>
      <c r="M485" s="10"/>
      <c r="N485" s="10"/>
      <c r="O485" s="10"/>
      <c r="P485" s="7"/>
      <c r="Q485" s="10"/>
      <c r="R485" s="10"/>
      <c r="S485" s="10"/>
    </row>
    <row r="486" spans="1:19" ht="16.5" customHeight="1" x14ac:dyDescent="0.2">
      <c r="A486" s="7"/>
      <c r="B486" s="7"/>
      <c r="C486" s="7"/>
      <c r="D486" s="7" t="s">
        <v>591</v>
      </c>
      <c r="E486" s="7"/>
      <c r="F486" s="7"/>
      <c r="G486" s="7"/>
      <c r="H486" s="7"/>
      <c r="I486" s="7"/>
      <c r="J486" s="7"/>
      <c r="K486" s="7"/>
      <c r="L486" s="9" t="s">
        <v>240</v>
      </c>
      <c r="M486" s="14" t="s">
        <v>423</v>
      </c>
      <c r="N486" s="14" t="s">
        <v>423</v>
      </c>
      <c r="O486" s="14" t="s">
        <v>423</v>
      </c>
      <c r="P486" s="7"/>
      <c r="Q486" s="14" t="s">
        <v>423</v>
      </c>
      <c r="R486" s="14" t="s">
        <v>423</v>
      </c>
      <c r="S486" s="14" t="s">
        <v>423</v>
      </c>
    </row>
    <row r="487" spans="1:19" ht="16.5" customHeight="1" x14ac:dyDescent="0.2">
      <c r="A487" s="7"/>
      <c r="B487" s="7"/>
      <c r="C487" s="7"/>
      <c r="D487" s="7" t="s">
        <v>592</v>
      </c>
      <c r="E487" s="7"/>
      <c r="F487" s="7"/>
      <c r="G487" s="7"/>
      <c r="H487" s="7"/>
      <c r="I487" s="7"/>
      <c r="J487" s="7"/>
      <c r="K487" s="7"/>
      <c r="L487" s="9" t="s">
        <v>240</v>
      </c>
      <c r="M487" s="14" t="s">
        <v>423</v>
      </c>
      <c r="N487" s="14" t="s">
        <v>423</v>
      </c>
      <c r="O487" s="14" t="s">
        <v>423</v>
      </c>
      <c r="P487" s="7"/>
      <c r="Q487" s="14" t="s">
        <v>423</v>
      </c>
      <c r="R487" s="14" t="s">
        <v>423</v>
      </c>
      <c r="S487" s="14" t="s">
        <v>423</v>
      </c>
    </row>
    <row r="488" spans="1:19" ht="16.5" customHeight="1" x14ac:dyDescent="0.2">
      <c r="A488" s="7"/>
      <c r="B488" s="7"/>
      <c r="C488" s="7"/>
      <c r="D488" s="7" t="s">
        <v>593</v>
      </c>
      <c r="E488" s="7"/>
      <c r="F488" s="7"/>
      <c r="G488" s="7"/>
      <c r="H488" s="7"/>
      <c r="I488" s="7"/>
      <c r="J488" s="7"/>
      <c r="K488" s="7"/>
      <c r="L488" s="9" t="s">
        <v>240</v>
      </c>
      <c r="M488" s="14" t="s">
        <v>423</v>
      </c>
      <c r="N488" s="14" t="s">
        <v>423</v>
      </c>
      <c r="O488" s="14" t="s">
        <v>423</v>
      </c>
      <c r="P488" s="7"/>
      <c r="Q488" s="14" t="s">
        <v>423</v>
      </c>
      <c r="R488" s="14" t="s">
        <v>423</v>
      </c>
      <c r="S488" s="14" t="s">
        <v>423</v>
      </c>
    </row>
    <row r="489" spans="1:19" ht="16.5" customHeight="1" x14ac:dyDescent="0.2">
      <c r="A489" s="7"/>
      <c r="B489" s="7"/>
      <c r="C489" s="7"/>
      <c r="D489" s="7" t="s">
        <v>594</v>
      </c>
      <c r="E489" s="7"/>
      <c r="F489" s="7"/>
      <c r="G489" s="7"/>
      <c r="H489" s="7"/>
      <c r="I489" s="7"/>
      <c r="J489" s="7"/>
      <c r="K489" s="7"/>
      <c r="L489" s="9" t="s">
        <v>240</v>
      </c>
      <c r="M489" s="14" t="s">
        <v>423</v>
      </c>
      <c r="N489" s="14" t="s">
        <v>423</v>
      </c>
      <c r="O489" s="14" t="s">
        <v>423</v>
      </c>
      <c r="P489" s="7"/>
      <c r="Q489" s="14" t="s">
        <v>423</v>
      </c>
      <c r="R489" s="14" t="s">
        <v>423</v>
      </c>
      <c r="S489" s="14" t="s">
        <v>423</v>
      </c>
    </row>
    <row r="490" spans="1:19" ht="16.5" customHeight="1" x14ac:dyDescent="0.2">
      <c r="A490" s="7"/>
      <c r="B490" s="7"/>
      <c r="C490" s="7"/>
      <c r="D490" s="7" t="s">
        <v>595</v>
      </c>
      <c r="E490" s="7"/>
      <c r="F490" s="7"/>
      <c r="G490" s="7"/>
      <c r="H490" s="7"/>
      <c r="I490" s="7"/>
      <c r="J490" s="7"/>
      <c r="K490" s="7"/>
      <c r="L490" s="9" t="s">
        <v>240</v>
      </c>
      <c r="M490" s="14" t="s">
        <v>423</v>
      </c>
      <c r="N490" s="14" t="s">
        <v>423</v>
      </c>
      <c r="O490" s="14" t="s">
        <v>423</v>
      </c>
      <c r="P490" s="7"/>
      <c r="Q490" s="14" t="s">
        <v>423</v>
      </c>
      <c r="R490" s="14" t="s">
        <v>423</v>
      </c>
      <c r="S490" s="14" t="s">
        <v>423</v>
      </c>
    </row>
    <row r="491" spans="1:19" ht="16.5" customHeight="1" x14ac:dyDescent="0.2">
      <c r="A491" s="11"/>
      <c r="B491" s="11"/>
      <c r="C491" s="11"/>
      <c r="D491" s="11" t="s">
        <v>588</v>
      </c>
      <c r="E491" s="11"/>
      <c r="F491" s="11"/>
      <c r="G491" s="11"/>
      <c r="H491" s="11"/>
      <c r="I491" s="11"/>
      <c r="J491" s="11"/>
      <c r="K491" s="11"/>
      <c r="L491" s="12" t="s">
        <v>240</v>
      </c>
      <c r="M491" s="49" t="s">
        <v>423</v>
      </c>
      <c r="N491" s="49" t="s">
        <v>423</v>
      </c>
      <c r="O491" s="49" t="s">
        <v>423</v>
      </c>
      <c r="P491" s="11"/>
      <c r="Q491" s="49" t="s">
        <v>423</v>
      </c>
      <c r="R491" s="49" t="s">
        <v>423</v>
      </c>
      <c r="S491" s="49" t="s">
        <v>423</v>
      </c>
    </row>
    <row r="492" spans="1:19" ht="4.5" customHeight="1" x14ac:dyDescent="0.2">
      <c r="A492" s="25"/>
      <c r="B492" s="25"/>
      <c r="C492" s="2"/>
      <c r="D492" s="2"/>
      <c r="E492" s="2"/>
      <c r="F492" s="2"/>
      <c r="G492" s="2"/>
      <c r="H492" s="2"/>
      <c r="I492" s="2"/>
      <c r="J492" s="2"/>
      <c r="K492" s="2"/>
      <c r="L492" s="2"/>
      <c r="M492" s="2"/>
      <c r="N492" s="2"/>
      <c r="O492" s="2"/>
      <c r="P492" s="2"/>
      <c r="Q492" s="2"/>
      <c r="R492" s="2"/>
      <c r="S492" s="2"/>
    </row>
    <row r="493" spans="1:19" ht="16.5" customHeight="1" x14ac:dyDescent="0.2">
      <c r="A493" s="25"/>
      <c r="B493" s="25"/>
      <c r="C493" s="79" t="s">
        <v>427</v>
      </c>
      <c r="D493" s="79"/>
      <c r="E493" s="79"/>
      <c r="F493" s="79"/>
      <c r="G493" s="79"/>
      <c r="H493" s="79"/>
      <c r="I493" s="79"/>
      <c r="J493" s="79"/>
      <c r="K493" s="79"/>
      <c r="L493" s="79"/>
      <c r="M493" s="79"/>
      <c r="N493" s="79"/>
      <c r="O493" s="79"/>
      <c r="P493" s="79"/>
      <c r="Q493" s="79"/>
      <c r="R493" s="79"/>
      <c r="S493" s="79"/>
    </row>
    <row r="494" spans="1:19" ht="4.5" customHeight="1" x14ac:dyDescent="0.2">
      <c r="A494" s="25"/>
      <c r="B494" s="25"/>
      <c r="C494" s="2"/>
      <c r="D494" s="2"/>
      <c r="E494" s="2"/>
      <c r="F494" s="2"/>
      <c r="G494" s="2"/>
      <c r="H494" s="2"/>
      <c r="I494" s="2"/>
      <c r="J494" s="2"/>
      <c r="K494" s="2"/>
      <c r="L494" s="2"/>
      <c r="M494" s="2"/>
      <c r="N494" s="2"/>
      <c r="O494" s="2"/>
      <c r="P494" s="2"/>
      <c r="Q494" s="2"/>
      <c r="R494" s="2"/>
      <c r="S494" s="2"/>
    </row>
    <row r="495" spans="1:19" ht="16.5" customHeight="1" x14ac:dyDescent="0.2">
      <c r="A495" s="54"/>
      <c r="B495" s="54"/>
      <c r="C495" s="79" t="s">
        <v>599</v>
      </c>
      <c r="D495" s="79"/>
      <c r="E495" s="79"/>
      <c r="F495" s="79"/>
      <c r="G495" s="79"/>
      <c r="H495" s="79"/>
      <c r="I495" s="79"/>
      <c r="J495" s="79"/>
      <c r="K495" s="79"/>
      <c r="L495" s="79"/>
      <c r="M495" s="79"/>
      <c r="N495" s="79"/>
      <c r="O495" s="79"/>
      <c r="P495" s="79"/>
      <c r="Q495" s="79"/>
      <c r="R495" s="79"/>
      <c r="S495" s="79"/>
    </row>
    <row r="496" spans="1:19" ht="16.5" customHeight="1" x14ac:dyDescent="0.2">
      <c r="A496" s="35"/>
      <c r="B496" s="35"/>
      <c r="C496" s="79" t="s">
        <v>155</v>
      </c>
      <c r="D496" s="79"/>
      <c r="E496" s="79"/>
      <c r="F496" s="79"/>
      <c r="G496" s="79"/>
      <c r="H496" s="79"/>
      <c r="I496" s="79"/>
      <c r="J496" s="79"/>
      <c r="K496" s="79"/>
      <c r="L496" s="79"/>
      <c r="M496" s="79"/>
      <c r="N496" s="79"/>
      <c r="O496" s="79"/>
      <c r="P496" s="79"/>
      <c r="Q496" s="79"/>
      <c r="R496" s="79"/>
      <c r="S496" s="79"/>
    </row>
    <row r="497" spans="1:19" ht="4.5" customHeight="1" x14ac:dyDescent="0.2">
      <c r="A497" s="25"/>
      <c r="B497" s="25"/>
      <c r="C497" s="2"/>
      <c r="D497" s="2"/>
      <c r="E497" s="2"/>
      <c r="F497" s="2"/>
      <c r="G497" s="2"/>
      <c r="H497" s="2"/>
      <c r="I497" s="2"/>
      <c r="J497" s="2"/>
      <c r="K497" s="2"/>
      <c r="L497" s="2"/>
      <c r="M497" s="2"/>
      <c r="N497" s="2"/>
      <c r="O497" s="2"/>
      <c r="P497" s="2"/>
      <c r="Q497" s="2"/>
      <c r="R497" s="2"/>
      <c r="S497" s="2"/>
    </row>
    <row r="498" spans="1:19" ht="16.5" customHeight="1" x14ac:dyDescent="0.2">
      <c r="A498" s="25" t="s">
        <v>115</v>
      </c>
      <c r="B498" s="25"/>
      <c r="C498" s="79" t="s">
        <v>600</v>
      </c>
      <c r="D498" s="79"/>
      <c r="E498" s="79"/>
      <c r="F498" s="79"/>
      <c r="G498" s="79"/>
      <c r="H498" s="79"/>
      <c r="I498" s="79"/>
      <c r="J498" s="79"/>
      <c r="K498" s="79"/>
      <c r="L498" s="79"/>
      <c r="M498" s="79"/>
      <c r="N498" s="79"/>
      <c r="O498" s="79"/>
      <c r="P498" s="79"/>
      <c r="Q498" s="79"/>
      <c r="R498" s="79"/>
      <c r="S498" s="79"/>
    </row>
    <row r="499" spans="1:19" ht="42.4" customHeight="1" x14ac:dyDescent="0.2">
      <c r="A499" s="25" t="s">
        <v>117</v>
      </c>
      <c r="B499" s="25"/>
      <c r="C499" s="79" t="s">
        <v>601</v>
      </c>
      <c r="D499" s="79"/>
      <c r="E499" s="79"/>
      <c r="F499" s="79"/>
      <c r="G499" s="79"/>
      <c r="H499" s="79"/>
      <c r="I499" s="79"/>
      <c r="J499" s="79"/>
      <c r="K499" s="79"/>
      <c r="L499" s="79"/>
      <c r="M499" s="79"/>
      <c r="N499" s="79"/>
      <c r="O499" s="79"/>
      <c r="P499" s="79"/>
      <c r="Q499" s="79"/>
      <c r="R499" s="79"/>
      <c r="S499" s="79"/>
    </row>
    <row r="500" spans="1:19" ht="16.5" customHeight="1" x14ac:dyDescent="0.2">
      <c r="A500" s="25" t="s">
        <v>119</v>
      </c>
      <c r="B500" s="25"/>
      <c r="C500" s="79" t="s">
        <v>602</v>
      </c>
      <c r="D500" s="79"/>
      <c r="E500" s="79"/>
      <c r="F500" s="79"/>
      <c r="G500" s="79"/>
      <c r="H500" s="79"/>
      <c r="I500" s="79"/>
      <c r="J500" s="79"/>
      <c r="K500" s="79"/>
      <c r="L500" s="79"/>
      <c r="M500" s="79"/>
      <c r="N500" s="79"/>
      <c r="O500" s="79"/>
      <c r="P500" s="79"/>
      <c r="Q500" s="79"/>
      <c r="R500" s="79"/>
      <c r="S500" s="79"/>
    </row>
    <row r="501" spans="1:19" ht="27.75" customHeight="1" x14ac:dyDescent="0.2">
      <c r="A501" s="25" t="s">
        <v>121</v>
      </c>
      <c r="B501" s="25"/>
      <c r="C501" s="79" t="s">
        <v>603</v>
      </c>
      <c r="D501" s="79"/>
      <c r="E501" s="79"/>
      <c r="F501" s="79"/>
      <c r="G501" s="79"/>
      <c r="H501" s="79"/>
      <c r="I501" s="79"/>
      <c r="J501" s="79"/>
      <c r="K501" s="79"/>
      <c r="L501" s="79"/>
      <c r="M501" s="79"/>
      <c r="N501" s="79"/>
      <c r="O501" s="79"/>
      <c r="P501" s="79"/>
      <c r="Q501" s="79"/>
      <c r="R501" s="79"/>
      <c r="S501" s="79"/>
    </row>
    <row r="502" spans="1:19" ht="29.45" customHeight="1" x14ac:dyDescent="0.2">
      <c r="A502" s="25" t="s">
        <v>123</v>
      </c>
      <c r="B502" s="25"/>
      <c r="C502" s="79" t="s">
        <v>604</v>
      </c>
      <c r="D502" s="79"/>
      <c r="E502" s="79"/>
      <c r="F502" s="79"/>
      <c r="G502" s="79"/>
      <c r="H502" s="79"/>
      <c r="I502" s="79"/>
      <c r="J502" s="79"/>
      <c r="K502" s="79"/>
      <c r="L502" s="79"/>
      <c r="M502" s="79"/>
      <c r="N502" s="79"/>
      <c r="O502" s="79"/>
      <c r="P502" s="79"/>
      <c r="Q502" s="79"/>
      <c r="R502" s="79"/>
      <c r="S502" s="79"/>
    </row>
    <row r="503" spans="1:19" ht="42.4" customHeight="1" x14ac:dyDescent="0.2">
      <c r="A503" s="25" t="s">
        <v>161</v>
      </c>
      <c r="B503" s="25"/>
      <c r="C503" s="79" t="s">
        <v>605</v>
      </c>
      <c r="D503" s="79"/>
      <c r="E503" s="79"/>
      <c r="F503" s="79"/>
      <c r="G503" s="79"/>
      <c r="H503" s="79"/>
      <c r="I503" s="79"/>
      <c r="J503" s="79"/>
      <c r="K503" s="79"/>
      <c r="L503" s="79"/>
      <c r="M503" s="79"/>
      <c r="N503" s="79"/>
      <c r="O503" s="79"/>
      <c r="P503" s="79"/>
      <c r="Q503" s="79"/>
      <c r="R503" s="79"/>
      <c r="S503" s="79"/>
    </row>
    <row r="504" spans="1:19" ht="16.5" customHeight="1" x14ac:dyDescent="0.2">
      <c r="A504" s="25" t="s">
        <v>180</v>
      </c>
      <c r="B504" s="25"/>
      <c r="C504" s="79" t="s">
        <v>606</v>
      </c>
      <c r="D504" s="79"/>
      <c r="E504" s="79"/>
      <c r="F504" s="79"/>
      <c r="G504" s="79"/>
      <c r="H504" s="79"/>
      <c r="I504" s="79"/>
      <c r="J504" s="79"/>
      <c r="K504" s="79"/>
      <c r="L504" s="79"/>
      <c r="M504" s="79"/>
      <c r="N504" s="79"/>
      <c r="O504" s="79"/>
      <c r="P504" s="79"/>
      <c r="Q504" s="79"/>
      <c r="R504" s="79"/>
      <c r="S504" s="79"/>
    </row>
    <row r="505" spans="1:19" ht="4.5" customHeight="1" x14ac:dyDescent="0.2"/>
    <row r="506" spans="1:19" ht="16.5" customHeight="1" x14ac:dyDescent="0.2">
      <c r="A506" s="26" t="s">
        <v>125</v>
      </c>
      <c r="B506" s="25"/>
      <c r="C506" s="25"/>
      <c r="D506" s="25"/>
      <c r="E506" s="79" t="s">
        <v>607</v>
      </c>
      <c r="F506" s="79"/>
      <c r="G506" s="79"/>
      <c r="H506" s="79"/>
      <c r="I506" s="79"/>
      <c r="J506" s="79"/>
      <c r="K506" s="79"/>
      <c r="L506" s="79"/>
      <c r="M506" s="79"/>
      <c r="N506" s="79"/>
      <c r="O506" s="79"/>
      <c r="P506" s="79"/>
      <c r="Q506" s="79"/>
      <c r="R506" s="79"/>
      <c r="S506" s="79"/>
    </row>
  </sheetData>
  <mergeCells count="38">
    <mergeCell ref="M2:O2"/>
    <mergeCell ref="Q2:S2"/>
    <mergeCell ref="D8:K8"/>
    <mergeCell ref="D28:K28"/>
    <mergeCell ref="D48:K48"/>
    <mergeCell ref="D191:K191"/>
    <mergeCell ref="D211:K211"/>
    <mergeCell ref="D231:K231"/>
    <mergeCell ref="D252:K252"/>
    <mergeCell ref="D69:K69"/>
    <mergeCell ref="D89:K89"/>
    <mergeCell ref="D109:K109"/>
    <mergeCell ref="D130:K130"/>
    <mergeCell ref="D150:K150"/>
    <mergeCell ref="D475:K475"/>
    <mergeCell ref="K1:S1"/>
    <mergeCell ref="C493:S493"/>
    <mergeCell ref="C495:S495"/>
    <mergeCell ref="C496:S496"/>
    <mergeCell ref="D374:K374"/>
    <mergeCell ref="D394:K394"/>
    <mergeCell ref="D414:K414"/>
    <mergeCell ref="D435:K435"/>
    <mergeCell ref="D455:K455"/>
    <mergeCell ref="D272:K272"/>
    <mergeCell ref="D292:K292"/>
    <mergeCell ref="D313:K313"/>
    <mergeCell ref="D333:K333"/>
    <mergeCell ref="D353:K353"/>
    <mergeCell ref="D170:K170"/>
    <mergeCell ref="C503:S503"/>
    <mergeCell ref="C504:S504"/>
    <mergeCell ref="E506:S506"/>
    <mergeCell ref="C498:S498"/>
    <mergeCell ref="C499:S499"/>
    <mergeCell ref="C500:S500"/>
    <mergeCell ref="C501:S501"/>
    <mergeCell ref="C502:S502"/>
  </mergeCells>
  <pageMargins left="0.7" right="0.7" top="0.75" bottom="0.75" header="0.3" footer="0.3"/>
  <pageSetup paperSize="9" fitToHeight="0" orientation="landscape" horizontalDpi="300" verticalDpi="300"/>
  <headerFooter scaleWithDoc="0" alignWithMargins="0">
    <oddHeader>&amp;C&amp;"Arial"&amp;8TABLE 10A.34</oddHeader>
    <oddFooter>&amp;L&amp;"Arial"&amp;8REPORT ON
GOVERNMENT
SERVICES 2022&amp;R&amp;"Arial"&amp;8PRIMARY AND
COMMUNITY HEALTH
PAGE &amp;B&amp;P&amp;B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S506"/>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608</v>
      </c>
      <c r="B1" s="8"/>
      <c r="C1" s="8"/>
      <c r="D1" s="8"/>
      <c r="E1" s="8"/>
      <c r="F1" s="8"/>
      <c r="G1" s="8"/>
      <c r="H1" s="8"/>
      <c r="I1" s="8"/>
      <c r="J1" s="8"/>
      <c r="K1" s="85" t="s">
        <v>609</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610</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469</v>
      </c>
      <c r="N6" s="17">
        <v>1163</v>
      </c>
      <c r="O6" s="19">
        <v>39573</v>
      </c>
      <c r="P6" s="7"/>
      <c r="Q6" s="15">
        <v>452</v>
      </c>
      <c r="R6" s="17">
        <v>1153</v>
      </c>
      <c r="S6" s="19">
        <v>23602</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3" t="s">
        <v>104</v>
      </c>
      <c r="N8" s="15">
        <v>177</v>
      </c>
      <c r="O8" s="15">
        <v>644</v>
      </c>
      <c r="P8" s="7"/>
      <c r="Q8" s="16">
        <v>19</v>
      </c>
      <c r="R8" s="15">
        <v>352</v>
      </c>
      <c r="S8" s="15">
        <v>390</v>
      </c>
    </row>
    <row r="9" spans="1:19" ht="16.5" customHeight="1" x14ac:dyDescent="0.2">
      <c r="A9" s="7"/>
      <c r="B9" s="7"/>
      <c r="C9" s="7"/>
      <c r="D9" s="7" t="s">
        <v>487</v>
      </c>
      <c r="E9" s="7"/>
      <c r="F9" s="7"/>
      <c r="G9" s="7"/>
      <c r="H9" s="7"/>
      <c r="I9" s="7"/>
      <c r="J9" s="7"/>
      <c r="K9" s="7"/>
      <c r="L9" s="9" t="s">
        <v>240</v>
      </c>
      <c r="M9" s="15">
        <v>476</v>
      </c>
      <c r="N9" s="17">
        <v>1166</v>
      </c>
      <c r="O9" s="19">
        <v>38449</v>
      </c>
      <c r="P9" s="7"/>
      <c r="Q9" s="15">
        <v>462</v>
      </c>
      <c r="R9" s="17">
        <v>1160</v>
      </c>
      <c r="S9" s="19">
        <v>22950</v>
      </c>
    </row>
    <row r="10" spans="1:19" ht="16.5" customHeight="1" x14ac:dyDescent="0.2">
      <c r="A10" s="7"/>
      <c r="B10" s="7"/>
      <c r="C10" s="7"/>
      <c r="D10" s="7" t="s">
        <v>588</v>
      </c>
      <c r="E10" s="7"/>
      <c r="F10" s="7"/>
      <c r="G10" s="7"/>
      <c r="H10" s="7"/>
      <c r="I10" s="7"/>
      <c r="J10" s="7"/>
      <c r="K10" s="7"/>
      <c r="L10" s="9" t="s">
        <v>240</v>
      </c>
      <c r="M10" s="15">
        <v>421</v>
      </c>
      <c r="N10" s="15">
        <v>971</v>
      </c>
      <c r="O10" s="15">
        <v>480</v>
      </c>
      <c r="P10" s="7"/>
      <c r="Q10" s="15">
        <v>469</v>
      </c>
      <c r="R10" s="17">
        <v>1050</v>
      </c>
      <c r="S10" s="15">
        <v>262</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5">
        <v>631</v>
      </c>
      <c r="N12" s="17">
        <v>1217</v>
      </c>
      <c r="O12" s="19">
        <v>21230</v>
      </c>
      <c r="P12" s="7"/>
      <c r="Q12" s="15">
        <v>498</v>
      </c>
      <c r="R12" s="17">
        <v>1253</v>
      </c>
      <c r="S12" s="19">
        <v>12809</v>
      </c>
    </row>
    <row r="13" spans="1:19" ht="16.5" customHeight="1" x14ac:dyDescent="0.2">
      <c r="A13" s="7"/>
      <c r="B13" s="7"/>
      <c r="C13" s="7"/>
      <c r="D13" s="7" t="s">
        <v>434</v>
      </c>
      <c r="E13" s="7"/>
      <c r="F13" s="7"/>
      <c r="G13" s="7"/>
      <c r="H13" s="7"/>
      <c r="I13" s="7"/>
      <c r="J13" s="7"/>
      <c r="K13" s="7"/>
      <c r="L13" s="9" t="s">
        <v>240</v>
      </c>
      <c r="M13" s="15">
        <v>436</v>
      </c>
      <c r="N13" s="17">
        <v>1007</v>
      </c>
      <c r="O13" s="19">
        <v>12760</v>
      </c>
      <c r="P13" s="7"/>
      <c r="Q13" s="15">
        <v>482</v>
      </c>
      <c r="R13" s="17">
        <v>1061</v>
      </c>
      <c r="S13" s="17">
        <v>7407</v>
      </c>
    </row>
    <row r="14" spans="1:19" ht="16.5" customHeight="1" x14ac:dyDescent="0.2">
      <c r="A14" s="7"/>
      <c r="B14" s="7"/>
      <c r="C14" s="7"/>
      <c r="D14" s="7" t="s">
        <v>435</v>
      </c>
      <c r="E14" s="7"/>
      <c r="F14" s="7"/>
      <c r="G14" s="7"/>
      <c r="H14" s="7"/>
      <c r="I14" s="7"/>
      <c r="J14" s="7"/>
      <c r="K14" s="7"/>
      <c r="L14" s="9" t="s">
        <v>240</v>
      </c>
      <c r="M14" s="16">
        <v>97</v>
      </c>
      <c r="N14" s="15">
        <v>931</v>
      </c>
      <c r="O14" s="17">
        <v>5291</v>
      </c>
      <c r="P14" s="7"/>
      <c r="Q14" s="16">
        <v>91</v>
      </c>
      <c r="R14" s="15">
        <v>959</v>
      </c>
      <c r="S14" s="17">
        <v>3216</v>
      </c>
    </row>
    <row r="15" spans="1:19" ht="16.5" customHeight="1" x14ac:dyDescent="0.2">
      <c r="A15" s="7"/>
      <c r="B15" s="7"/>
      <c r="C15" s="7"/>
      <c r="D15" s="7" t="s">
        <v>436</v>
      </c>
      <c r="E15" s="7"/>
      <c r="F15" s="7"/>
      <c r="G15" s="7"/>
      <c r="H15" s="7"/>
      <c r="I15" s="7"/>
      <c r="J15" s="7"/>
      <c r="K15" s="7"/>
      <c r="L15" s="9" t="s">
        <v>240</v>
      </c>
      <c r="M15" s="16">
        <v>81</v>
      </c>
      <c r="N15" s="15">
        <v>784</v>
      </c>
      <c r="O15" s="15">
        <v>206</v>
      </c>
      <c r="P15" s="7"/>
      <c r="Q15" s="16">
        <v>89</v>
      </c>
      <c r="R15" s="15">
        <v>511</v>
      </c>
      <c r="S15" s="15">
        <v>127</v>
      </c>
    </row>
    <row r="16" spans="1:19" ht="16.5" customHeight="1" x14ac:dyDescent="0.2">
      <c r="A16" s="7"/>
      <c r="B16" s="7"/>
      <c r="C16" s="7"/>
      <c r="D16" s="7" t="s">
        <v>437</v>
      </c>
      <c r="E16" s="7"/>
      <c r="F16" s="7"/>
      <c r="G16" s="7"/>
      <c r="H16" s="7"/>
      <c r="I16" s="7"/>
      <c r="J16" s="7"/>
      <c r="K16" s="7"/>
      <c r="L16" s="9" t="s">
        <v>240</v>
      </c>
      <c r="M16" s="14" t="s">
        <v>101</v>
      </c>
      <c r="N16" s="14" t="s">
        <v>101</v>
      </c>
      <c r="O16" s="13" t="s">
        <v>104</v>
      </c>
      <c r="P16" s="7"/>
      <c r="Q16" s="14" t="s">
        <v>101</v>
      </c>
      <c r="R16" s="14" t="s">
        <v>101</v>
      </c>
      <c r="S16" s="13" t="s">
        <v>104</v>
      </c>
    </row>
    <row r="17" spans="1:19" ht="16.5" customHeight="1" x14ac:dyDescent="0.2">
      <c r="A17" s="7"/>
      <c r="B17" s="7"/>
      <c r="C17" s="7"/>
      <c r="D17" s="7" t="s">
        <v>588</v>
      </c>
      <c r="E17" s="7"/>
      <c r="F17" s="7"/>
      <c r="G17" s="7"/>
      <c r="H17" s="7"/>
      <c r="I17" s="7"/>
      <c r="J17" s="7"/>
      <c r="K17" s="7"/>
      <c r="L17" s="9" t="s">
        <v>240</v>
      </c>
      <c r="M17" s="15">
        <v>541</v>
      </c>
      <c r="N17" s="15">
        <v>749</v>
      </c>
      <c r="O17" s="16">
        <v>87</v>
      </c>
      <c r="P17" s="7"/>
      <c r="Q17" s="15">
        <v>555</v>
      </c>
      <c r="R17" s="15">
        <v>759</v>
      </c>
      <c r="S17" s="16">
        <v>44</v>
      </c>
    </row>
    <row r="18" spans="1:19" ht="16.5" customHeight="1" x14ac:dyDescent="0.2">
      <c r="A18" s="7"/>
      <c r="B18" s="7"/>
      <c r="C18" s="7" t="s">
        <v>611</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396</v>
      </c>
      <c r="N19" s="17">
        <v>1211</v>
      </c>
      <c r="O19" s="17">
        <v>9818</v>
      </c>
      <c r="P19" s="7"/>
      <c r="Q19" s="15">
        <v>344</v>
      </c>
      <c r="R19" s="17">
        <v>1199</v>
      </c>
      <c r="S19" s="17">
        <v>5537</v>
      </c>
    </row>
    <row r="20" spans="1:19" ht="16.5" customHeight="1" x14ac:dyDescent="0.2">
      <c r="A20" s="7"/>
      <c r="B20" s="7"/>
      <c r="C20" s="7"/>
      <c r="D20" s="7" t="s">
        <v>592</v>
      </c>
      <c r="E20" s="7"/>
      <c r="F20" s="7"/>
      <c r="G20" s="7"/>
      <c r="H20" s="7"/>
      <c r="I20" s="7"/>
      <c r="J20" s="7"/>
      <c r="K20" s="7"/>
      <c r="L20" s="9" t="s">
        <v>240</v>
      </c>
      <c r="M20" s="15">
        <v>387</v>
      </c>
      <c r="N20" s="17">
        <v>1059</v>
      </c>
      <c r="O20" s="19">
        <v>12071</v>
      </c>
      <c r="P20" s="7"/>
      <c r="Q20" s="15">
        <v>395</v>
      </c>
      <c r="R20" s="17">
        <v>1107</v>
      </c>
      <c r="S20" s="17">
        <v>7211</v>
      </c>
    </row>
    <row r="21" spans="1:19" ht="16.5" customHeight="1" x14ac:dyDescent="0.2">
      <c r="A21" s="7"/>
      <c r="B21" s="7"/>
      <c r="C21" s="7"/>
      <c r="D21" s="7" t="s">
        <v>593</v>
      </c>
      <c r="E21" s="7"/>
      <c r="F21" s="7"/>
      <c r="G21" s="7"/>
      <c r="H21" s="7"/>
      <c r="I21" s="7"/>
      <c r="J21" s="7"/>
      <c r="K21" s="7"/>
      <c r="L21" s="9" t="s">
        <v>240</v>
      </c>
      <c r="M21" s="15">
        <v>671</v>
      </c>
      <c r="N21" s="17">
        <v>1162</v>
      </c>
      <c r="O21" s="17">
        <v>7821</v>
      </c>
      <c r="P21" s="7"/>
      <c r="Q21" s="15">
        <v>667</v>
      </c>
      <c r="R21" s="17">
        <v>1157</v>
      </c>
      <c r="S21" s="17">
        <v>4622</v>
      </c>
    </row>
    <row r="22" spans="1:19" ht="16.5" customHeight="1" x14ac:dyDescent="0.2">
      <c r="A22" s="7"/>
      <c r="B22" s="7"/>
      <c r="C22" s="7"/>
      <c r="D22" s="7" t="s">
        <v>594</v>
      </c>
      <c r="E22" s="7"/>
      <c r="F22" s="7"/>
      <c r="G22" s="7"/>
      <c r="H22" s="7"/>
      <c r="I22" s="7"/>
      <c r="J22" s="7"/>
      <c r="K22" s="7"/>
      <c r="L22" s="9" t="s">
        <v>240</v>
      </c>
      <c r="M22" s="15">
        <v>602</v>
      </c>
      <c r="N22" s="17">
        <v>1185</v>
      </c>
      <c r="O22" s="17">
        <v>5379</v>
      </c>
      <c r="P22" s="7"/>
      <c r="Q22" s="15">
        <v>529</v>
      </c>
      <c r="R22" s="17">
        <v>1219</v>
      </c>
      <c r="S22" s="17">
        <v>3401</v>
      </c>
    </row>
    <row r="23" spans="1:19" ht="16.5" customHeight="1" x14ac:dyDescent="0.2">
      <c r="A23" s="7"/>
      <c r="B23" s="7"/>
      <c r="C23" s="7"/>
      <c r="D23" s="7" t="s">
        <v>595</v>
      </c>
      <c r="E23" s="7"/>
      <c r="F23" s="7"/>
      <c r="G23" s="7"/>
      <c r="H23" s="7"/>
      <c r="I23" s="7"/>
      <c r="J23" s="7"/>
      <c r="K23" s="7"/>
      <c r="L23" s="9" t="s">
        <v>240</v>
      </c>
      <c r="M23" s="15">
        <v>647</v>
      </c>
      <c r="N23" s="17">
        <v>1184</v>
      </c>
      <c r="O23" s="17">
        <v>4394</v>
      </c>
      <c r="P23" s="7"/>
      <c r="Q23" s="15">
        <v>572</v>
      </c>
      <c r="R23" s="17">
        <v>1121</v>
      </c>
      <c r="S23" s="17">
        <v>2784</v>
      </c>
    </row>
    <row r="24" spans="1:19" ht="16.5" customHeight="1" x14ac:dyDescent="0.2">
      <c r="A24" s="7"/>
      <c r="B24" s="7"/>
      <c r="C24" s="7"/>
      <c r="D24" s="7" t="s">
        <v>588</v>
      </c>
      <c r="E24" s="7"/>
      <c r="F24" s="7"/>
      <c r="G24" s="7"/>
      <c r="H24" s="7"/>
      <c r="I24" s="7"/>
      <c r="J24" s="7"/>
      <c r="K24" s="7"/>
      <c r="L24" s="9" t="s">
        <v>240</v>
      </c>
      <c r="M24" s="15">
        <v>540</v>
      </c>
      <c r="N24" s="15">
        <v>753</v>
      </c>
      <c r="O24" s="16">
        <v>90</v>
      </c>
      <c r="P24" s="7"/>
      <c r="Q24" s="15">
        <v>555</v>
      </c>
      <c r="R24" s="15">
        <v>766</v>
      </c>
      <c r="S24" s="16">
        <v>47</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5">
        <v>511</v>
      </c>
      <c r="N26" s="17">
        <v>1195</v>
      </c>
      <c r="O26" s="17">
        <v>7125</v>
      </c>
      <c r="P26" s="7"/>
      <c r="Q26" s="15">
        <v>451</v>
      </c>
      <c r="R26" s="17">
        <v>1171</v>
      </c>
      <c r="S26" s="17">
        <v>3939</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3" t="s">
        <v>104</v>
      </c>
      <c r="N28" s="15">
        <v>340</v>
      </c>
      <c r="O28" s="16">
        <v>61</v>
      </c>
      <c r="P28" s="7"/>
      <c r="Q28" s="16">
        <v>63</v>
      </c>
      <c r="R28" s="15">
        <v>410</v>
      </c>
      <c r="S28" s="16">
        <v>43</v>
      </c>
    </row>
    <row r="29" spans="1:19" ht="16.5" customHeight="1" x14ac:dyDescent="0.2">
      <c r="A29" s="7"/>
      <c r="B29" s="7"/>
      <c r="C29" s="7"/>
      <c r="D29" s="7" t="s">
        <v>487</v>
      </c>
      <c r="E29" s="7"/>
      <c r="F29" s="7"/>
      <c r="G29" s="7"/>
      <c r="H29" s="7"/>
      <c r="I29" s="7"/>
      <c r="J29" s="7"/>
      <c r="K29" s="7"/>
      <c r="L29" s="9" t="s">
        <v>240</v>
      </c>
      <c r="M29" s="15">
        <v>520</v>
      </c>
      <c r="N29" s="17">
        <v>1200</v>
      </c>
      <c r="O29" s="17">
        <v>7001</v>
      </c>
      <c r="P29" s="7"/>
      <c r="Q29" s="15">
        <v>459</v>
      </c>
      <c r="R29" s="17">
        <v>1177</v>
      </c>
      <c r="S29" s="17">
        <v>3856</v>
      </c>
    </row>
    <row r="30" spans="1:19" ht="16.5" customHeight="1" x14ac:dyDescent="0.2">
      <c r="A30" s="7"/>
      <c r="B30" s="7"/>
      <c r="C30" s="7"/>
      <c r="D30" s="7" t="s">
        <v>588</v>
      </c>
      <c r="E30" s="7"/>
      <c r="F30" s="7"/>
      <c r="G30" s="7"/>
      <c r="H30" s="7"/>
      <c r="I30" s="7"/>
      <c r="J30" s="7"/>
      <c r="K30" s="7"/>
      <c r="L30" s="9" t="s">
        <v>240</v>
      </c>
      <c r="M30" s="15">
        <v>420</v>
      </c>
      <c r="N30" s="15">
        <v>800</v>
      </c>
      <c r="O30" s="16">
        <v>63</v>
      </c>
      <c r="P30" s="7"/>
      <c r="Q30" s="15">
        <v>529</v>
      </c>
      <c r="R30" s="15">
        <v>866</v>
      </c>
      <c r="S30" s="16">
        <v>40</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5">
        <v>661</v>
      </c>
      <c r="N32" s="17">
        <v>1309</v>
      </c>
      <c r="O32" s="17">
        <v>4025</v>
      </c>
      <c r="P32" s="7"/>
      <c r="Q32" s="15">
        <v>571</v>
      </c>
      <c r="R32" s="17">
        <v>1284</v>
      </c>
      <c r="S32" s="17">
        <v>1927</v>
      </c>
    </row>
    <row r="33" spans="1:19" ht="16.5" customHeight="1" x14ac:dyDescent="0.2">
      <c r="A33" s="7"/>
      <c r="B33" s="7"/>
      <c r="C33" s="7"/>
      <c r="D33" s="7" t="s">
        <v>434</v>
      </c>
      <c r="E33" s="7"/>
      <c r="F33" s="7"/>
      <c r="G33" s="7"/>
      <c r="H33" s="7"/>
      <c r="I33" s="7"/>
      <c r="J33" s="7"/>
      <c r="K33" s="7"/>
      <c r="L33" s="9" t="s">
        <v>240</v>
      </c>
      <c r="M33" s="15">
        <v>399</v>
      </c>
      <c r="N33" s="17">
        <v>1109</v>
      </c>
      <c r="O33" s="17">
        <v>1943</v>
      </c>
      <c r="P33" s="7"/>
      <c r="Q33" s="15">
        <v>553</v>
      </c>
      <c r="R33" s="17">
        <v>1195</v>
      </c>
      <c r="S33" s="17">
        <v>1236</v>
      </c>
    </row>
    <row r="34" spans="1:19" ht="16.5" customHeight="1" x14ac:dyDescent="0.2">
      <c r="A34" s="7"/>
      <c r="B34" s="7"/>
      <c r="C34" s="7"/>
      <c r="D34" s="7" t="s">
        <v>435</v>
      </c>
      <c r="E34" s="7"/>
      <c r="F34" s="7"/>
      <c r="G34" s="7"/>
      <c r="H34" s="7"/>
      <c r="I34" s="7"/>
      <c r="J34" s="7"/>
      <c r="K34" s="7"/>
      <c r="L34" s="9" t="s">
        <v>240</v>
      </c>
      <c r="M34" s="15">
        <v>151</v>
      </c>
      <c r="N34" s="15">
        <v>642</v>
      </c>
      <c r="O34" s="17">
        <v>1119</v>
      </c>
      <c r="P34" s="7"/>
      <c r="Q34" s="15">
        <v>227</v>
      </c>
      <c r="R34" s="15">
        <v>716</v>
      </c>
      <c r="S34" s="15">
        <v>754</v>
      </c>
    </row>
    <row r="35" spans="1:19" ht="16.5" customHeight="1" x14ac:dyDescent="0.2">
      <c r="A35" s="7"/>
      <c r="B35" s="7"/>
      <c r="C35" s="7"/>
      <c r="D35" s="7" t="s">
        <v>436</v>
      </c>
      <c r="E35" s="7"/>
      <c r="F35" s="7"/>
      <c r="G35" s="7"/>
      <c r="H35" s="7"/>
      <c r="I35" s="7"/>
      <c r="J35" s="7"/>
      <c r="K35" s="7"/>
      <c r="L35" s="9" t="s">
        <v>240</v>
      </c>
      <c r="M35" s="15">
        <v>259</v>
      </c>
      <c r="N35" s="15">
        <v>469</v>
      </c>
      <c r="O35" s="16">
        <v>26</v>
      </c>
      <c r="P35" s="7"/>
      <c r="Q35" s="14" t="s">
        <v>227</v>
      </c>
      <c r="R35" s="14" t="s">
        <v>227</v>
      </c>
      <c r="S35" s="16">
        <v>15</v>
      </c>
    </row>
    <row r="36" spans="1:19" ht="16.5" customHeight="1" x14ac:dyDescent="0.2">
      <c r="A36" s="7"/>
      <c r="B36" s="7"/>
      <c r="C36" s="7"/>
      <c r="D36" s="7" t="s">
        <v>437</v>
      </c>
      <c r="E36" s="7"/>
      <c r="F36" s="7"/>
      <c r="G36" s="7"/>
      <c r="H36" s="7"/>
      <c r="I36" s="7"/>
      <c r="J36" s="7"/>
      <c r="K36" s="7"/>
      <c r="L36" s="9" t="s">
        <v>240</v>
      </c>
      <c r="M36" s="14" t="s">
        <v>101</v>
      </c>
      <c r="N36" s="14" t="s">
        <v>101</v>
      </c>
      <c r="O36" s="13" t="s">
        <v>104</v>
      </c>
      <c r="P36" s="7"/>
      <c r="Q36" s="14" t="s">
        <v>101</v>
      </c>
      <c r="R36" s="14" t="s">
        <v>101</v>
      </c>
      <c r="S36" s="13" t="s">
        <v>104</v>
      </c>
    </row>
    <row r="37" spans="1:19" ht="16.5" customHeight="1" x14ac:dyDescent="0.2">
      <c r="A37" s="7"/>
      <c r="B37" s="7"/>
      <c r="C37" s="7"/>
      <c r="D37" s="7" t="s">
        <v>588</v>
      </c>
      <c r="E37" s="7"/>
      <c r="F37" s="7"/>
      <c r="G37" s="7"/>
      <c r="H37" s="7"/>
      <c r="I37" s="7"/>
      <c r="J37" s="7"/>
      <c r="K37" s="7"/>
      <c r="L37" s="9" t="s">
        <v>240</v>
      </c>
      <c r="M37" s="14" t="s">
        <v>227</v>
      </c>
      <c r="N37" s="14" t="s">
        <v>227</v>
      </c>
      <c r="O37" s="16">
        <v>12</v>
      </c>
      <c r="P37" s="7"/>
      <c r="Q37" s="14" t="s">
        <v>227</v>
      </c>
      <c r="R37" s="14" t="s">
        <v>227</v>
      </c>
      <c r="S37" s="13">
        <v>7</v>
      </c>
    </row>
    <row r="38" spans="1:19" ht="16.5" customHeight="1" x14ac:dyDescent="0.2">
      <c r="A38" s="7"/>
      <c r="B38" s="7"/>
      <c r="C38" s="7" t="s">
        <v>611</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5">
        <v>470</v>
      </c>
      <c r="N39" s="17">
        <v>1266</v>
      </c>
      <c r="O39" s="17">
        <v>1870</v>
      </c>
      <c r="P39" s="7"/>
      <c r="Q39" s="15">
        <v>356</v>
      </c>
      <c r="R39" s="17">
        <v>1148</v>
      </c>
      <c r="S39" s="15">
        <v>933</v>
      </c>
    </row>
    <row r="40" spans="1:19" ht="16.5" customHeight="1" x14ac:dyDescent="0.2">
      <c r="A40" s="7"/>
      <c r="B40" s="7"/>
      <c r="C40" s="7"/>
      <c r="D40" s="7" t="s">
        <v>592</v>
      </c>
      <c r="E40" s="7"/>
      <c r="F40" s="7"/>
      <c r="G40" s="7"/>
      <c r="H40" s="7"/>
      <c r="I40" s="7"/>
      <c r="J40" s="7"/>
      <c r="K40" s="7"/>
      <c r="L40" s="9" t="s">
        <v>240</v>
      </c>
      <c r="M40" s="15">
        <v>344</v>
      </c>
      <c r="N40" s="17">
        <v>1022</v>
      </c>
      <c r="O40" s="17">
        <v>2146</v>
      </c>
      <c r="P40" s="7"/>
      <c r="Q40" s="15">
        <v>413</v>
      </c>
      <c r="R40" s="17">
        <v>1100</v>
      </c>
      <c r="S40" s="17">
        <v>1343</v>
      </c>
    </row>
    <row r="41" spans="1:19" ht="16.5" customHeight="1" x14ac:dyDescent="0.2">
      <c r="A41" s="7"/>
      <c r="B41" s="7"/>
      <c r="C41" s="7"/>
      <c r="D41" s="7" t="s">
        <v>593</v>
      </c>
      <c r="E41" s="7"/>
      <c r="F41" s="7"/>
      <c r="G41" s="7"/>
      <c r="H41" s="7"/>
      <c r="I41" s="7"/>
      <c r="J41" s="7"/>
      <c r="K41" s="7"/>
      <c r="L41" s="9" t="s">
        <v>240</v>
      </c>
      <c r="M41" s="15">
        <v>584</v>
      </c>
      <c r="N41" s="17">
        <v>1167</v>
      </c>
      <c r="O41" s="17">
        <v>1249</v>
      </c>
      <c r="P41" s="7"/>
      <c r="Q41" s="15">
        <v>572</v>
      </c>
      <c r="R41" s="17">
        <v>1156</v>
      </c>
      <c r="S41" s="15">
        <v>709</v>
      </c>
    </row>
    <row r="42" spans="1:19" ht="16.5" customHeight="1" x14ac:dyDescent="0.2">
      <c r="A42" s="7"/>
      <c r="B42" s="7"/>
      <c r="C42" s="7"/>
      <c r="D42" s="7" t="s">
        <v>594</v>
      </c>
      <c r="E42" s="7"/>
      <c r="F42" s="7"/>
      <c r="G42" s="7"/>
      <c r="H42" s="7"/>
      <c r="I42" s="7"/>
      <c r="J42" s="7"/>
      <c r="K42" s="7"/>
      <c r="L42" s="9" t="s">
        <v>240</v>
      </c>
      <c r="M42" s="15">
        <v>633</v>
      </c>
      <c r="N42" s="17">
        <v>1374</v>
      </c>
      <c r="O42" s="17">
        <v>1095</v>
      </c>
      <c r="P42" s="7"/>
      <c r="Q42" s="15">
        <v>507</v>
      </c>
      <c r="R42" s="17">
        <v>1321</v>
      </c>
      <c r="S42" s="15">
        <v>546</v>
      </c>
    </row>
    <row r="43" spans="1:19" ht="16.5" customHeight="1" x14ac:dyDescent="0.2">
      <c r="A43" s="7"/>
      <c r="B43" s="7"/>
      <c r="C43" s="7"/>
      <c r="D43" s="7" t="s">
        <v>595</v>
      </c>
      <c r="E43" s="7"/>
      <c r="F43" s="7"/>
      <c r="G43" s="7"/>
      <c r="H43" s="7"/>
      <c r="I43" s="7"/>
      <c r="J43" s="7"/>
      <c r="K43" s="7"/>
      <c r="L43" s="9" t="s">
        <v>240</v>
      </c>
      <c r="M43" s="15">
        <v>581</v>
      </c>
      <c r="N43" s="17">
        <v>1251</v>
      </c>
      <c r="O43" s="15">
        <v>750</v>
      </c>
      <c r="P43" s="7"/>
      <c r="Q43" s="15">
        <v>509</v>
      </c>
      <c r="R43" s="17">
        <v>1254</v>
      </c>
      <c r="S43" s="15">
        <v>401</v>
      </c>
    </row>
    <row r="44" spans="1:19" ht="16.5" customHeight="1" x14ac:dyDescent="0.2">
      <c r="A44" s="7"/>
      <c r="B44" s="7"/>
      <c r="C44" s="7"/>
      <c r="D44" s="7" t="s">
        <v>588</v>
      </c>
      <c r="E44" s="7"/>
      <c r="F44" s="7"/>
      <c r="G44" s="7"/>
      <c r="H44" s="7"/>
      <c r="I44" s="7"/>
      <c r="J44" s="7"/>
      <c r="K44" s="7"/>
      <c r="L44" s="9" t="s">
        <v>240</v>
      </c>
      <c r="M44" s="14" t="s">
        <v>227</v>
      </c>
      <c r="N44" s="14" t="s">
        <v>227</v>
      </c>
      <c r="O44" s="16">
        <v>15</v>
      </c>
      <c r="P44" s="7"/>
      <c r="Q44" s="14" t="s">
        <v>227</v>
      </c>
      <c r="R44" s="14" t="s">
        <v>227</v>
      </c>
      <c r="S44" s="13">
        <v>7</v>
      </c>
    </row>
    <row r="45" spans="1:19" ht="16.5" customHeight="1" x14ac:dyDescent="0.2">
      <c r="A45" s="7"/>
      <c r="B45" s="7" t="s">
        <v>597</v>
      </c>
      <c r="C45" s="7"/>
      <c r="D45" s="7"/>
      <c r="E45" s="7"/>
      <c r="F45" s="7"/>
      <c r="G45" s="7"/>
      <c r="H45" s="7"/>
      <c r="I45" s="7"/>
      <c r="J45" s="7"/>
      <c r="K45" s="7"/>
      <c r="L45" s="9"/>
      <c r="M45" s="10"/>
      <c r="N45" s="10"/>
      <c r="O45" s="10"/>
      <c r="P45" s="7"/>
      <c r="Q45" s="10"/>
      <c r="R45" s="10"/>
      <c r="S45" s="10"/>
    </row>
    <row r="46" spans="1:19" ht="16.5" customHeight="1" x14ac:dyDescent="0.2">
      <c r="A46" s="7"/>
      <c r="B46" s="7"/>
      <c r="C46" s="7" t="s">
        <v>105</v>
      </c>
      <c r="D46" s="7"/>
      <c r="E46" s="7"/>
      <c r="F46" s="7"/>
      <c r="G46" s="7"/>
      <c r="H46" s="7"/>
      <c r="I46" s="7"/>
      <c r="J46" s="7"/>
      <c r="K46" s="7"/>
      <c r="L46" s="9" t="s">
        <v>240</v>
      </c>
      <c r="M46" s="14" t="s">
        <v>101</v>
      </c>
      <c r="N46" s="14" t="s">
        <v>101</v>
      </c>
      <c r="O46" s="14" t="s">
        <v>101</v>
      </c>
      <c r="P46" s="7"/>
      <c r="Q46" s="14" t="s">
        <v>101</v>
      </c>
      <c r="R46" s="14" t="s">
        <v>101</v>
      </c>
      <c r="S46" s="14" t="s">
        <v>101</v>
      </c>
    </row>
    <row r="47" spans="1:19" ht="16.5" customHeight="1" x14ac:dyDescent="0.2">
      <c r="A47" s="7"/>
      <c r="B47" s="7"/>
      <c r="C47" s="7" t="s">
        <v>587</v>
      </c>
      <c r="D47" s="7"/>
      <c r="E47" s="7"/>
      <c r="F47" s="7"/>
      <c r="G47" s="7"/>
      <c r="H47" s="7"/>
      <c r="I47" s="7"/>
      <c r="J47" s="7"/>
      <c r="K47" s="7"/>
      <c r="L47" s="9"/>
      <c r="M47" s="10"/>
      <c r="N47" s="10"/>
      <c r="O47" s="10"/>
      <c r="P47" s="7"/>
      <c r="Q47" s="10"/>
      <c r="R47" s="10"/>
      <c r="S47" s="10"/>
    </row>
    <row r="48" spans="1:19" ht="29.45" customHeight="1" x14ac:dyDescent="0.2">
      <c r="A48" s="7"/>
      <c r="B48" s="7"/>
      <c r="C48" s="7"/>
      <c r="D48" s="84" t="s">
        <v>346</v>
      </c>
      <c r="E48" s="84"/>
      <c r="F48" s="84"/>
      <c r="G48" s="84"/>
      <c r="H48" s="84"/>
      <c r="I48" s="84"/>
      <c r="J48" s="84"/>
      <c r="K48" s="84"/>
      <c r="L48" s="9" t="s">
        <v>240</v>
      </c>
      <c r="M48" s="14" t="s">
        <v>101</v>
      </c>
      <c r="N48" s="14" t="s">
        <v>101</v>
      </c>
      <c r="O48" s="14" t="s">
        <v>101</v>
      </c>
      <c r="P48" s="7"/>
      <c r="Q48" s="14" t="s">
        <v>101</v>
      </c>
      <c r="R48" s="14" t="s">
        <v>101</v>
      </c>
      <c r="S48" s="14" t="s">
        <v>101</v>
      </c>
    </row>
    <row r="49" spans="1:19" ht="16.5" customHeight="1" x14ac:dyDescent="0.2">
      <c r="A49" s="7"/>
      <c r="B49" s="7"/>
      <c r="C49" s="7"/>
      <c r="D49" s="7" t="s">
        <v>487</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c r="D50" s="7" t="s">
        <v>588</v>
      </c>
      <c r="E50" s="7"/>
      <c r="F50" s="7"/>
      <c r="G50" s="7"/>
      <c r="H50" s="7"/>
      <c r="I50" s="7"/>
      <c r="J50" s="7"/>
      <c r="K50" s="7"/>
      <c r="L50" s="9" t="s">
        <v>240</v>
      </c>
      <c r="M50" s="14" t="s">
        <v>101</v>
      </c>
      <c r="N50" s="14" t="s">
        <v>101</v>
      </c>
      <c r="O50" s="14" t="s">
        <v>101</v>
      </c>
      <c r="P50" s="7"/>
      <c r="Q50" s="14" t="s">
        <v>101</v>
      </c>
      <c r="R50" s="14" t="s">
        <v>101</v>
      </c>
      <c r="S50" s="14" t="s">
        <v>101</v>
      </c>
    </row>
    <row r="51" spans="1:19" ht="16.5" customHeight="1" x14ac:dyDescent="0.2">
      <c r="A51" s="7"/>
      <c r="B51" s="7"/>
      <c r="C51" s="7" t="s">
        <v>589</v>
      </c>
      <c r="D51" s="7"/>
      <c r="E51" s="7"/>
      <c r="F51" s="7"/>
      <c r="G51" s="7"/>
      <c r="H51" s="7"/>
      <c r="I51" s="7"/>
      <c r="J51" s="7"/>
      <c r="K51" s="7"/>
      <c r="L51" s="9"/>
      <c r="M51" s="10"/>
      <c r="N51" s="10"/>
      <c r="O51" s="10"/>
      <c r="P51" s="7"/>
      <c r="Q51" s="10"/>
      <c r="R51" s="10"/>
      <c r="S51" s="10"/>
    </row>
    <row r="52" spans="1:19" ht="16.5" customHeight="1" x14ac:dyDescent="0.2">
      <c r="A52" s="7"/>
      <c r="B52" s="7"/>
      <c r="C52" s="7"/>
      <c r="D52" s="7" t="s">
        <v>433</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434</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435</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436</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437</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c r="D57" s="7" t="s">
        <v>588</v>
      </c>
      <c r="E57" s="7"/>
      <c r="F57" s="7"/>
      <c r="G57" s="7"/>
      <c r="H57" s="7"/>
      <c r="I57" s="7"/>
      <c r="J57" s="7"/>
      <c r="K57" s="7"/>
      <c r="L57" s="9" t="s">
        <v>240</v>
      </c>
      <c r="M57" s="14" t="s">
        <v>101</v>
      </c>
      <c r="N57" s="14" t="s">
        <v>101</v>
      </c>
      <c r="O57" s="14" t="s">
        <v>101</v>
      </c>
      <c r="P57" s="7"/>
      <c r="Q57" s="14" t="s">
        <v>101</v>
      </c>
      <c r="R57" s="14" t="s">
        <v>101</v>
      </c>
      <c r="S57" s="14" t="s">
        <v>101</v>
      </c>
    </row>
    <row r="58" spans="1:19" ht="16.5" customHeight="1" x14ac:dyDescent="0.2">
      <c r="A58" s="7"/>
      <c r="B58" s="7"/>
      <c r="C58" s="7" t="s">
        <v>611</v>
      </c>
      <c r="D58" s="7"/>
      <c r="E58" s="7"/>
      <c r="F58" s="7"/>
      <c r="G58" s="7"/>
      <c r="H58" s="7"/>
      <c r="I58" s="7"/>
      <c r="J58" s="7"/>
      <c r="K58" s="7"/>
      <c r="L58" s="9"/>
      <c r="M58" s="10"/>
      <c r="N58" s="10"/>
      <c r="O58" s="10"/>
      <c r="P58" s="7"/>
      <c r="Q58" s="10"/>
      <c r="R58" s="10"/>
      <c r="S58" s="10"/>
    </row>
    <row r="59" spans="1:19" ht="16.5" customHeight="1" x14ac:dyDescent="0.2">
      <c r="A59" s="7"/>
      <c r="B59" s="7"/>
      <c r="C59" s="7"/>
      <c r="D59" s="7" t="s">
        <v>591</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592</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593</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594</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595</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c r="B64" s="7"/>
      <c r="C64" s="7"/>
      <c r="D64" s="7" t="s">
        <v>588</v>
      </c>
      <c r="E64" s="7"/>
      <c r="F64" s="7"/>
      <c r="G64" s="7"/>
      <c r="H64" s="7"/>
      <c r="I64" s="7"/>
      <c r="J64" s="7"/>
      <c r="K64" s="7"/>
      <c r="L64" s="9" t="s">
        <v>240</v>
      </c>
      <c r="M64" s="14" t="s">
        <v>101</v>
      </c>
      <c r="N64" s="14" t="s">
        <v>101</v>
      </c>
      <c r="O64" s="14" t="s">
        <v>101</v>
      </c>
      <c r="P64" s="7"/>
      <c r="Q64" s="14" t="s">
        <v>101</v>
      </c>
      <c r="R64" s="14" t="s">
        <v>101</v>
      </c>
      <c r="S64" s="14" t="s">
        <v>101</v>
      </c>
    </row>
    <row r="65" spans="1:19" ht="16.5" customHeight="1" x14ac:dyDescent="0.2">
      <c r="A65" s="7" t="s">
        <v>612</v>
      </c>
      <c r="B65" s="7"/>
      <c r="C65" s="7"/>
      <c r="D65" s="7"/>
      <c r="E65" s="7"/>
      <c r="F65" s="7"/>
      <c r="G65" s="7"/>
      <c r="H65" s="7"/>
      <c r="I65" s="7"/>
      <c r="J65" s="7"/>
      <c r="K65" s="7"/>
      <c r="L65" s="9"/>
      <c r="M65" s="10"/>
      <c r="N65" s="10"/>
      <c r="O65" s="10"/>
      <c r="P65" s="7"/>
      <c r="Q65" s="10"/>
      <c r="R65" s="10"/>
      <c r="S65" s="10"/>
    </row>
    <row r="66" spans="1:19" ht="16.5" customHeight="1" x14ac:dyDescent="0.2">
      <c r="A66" s="7"/>
      <c r="B66" s="7" t="s">
        <v>586</v>
      </c>
      <c r="C66" s="7"/>
      <c r="D66" s="7"/>
      <c r="E66" s="7"/>
      <c r="F66" s="7"/>
      <c r="G66" s="7"/>
      <c r="H66" s="7"/>
      <c r="I66" s="7"/>
      <c r="J66" s="7"/>
      <c r="K66" s="7"/>
      <c r="L66" s="9"/>
      <c r="M66" s="10"/>
      <c r="N66" s="10"/>
      <c r="O66" s="10"/>
      <c r="P66" s="7"/>
      <c r="Q66" s="10"/>
      <c r="R66" s="10"/>
      <c r="S66" s="10"/>
    </row>
    <row r="67" spans="1:19" ht="16.5" customHeight="1" x14ac:dyDescent="0.2">
      <c r="A67" s="7"/>
      <c r="B67" s="7"/>
      <c r="C67" s="7" t="s">
        <v>105</v>
      </c>
      <c r="D67" s="7"/>
      <c r="E67" s="7"/>
      <c r="F67" s="7"/>
      <c r="G67" s="7"/>
      <c r="H67" s="7"/>
      <c r="I67" s="7"/>
      <c r="J67" s="7"/>
      <c r="K67" s="7"/>
      <c r="L67" s="9" t="s">
        <v>240</v>
      </c>
      <c r="M67" s="15">
        <v>439</v>
      </c>
      <c r="N67" s="15">
        <v>986</v>
      </c>
      <c r="O67" s="19">
        <v>55562</v>
      </c>
      <c r="P67" s="7"/>
      <c r="Q67" s="15">
        <v>413</v>
      </c>
      <c r="R67" s="17">
        <v>1002</v>
      </c>
      <c r="S67" s="19">
        <v>33288</v>
      </c>
    </row>
    <row r="68" spans="1:19" ht="16.5" customHeight="1" x14ac:dyDescent="0.2">
      <c r="A68" s="7"/>
      <c r="B68" s="7"/>
      <c r="C68" s="7" t="s">
        <v>587</v>
      </c>
      <c r="D68" s="7"/>
      <c r="E68" s="7"/>
      <c r="F68" s="7"/>
      <c r="G68" s="7"/>
      <c r="H68" s="7"/>
      <c r="I68" s="7"/>
      <c r="J68" s="7"/>
      <c r="K68" s="7"/>
      <c r="L68" s="9"/>
      <c r="M68" s="10"/>
      <c r="N68" s="10"/>
      <c r="O68" s="10"/>
      <c r="P68" s="7"/>
      <c r="Q68" s="10"/>
      <c r="R68" s="10"/>
      <c r="S68" s="10"/>
    </row>
    <row r="69" spans="1:19" ht="29.45" customHeight="1" x14ac:dyDescent="0.2">
      <c r="A69" s="7"/>
      <c r="B69" s="7"/>
      <c r="C69" s="7"/>
      <c r="D69" s="84" t="s">
        <v>346</v>
      </c>
      <c r="E69" s="84"/>
      <c r="F69" s="84"/>
      <c r="G69" s="84"/>
      <c r="H69" s="84"/>
      <c r="I69" s="84"/>
      <c r="J69" s="84"/>
      <c r="K69" s="84"/>
      <c r="L69" s="9" t="s">
        <v>240</v>
      </c>
      <c r="M69" s="13" t="s">
        <v>104</v>
      </c>
      <c r="N69" s="16">
        <v>42</v>
      </c>
      <c r="O69" s="15">
        <v>612</v>
      </c>
      <c r="P69" s="7"/>
      <c r="Q69" s="16">
        <v>21</v>
      </c>
      <c r="R69" s="15">
        <v>267</v>
      </c>
      <c r="S69" s="15">
        <v>372</v>
      </c>
    </row>
    <row r="70" spans="1:19" ht="16.5" customHeight="1" x14ac:dyDescent="0.2">
      <c r="A70" s="7"/>
      <c r="B70" s="7"/>
      <c r="C70" s="7"/>
      <c r="D70" s="7" t="s">
        <v>487</v>
      </c>
      <c r="E70" s="7"/>
      <c r="F70" s="7"/>
      <c r="G70" s="7"/>
      <c r="H70" s="7"/>
      <c r="I70" s="7"/>
      <c r="J70" s="7"/>
      <c r="K70" s="7"/>
      <c r="L70" s="9" t="s">
        <v>240</v>
      </c>
      <c r="M70" s="15">
        <v>453</v>
      </c>
      <c r="N70" s="15">
        <v>986</v>
      </c>
      <c r="O70" s="19">
        <v>54233</v>
      </c>
      <c r="P70" s="7"/>
      <c r="Q70" s="15">
        <v>419</v>
      </c>
      <c r="R70" s="17">
        <v>1005</v>
      </c>
      <c r="S70" s="19">
        <v>32464</v>
      </c>
    </row>
    <row r="71" spans="1:19" ht="16.5" customHeight="1" x14ac:dyDescent="0.2">
      <c r="A71" s="7"/>
      <c r="B71" s="7"/>
      <c r="C71" s="7"/>
      <c r="D71" s="7" t="s">
        <v>588</v>
      </c>
      <c r="E71" s="7"/>
      <c r="F71" s="7"/>
      <c r="G71" s="7"/>
      <c r="H71" s="7"/>
      <c r="I71" s="7"/>
      <c r="J71" s="7"/>
      <c r="K71" s="7"/>
      <c r="L71" s="9" t="s">
        <v>240</v>
      </c>
      <c r="M71" s="15">
        <v>385</v>
      </c>
      <c r="N71" s="15">
        <v>980</v>
      </c>
      <c r="O71" s="15">
        <v>717</v>
      </c>
      <c r="P71" s="7"/>
      <c r="Q71" s="15">
        <v>144</v>
      </c>
      <c r="R71" s="15">
        <v>872</v>
      </c>
      <c r="S71" s="15">
        <v>452</v>
      </c>
    </row>
    <row r="72" spans="1:19" ht="16.5" customHeight="1" x14ac:dyDescent="0.2">
      <c r="A72" s="7"/>
      <c r="B72" s="7"/>
      <c r="C72" s="7" t="s">
        <v>589</v>
      </c>
      <c r="D72" s="7"/>
      <c r="E72" s="7"/>
      <c r="F72" s="7"/>
      <c r="G72" s="7"/>
      <c r="H72" s="7"/>
      <c r="I72" s="7"/>
      <c r="J72" s="7"/>
      <c r="K72" s="7"/>
      <c r="L72" s="9"/>
      <c r="M72" s="10"/>
      <c r="N72" s="10"/>
      <c r="O72" s="10"/>
      <c r="P72" s="7"/>
      <c r="Q72" s="10"/>
      <c r="R72" s="10"/>
      <c r="S72" s="10"/>
    </row>
    <row r="73" spans="1:19" ht="16.5" customHeight="1" x14ac:dyDescent="0.2">
      <c r="A73" s="7"/>
      <c r="B73" s="7"/>
      <c r="C73" s="7"/>
      <c r="D73" s="7" t="s">
        <v>433</v>
      </c>
      <c r="E73" s="7"/>
      <c r="F73" s="7"/>
      <c r="G73" s="7"/>
      <c r="H73" s="7"/>
      <c r="I73" s="7"/>
      <c r="J73" s="7"/>
      <c r="K73" s="7"/>
      <c r="L73" s="9" t="s">
        <v>240</v>
      </c>
      <c r="M73" s="15">
        <v>591</v>
      </c>
      <c r="N73" s="17">
        <v>1002</v>
      </c>
      <c r="O73" s="19">
        <v>34959</v>
      </c>
      <c r="P73" s="7"/>
      <c r="Q73" s="15">
        <v>425</v>
      </c>
      <c r="R73" s="17">
        <v>1032</v>
      </c>
      <c r="S73" s="19">
        <v>19776</v>
      </c>
    </row>
    <row r="74" spans="1:19" ht="16.5" customHeight="1" x14ac:dyDescent="0.2">
      <c r="A74" s="7"/>
      <c r="B74" s="7"/>
      <c r="C74" s="7"/>
      <c r="D74" s="7" t="s">
        <v>434</v>
      </c>
      <c r="E74" s="7"/>
      <c r="F74" s="7"/>
      <c r="G74" s="7"/>
      <c r="H74" s="7"/>
      <c r="I74" s="7"/>
      <c r="J74" s="7"/>
      <c r="K74" s="7"/>
      <c r="L74" s="9" t="s">
        <v>240</v>
      </c>
      <c r="M74" s="15">
        <v>398</v>
      </c>
      <c r="N74" s="15">
        <v>870</v>
      </c>
      <c r="O74" s="19">
        <v>15343</v>
      </c>
      <c r="P74" s="7"/>
      <c r="Q74" s="15">
        <v>424</v>
      </c>
      <c r="R74" s="15">
        <v>916</v>
      </c>
      <c r="S74" s="17">
        <v>9926</v>
      </c>
    </row>
    <row r="75" spans="1:19" ht="16.5" customHeight="1" x14ac:dyDescent="0.2">
      <c r="A75" s="7"/>
      <c r="B75" s="7"/>
      <c r="C75" s="7"/>
      <c r="D75" s="7" t="s">
        <v>435</v>
      </c>
      <c r="E75" s="7"/>
      <c r="F75" s="7"/>
      <c r="G75" s="7"/>
      <c r="H75" s="7"/>
      <c r="I75" s="7"/>
      <c r="J75" s="7"/>
      <c r="K75" s="7"/>
      <c r="L75" s="9" t="s">
        <v>240</v>
      </c>
      <c r="M75" s="15">
        <v>112</v>
      </c>
      <c r="N75" s="15">
        <v>778</v>
      </c>
      <c r="O75" s="17">
        <v>5026</v>
      </c>
      <c r="P75" s="7"/>
      <c r="Q75" s="15">
        <v>132</v>
      </c>
      <c r="R75" s="15">
        <v>833</v>
      </c>
      <c r="S75" s="17">
        <v>3423</v>
      </c>
    </row>
    <row r="76" spans="1:19" ht="16.5" customHeight="1" x14ac:dyDescent="0.2">
      <c r="A76" s="7"/>
      <c r="B76" s="7"/>
      <c r="C76" s="7"/>
      <c r="D76" s="7" t="s">
        <v>436</v>
      </c>
      <c r="E76" s="7"/>
      <c r="F76" s="7"/>
      <c r="G76" s="7"/>
      <c r="H76" s="7"/>
      <c r="I76" s="7"/>
      <c r="J76" s="7"/>
      <c r="K76" s="7"/>
      <c r="L76" s="9" t="s">
        <v>240</v>
      </c>
      <c r="M76" s="16">
        <v>76</v>
      </c>
      <c r="N76" s="15">
        <v>338</v>
      </c>
      <c r="O76" s="15">
        <v>156</v>
      </c>
      <c r="P76" s="7"/>
      <c r="Q76" s="15">
        <v>109</v>
      </c>
      <c r="R76" s="15">
        <v>498</v>
      </c>
      <c r="S76" s="15">
        <v>109</v>
      </c>
    </row>
    <row r="77" spans="1:19" ht="16.5" customHeight="1" x14ac:dyDescent="0.2">
      <c r="A77" s="7"/>
      <c r="B77" s="7"/>
      <c r="C77" s="7"/>
      <c r="D77" s="7" t="s">
        <v>437</v>
      </c>
      <c r="E77" s="7"/>
      <c r="F77" s="7"/>
      <c r="G77" s="7"/>
      <c r="H77" s="7"/>
      <c r="I77" s="7"/>
      <c r="J77" s="7"/>
      <c r="K77" s="7"/>
      <c r="L77" s="9" t="s">
        <v>240</v>
      </c>
      <c r="M77" s="14" t="s">
        <v>227</v>
      </c>
      <c r="N77" s="14" t="s">
        <v>227</v>
      </c>
      <c r="O77" s="13">
        <v>1</v>
      </c>
      <c r="P77" s="7"/>
      <c r="Q77" s="14" t="s">
        <v>101</v>
      </c>
      <c r="R77" s="14" t="s">
        <v>101</v>
      </c>
      <c r="S77" s="13" t="s">
        <v>104</v>
      </c>
    </row>
    <row r="78" spans="1:19" ht="16.5" customHeight="1" x14ac:dyDescent="0.2">
      <c r="A78" s="7"/>
      <c r="B78" s="7"/>
      <c r="C78" s="7"/>
      <c r="D78" s="7" t="s">
        <v>588</v>
      </c>
      <c r="E78" s="7"/>
      <c r="F78" s="7"/>
      <c r="G78" s="7"/>
      <c r="H78" s="7"/>
      <c r="I78" s="7"/>
      <c r="J78" s="7"/>
      <c r="K78" s="7"/>
      <c r="L78" s="9" t="s">
        <v>240</v>
      </c>
      <c r="M78" s="15">
        <v>394</v>
      </c>
      <c r="N78" s="15">
        <v>719</v>
      </c>
      <c r="O78" s="16">
        <v>77</v>
      </c>
      <c r="P78" s="7"/>
      <c r="Q78" s="15">
        <v>410</v>
      </c>
      <c r="R78" s="15">
        <v>738</v>
      </c>
      <c r="S78" s="16">
        <v>54</v>
      </c>
    </row>
    <row r="79" spans="1:19" ht="16.5" customHeight="1" x14ac:dyDescent="0.2">
      <c r="A79" s="7"/>
      <c r="B79" s="7"/>
      <c r="C79" s="7" t="s">
        <v>611</v>
      </c>
      <c r="D79" s="7"/>
      <c r="E79" s="7"/>
      <c r="F79" s="7"/>
      <c r="G79" s="7"/>
      <c r="H79" s="7"/>
      <c r="I79" s="7"/>
      <c r="J79" s="7"/>
      <c r="K79" s="7"/>
      <c r="L79" s="9"/>
      <c r="M79" s="10"/>
      <c r="N79" s="10"/>
      <c r="O79" s="10"/>
      <c r="P79" s="7"/>
      <c r="Q79" s="10"/>
      <c r="R79" s="10"/>
      <c r="S79" s="10"/>
    </row>
    <row r="80" spans="1:19" ht="16.5" customHeight="1" x14ac:dyDescent="0.2">
      <c r="A80" s="7"/>
      <c r="B80" s="7"/>
      <c r="C80" s="7"/>
      <c r="D80" s="7" t="s">
        <v>591</v>
      </c>
      <c r="E80" s="7"/>
      <c r="F80" s="7"/>
      <c r="G80" s="7"/>
      <c r="H80" s="7"/>
      <c r="I80" s="7"/>
      <c r="J80" s="7"/>
      <c r="K80" s="7"/>
      <c r="L80" s="9" t="s">
        <v>240</v>
      </c>
      <c r="M80" s="15">
        <v>385</v>
      </c>
      <c r="N80" s="15">
        <v>980</v>
      </c>
      <c r="O80" s="19">
        <v>12082</v>
      </c>
      <c r="P80" s="7"/>
      <c r="Q80" s="15">
        <v>232</v>
      </c>
      <c r="R80" s="17">
        <v>1010</v>
      </c>
      <c r="S80" s="17">
        <v>7185</v>
      </c>
    </row>
    <row r="81" spans="1:19" ht="16.5" customHeight="1" x14ac:dyDescent="0.2">
      <c r="A81" s="7"/>
      <c r="B81" s="7"/>
      <c r="C81" s="7"/>
      <c r="D81" s="7" t="s">
        <v>592</v>
      </c>
      <c r="E81" s="7"/>
      <c r="F81" s="7"/>
      <c r="G81" s="7"/>
      <c r="H81" s="7"/>
      <c r="I81" s="7"/>
      <c r="J81" s="7"/>
      <c r="K81" s="7"/>
      <c r="L81" s="9" t="s">
        <v>240</v>
      </c>
      <c r="M81" s="15">
        <v>538</v>
      </c>
      <c r="N81" s="15">
        <v>990</v>
      </c>
      <c r="O81" s="19">
        <v>16936</v>
      </c>
      <c r="P81" s="7"/>
      <c r="Q81" s="15">
        <v>419</v>
      </c>
      <c r="R81" s="17">
        <v>1008</v>
      </c>
      <c r="S81" s="19">
        <v>10170</v>
      </c>
    </row>
    <row r="82" spans="1:19" ht="16.5" customHeight="1" x14ac:dyDescent="0.2">
      <c r="A82" s="7"/>
      <c r="B82" s="7"/>
      <c r="C82" s="7"/>
      <c r="D82" s="7" t="s">
        <v>593</v>
      </c>
      <c r="E82" s="7"/>
      <c r="F82" s="7"/>
      <c r="G82" s="7"/>
      <c r="H82" s="7"/>
      <c r="I82" s="7"/>
      <c r="J82" s="7"/>
      <c r="K82" s="7"/>
      <c r="L82" s="9" t="s">
        <v>240</v>
      </c>
      <c r="M82" s="15">
        <v>665</v>
      </c>
      <c r="N82" s="17">
        <v>1000</v>
      </c>
      <c r="O82" s="19">
        <v>10705</v>
      </c>
      <c r="P82" s="7"/>
      <c r="Q82" s="15">
        <v>471</v>
      </c>
      <c r="R82" s="17">
        <v>1031</v>
      </c>
      <c r="S82" s="17">
        <v>6108</v>
      </c>
    </row>
    <row r="83" spans="1:19" ht="16.5" customHeight="1" x14ac:dyDescent="0.2">
      <c r="A83" s="7"/>
      <c r="B83" s="7"/>
      <c r="C83" s="7"/>
      <c r="D83" s="7" t="s">
        <v>594</v>
      </c>
      <c r="E83" s="7"/>
      <c r="F83" s="7"/>
      <c r="G83" s="7"/>
      <c r="H83" s="7"/>
      <c r="I83" s="7"/>
      <c r="J83" s="7"/>
      <c r="K83" s="7"/>
      <c r="L83" s="9" t="s">
        <v>240</v>
      </c>
      <c r="M83" s="15">
        <v>426</v>
      </c>
      <c r="N83" s="15">
        <v>990</v>
      </c>
      <c r="O83" s="17">
        <v>8689</v>
      </c>
      <c r="P83" s="7"/>
      <c r="Q83" s="15">
        <v>415</v>
      </c>
      <c r="R83" s="15">
        <v>994</v>
      </c>
      <c r="S83" s="17">
        <v>5325</v>
      </c>
    </row>
    <row r="84" spans="1:19" ht="16.5" customHeight="1" x14ac:dyDescent="0.2">
      <c r="A84" s="7"/>
      <c r="B84" s="7"/>
      <c r="C84" s="7"/>
      <c r="D84" s="7" t="s">
        <v>595</v>
      </c>
      <c r="E84" s="7"/>
      <c r="F84" s="7"/>
      <c r="G84" s="7"/>
      <c r="H84" s="7"/>
      <c r="I84" s="7"/>
      <c r="J84" s="7"/>
      <c r="K84" s="7"/>
      <c r="L84" s="9" t="s">
        <v>240</v>
      </c>
      <c r="M84" s="15">
        <v>408</v>
      </c>
      <c r="N84" s="15">
        <v>899</v>
      </c>
      <c r="O84" s="17">
        <v>7068</v>
      </c>
      <c r="P84" s="7"/>
      <c r="Q84" s="15">
        <v>413</v>
      </c>
      <c r="R84" s="15">
        <v>945</v>
      </c>
      <c r="S84" s="17">
        <v>4442</v>
      </c>
    </row>
    <row r="85" spans="1:19" ht="16.5" customHeight="1" x14ac:dyDescent="0.2">
      <c r="A85" s="7"/>
      <c r="B85" s="7"/>
      <c r="C85" s="7"/>
      <c r="D85" s="7" t="s">
        <v>588</v>
      </c>
      <c r="E85" s="7"/>
      <c r="F85" s="7"/>
      <c r="G85" s="7"/>
      <c r="H85" s="7"/>
      <c r="I85" s="7"/>
      <c r="J85" s="7"/>
      <c r="K85" s="7"/>
      <c r="L85" s="9" t="s">
        <v>240</v>
      </c>
      <c r="M85" s="15">
        <v>396</v>
      </c>
      <c r="N85" s="15">
        <v>723</v>
      </c>
      <c r="O85" s="16">
        <v>82</v>
      </c>
      <c r="P85" s="7"/>
      <c r="Q85" s="15">
        <v>421</v>
      </c>
      <c r="R85" s="15">
        <v>749</v>
      </c>
      <c r="S85" s="16">
        <v>58</v>
      </c>
    </row>
    <row r="86" spans="1:19" ht="16.5" customHeight="1" x14ac:dyDescent="0.2">
      <c r="A86" s="7"/>
      <c r="B86" s="7" t="s">
        <v>596</v>
      </c>
      <c r="C86" s="7"/>
      <c r="D86" s="7"/>
      <c r="E86" s="7"/>
      <c r="F86" s="7"/>
      <c r="G86" s="7"/>
      <c r="H86" s="7"/>
      <c r="I86" s="7"/>
      <c r="J86" s="7"/>
      <c r="K86" s="7"/>
      <c r="L86" s="9"/>
      <c r="M86" s="10"/>
      <c r="N86" s="10"/>
      <c r="O86" s="10"/>
      <c r="P86" s="7"/>
      <c r="Q86" s="10"/>
      <c r="R86" s="10"/>
      <c r="S86" s="10"/>
    </row>
    <row r="87" spans="1:19" ht="16.5" customHeight="1" x14ac:dyDescent="0.2">
      <c r="A87" s="7"/>
      <c r="B87" s="7"/>
      <c r="C87" s="7" t="s">
        <v>105</v>
      </c>
      <c r="D87" s="7"/>
      <c r="E87" s="7"/>
      <c r="F87" s="7"/>
      <c r="G87" s="7"/>
      <c r="H87" s="7"/>
      <c r="I87" s="7"/>
      <c r="J87" s="7"/>
      <c r="K87" s="7"/>
      <c r="L87" s="9" t="s">
        <v>240</v>
      </c>
      <c r="M87" s="15">
        <v>266</v>
      </c>
      <c r="N87" s="17">
        <v>1022</v>
      </c>
      <c r="O87" s="17">
        <v>7082</v>
      </c>
      <c r="P87" s="7"/>
      <c r="Q87" s="15">
        <v>315</v>
      </c>
      <c r="R87" s="17">
        <v>1108</v>
      </c>
      <c r="S87" s="17">
        <v>5177</v>
      </c>
    </row>
    <row r="88" spans="1:19" ht="16.5" customHeight="1" x14ac:dyDescent="0.2">
      <c r="A88" s="7"/>
      <c r="B88" s="7"/>
      <c r="C88" s="7" t="s">
        <v>587</v>
      </c>
      <c r="D88" s="7"/>
      <c r="E88" s="7"/>
      <c r="F88" s="7"/>
      <c r="G88" s="7"/>
      <c r="H88" s="7"/>
      <c r="I88" s="7"/>
      <c r="J88" s="7"/>
      <c r="K88" s="7"/>
      <c r="L88" s="9"/>
      <c r="M88" s="10"/>
      <c r="N88" s="10"/>
      <c r="O88" s="10"/>
      <c r="P88" s="7"/>
      <c r="Q88" s="10"/>
      <c r="R88" s="10"/>
      <c r="S88" s="10"/>
    </row>
    <row r="89" spans="1:19" ht="29.45" customHeight="1" x14ac:dyDescent="0.2">
      <c r="A89" s="7"/>
      <c r="B89" s="7"/>
      <c r="C89" s="7"/>
      <c r="D89" s="84" t="s">
        <v>346</v>
      </c>
      <c r="E89" s="84"/>
      <c r="F89" s="84"/>
      <c r="G89" s="84"/>
      <c r="H89" s="84"/>
      <c r="I89" s="84"/>
      <c r="J89" s="84"/>
      <c r="K89" s="84"/>
      <c r="L89" s="9" t="s">
        <v>240</v>
      </c>
      <c r="M89" s="13" t="s">
        <v>104</v>
      </c>
      <c r="N89" s="15">
        <v>201</v>
      </c>
      <c r="O89" s="16">
        <v>56</v>
      </c>
      <c r="P89" s="7"/>
      <c r="Q89" s="16">
        <v>91</v>
      </c>
      <c r="R89" s="15">
        <v>701</v>
      </c>
      <c r="S89" s="16">
        <v>44</v>
      </c>
    </row>
    <row r="90" spans="1:19" ht="16.5" customHeight="1" x14ac:dyDescent="0.2">
      <c r="A90" s="7"/>
      <c r="B90" s="7"/>
      <c r="C90" s="7"/>
      <c r="D90" s="7" t="s">
        <v>487</v>
      </c>
      <c r="E90" s="7"/>
      <c r="F90" s="7"/>
      <c r="G90" s="7"/>
      <c r="H90" s="7"/>
      <c r="I90" s="7"/>
      <c r="J90" s="7"/>
      <c r="K90" s="7"/>
      <c r="L90" s="9" t="s">
        <v>240</v>
      </c>
      <c r="M90" s="15">
        <v>275</v>
      </c>
      <c r="N90" s="17">
        <v>1027</v>
      </c>
      <c r="O90" s="17">
        <v>6941</v>
      </c>
      <c r="P90" s="7"/>
      <c r="Q90" s="15">
        <v>319</v>
      </c>
      <c r="R90" s="17">
        <v>1111</v>
      </c>
      <c r="S90" s="17">
        <v>5090</v>
      </c>
    </row>
    <row r="91" spans="1:19" ht="16.5" customHeight="1" x14ac:dyDescent="0.2">
      <c r="A91" s="7"/>
      <c r="B91" s="7"/>
      <c r="C91" s="7"/>
      <c r="D91" s="7" t="s">
        <v>588</v>
      </c>
      <c r="E91" s="7"/>
      <c r="F91" s="7"/>
      <c r="G91" s="7"/>
      <c r="H91" s="7"/>
      <c r="I91" s="7"/>
      <c r="J91" s="7"/>
      <c r="K91" s="7"/>
      <c r="L91" s="9" t="s">
        <v>240</v>
      </c>
      <c r="M91" s="16">
        <v>66</v>
      </c>
      <c r="N91" s="15">
        <v>925</v>
      </c>
      <c r="O91" s="16">
        <v>85</v>
      </c>
      <c r="P91" s="7"/>
      <c r="Q91" s="15">
        <v>200</v>
      </c>
      <c r="R91" s="15">
        <v>934</v>
      </c>
      <c r="S91" s="16">
        <v>43</v>
      </c>
    </row>
    <row r="92" spans="1:19" ht="16.5" customHeight="1" x14ac:dyDescent="0.2">
      <c r="A92" s="7"/>
      <c r="B92" s="7"/>
      <c r="C92" s="7" t="s">
        <v>589</v>
      </c>
      <c r="D92" s="7"/>
      <c r="E92" s="7"/>
      <c r="F92" s="7"/>
      <c r="G92" s="7"/>
      <c r="H92" s="7"/>
      <c r="I92" s="7"/>
      <c r="J92" s="7"/>
      <c r="K92" s="7"/>
      <c r="L92" s="9"/>
      <c r="M92" s="10"/>
      <c r="N92" s="10"/>
      <c r="O92" s="10"/>
      <c r="P92" s="7"/>
      <c r="Q92" s="10"/>
      <c r="R92" s="10"/>
      <c r="S92" s="10"/>
    </row>
    <row r="93" spans="1:19" ht="16.5" customHeight="1" x14ac:dyDescent="0.2">
      <c r="A93" s="7"/>
      <c r="B93" s="7"/>
      <c r="C93" s="7"/>
      <c r="D93" s="7" t="s">
        <v>433</v>
      </c>
      <c r="E93" s="7"/>
      <c r="F93" s="7"/>
      <c r="G93" s="7"/>
      <c r="H93" s="7"/>
      <c r="I93" s="7"/>
      <c r="J93" s="7"/>
      <c r="K93" s="7"/>
      <c r="L93" s="9" t="s">
        <v>240</v>
      </c>
      <c r="M93" s="15">
        <v>295</v>
      </c>
      <c r="N93" s="17">
        <v>1082</v>
      </c>
      <c r="O93" s="17">
        <v>3015</v>
      </c>
      <c r="P93" s="7"/>
      <c r="Q93" s="15">
        <v>325</v>
      </c>
      <c r="R93" s="17">
        <v>1210</v>
      </c>
      <c r="S93" s="17">
        <v>2326</v>
      </c>
    </row>
    <row r="94" spans="1:19" ht="16.5" customHeight="1" x14ac:dyDescent="0.2">
      <c r="A94" s="7"/>
      <c r="B94" s="7"/>
      <c r="C94" s="7"/>
      <c r="D94" s="7" t="s">
        <v>434</v>
      </c>
      <c r="E94" s="7"/>
      <c r="F94" s="7"/>
      <c r="G94" s="7"/>
      <c r="H94" s="7"/>
      <c r="I94" s="7"/>
      <c r="J94" s="7"/>
      <c r="K94" s="7"/>
      <c r="L94" s="9" t="s">
        <v>240</v>
      </c>
      <c r="M94" s="15">
        <v>272</v>
      </c>
      <c r="N94" s="17">
        <v>1076</v>
      </c>
      <c r="O94" s="17">
        <v>2824</v>
      </c>
      <c r="P94" s="7"/>
      <c r="Q94" s="15">
        <v>323</v>
      </c>
      <c r="R94" s="17">
        <v>1056</v>
      </c>
      <c r="S94" s="17">
        <v>2007</v>
      </c>
    </row>
    <row r="95" spans="1:19" ht="16.5" customHeight="1" x14ac:dyDescent="0.2">
      <c r="A95" s="7"/>
      <c r="B95" s="7"/>
      <c r="C95" s="7"/>
      <c r="D95" s="7" t="s">
        <v>435</v>
      </c>
      <c r="E95" s="7"/>
      <c r="F95" s="7"/>
      <c r="G95" s="7"/>
      <c r="H95" s="7"/>
      <c r="I95" s="7"/>
      <c r="J95" s="7"/>
      <c r="K95" s="7"/>
      <c r="L95" s="9" t="s">
        <v>240</v>
      </c>
      <c r="M95" s="15">
        <v>147</v>
      </c>
      <c r="N95" s="15">
        <v>592</v>
      </c>
      <c r="O95" s="17">
        <v>1200</v>
      </c>
      <c r="P95" s="7"/>
      <c r="Q95" s="15">
        <v>294</v>
      </c>
      <c r="R95" s="15">
        <v>743</v>
      </c>
      <c r="S95" s="15">
        <v>814</v>
      </c>
    </row>
    <row r="96" spans="1:19" ht="16.5" customHeight="1" x14ac:dyDescent="0.2">
      <c r="A96" s="7"/>
      <c r="B96" s="7"/>
      <c r="C96" s="7"/>
      <c r="D96" s="7" t="s">
        <v>436</v>
      </c>
      <c r="E96" s="7"/>
      <c r="F96" s="7"/>
      <c r="G96" s="7"/>
      <c r="H96" s="7"/>
      <c r="I96" s="7"/>
      <c r="J96" s="7"/>
      <c r="K96" s="7"/>
      <c r="L96" s="9" t="s">
        <v>240</v>
      </c>
      <c r="M96" s="16">
        <v>82</v>
      </c>
      <c r="N96" s="15">
        <v>363</v>
      </c>
      <c r="O96" s="16">
        <v>27</v>
      </c>
      <c r="P96" s="7"/>
      <c r="Q96" s="14" t="s">
        <v>227</v>
      </c>
      <c r="R96" s="14" t="s">
        <v>227</v>
      </c>
      <c r="S96" s="16">
        <v>19</v>
      </c>
    </row>
    <row r="97" spans="1:19" ht="16.5" customHeight="1" x14ac:dyDescent="0.2">
      <c r="A97" s="7"/>
      <c r="B97" s="7"/>
      <c r="C97" s="7"/>
      <c r="D97" s="7" t="s">
        <v>437</v>
      </c>
      <c r="E97" s="7"/>
      <c r="F97" s="7"/>
      <c r="G97" s="7"/>
      <c r="H97" s="7"/>
      <c r="I97" s="7"/>
      <c r="J97" s="7"/>
      <c r="K97" s="7"/>
      <c r="L97" s="9" t="s">
        <v>240</v>
      </c>
      <c r="M97" s="14" t="s">
        <v>101</v>
      </c>
      <c r="N97" s="14" t="s">
        <v>101</v>
      </c>
      <c r="O97" s="13" t="s">
        <v>104</v>
      </c>
      <c r="P97" s="7"/>
      <c r="Q97" s="14" t="s">
        <v>101</v>
      </c>
      <c r="R97" s="14" t="s">
        <v>101</v>
      </c>
      <c r="S97" s="13" t="s">
        <v>104</v>
      </c>
    </row>
    <row r="98" spans="1:19" ht="16.5" customHeight="1" x14ac:dyDescent="0.2">
      <c r="A98" s="7"/>
      <c r="B98" s="7"/>
      <c r="C98" s="7"/>
      <c r="D98" s="7" t="s">
        <v>588</v>
      </c>
      <c r="E98" s="7"/>
      <c r="F98" s="7"/>
      <c r="G98" s="7"/>
      <c r="H98" s="7"/>
      <c r="I98" s="7"/>
      <c r="J98" s="7"/>
      <c r="K98" s="7"/>
      <c r="L98" s="9" t="s">
        <v>240</v>
      </c>
      <c r="M98" s="14" t="s">
        <v>227</v>
      </c>
      <c r="N98" s="14" t="s">
        <v>227</v>
      </c>
      <c r="O98" s="16">
        <v>16</v>
      </c>
      <c r="P98" s="7"/>
      <c r="Q98" s="14" t="s">
        <v>227</v>
      </c>
      <c r="R98" s="14" t="s">
        <v>227</v>
      </c>
      <c r="S98" s="16">
        <v>11</v>
      </c>
    </row>
    <row r="99" spans="1:19" ht="16.5" customHeight="1" x14ac:dyDescent="0.2">
      <c r="A99" s="7"/>
      <c r="B99" s="7"/>
      <c r="C99" s="7" t="s">
        <v>611</v>
      </c>
      <c r="D99" s="7"/>
      <c r="E99" s="7"/>
      <c r="F99" s="7"/>
      <c r="G99" s="7"/>
      <c r="H99" s="7"/>
      <c r="I99" s="7"/>
      <c r="J99" s="7"/>
      <c r="K99" s="7"/>
      <c r="L99" s="9"/>
      <c r="M99" s="10"/>
      <c r="N99" s="10"/>
      <c r="O99" s="10"/>
      <c r="P99" s="7"/>
      <c r="Q99" s="10"/>
      <c r="R99" s="10"/>
      <c r="S99" s="10"/>
    </row>
    <row r="100" spans="1:19" ht="16.5" customHeight="1" x14ac:dyDescent="0.2">
      <c r="A100" s="7"/>
      <c r="B100" s="7"/>
      <c r="C100" s="7"/>
      <c r="D100" s="7" t="s">
        <v>591</v>
      </c>
      <c r="E100" s="7"/>
      <c r="F100" s="7"/>
      <c r="G100" s="7"/>
      <c r="H100" s="7"/>
      <c r="I100" s="7"/>
      <c r="J100" s="7"/>
      <c r="K100" s="7"/>
      <c r="L100" s="9" t="s">
        <v>240</v>
      </c>
      <c r="M100" s="15">
        <v>238</v>
      </c>
      <c r="N100" s="17">
        <v>1165</v>
      </c>
      <c r="O100" s="17">
        <v>1832</v>
      </c>
      <c r="P100" s="7"/>
      <c r="Q100" s="15">
        <v>295</v>
      </c>
      <c r="R100" s="17">
        <v>1187</v>
      </c>
      <c r="S100" s="17">
        <v>1268</v>
      </c>
    </row>
    <row r="101" spans="1:19" ht="16.5" customHeight="1" x14ac:dyDescent="0.2">
      <c r="A101" s="7"/>
      <c r="B101" s="7"/>
      <c r="C101" s="7"/>
      <c r="D101" s="7" t="s">
        <v>592</v>
      </c>
      <c r="E101" s="7"/>
      <c r="F101" s="7"/>
      <c r="G101" s="7"/>
      <c r="H101" s="7"/>
      <c r="I101" s="7"/>
      <c r="J101" s="7"/>
      <c r="K101" s="7"/>
      <c r="L101" s="9" t="s">
        <v>240</v>
      </c>
      <c r="M101" s="15">
        <v>286</v>
      </c>
      <c r="N101" s="15">
        <v>869</v>
      </c>
      <c r="O101" s="17">
        <v>2367</v>
      </c>
      <c r="P101" s="7"/>
      <c r="Q101" s="15">
        <v>343</v>
      </c>
      <c r="R101" s="17">
        <v>1020</v>
      </c>
      <c r="S101" s="17">
        <v>1746</v>
      </c>
    </row>
    <row r="102" spans="1:19" ht="16.5" customHeight="1" x14ac:dyDescent="0.2">
      <c r="A102" s="7"/>
      <c r="B102" s="7"/>
      <c r="C102" s="7"/>
      <c r="D102" s="7" t="s">
        <v>593</v>
      </c>
      <c r="E102" s="7"/>
      <c r="F102" s="7"/>
      <c r="G102" s="7"/>
      <c r="H102" s="7"/>
      <c r="I102" s="7"/>
      <c r="J102" s="7"/>
      <c r="K102" s="7"/>
      <c r="L102" s="9" t="s">
        <v>240</v>
      </c>
      <c r="M102" s="15">
        <v>329</v>
      </c>
      <c r="N102" s="17">
        <v>1089</v>
      </c>
      <c r="O102" s="17">
        <v>1252</v>
      </c>
      <c r="P102" s="7"/>
      <c r="Q102" s="15">
        <v>393</v>
      </c>
      <c r="R102" s="17">
        <v>1178</v>
      </c>
      <c r="S102" s="15">
        <v>901</v>
      </c>
    </row>
    <row r="103" spans="1:19" ht="16.5" customHeight="1" x14ac:dyDescent="0.2">
      <c r="A103" s="7"/>
      <c r="B103" s="7"/>
      <c r="C103" s="7"/>
      <c r="D103" s="7" t="s">
        <v>594</v>
      </c>
      <c r="E103" s="7"/>
      <c r="F103" s="7"/>
      <c r="G103" s="7"/>
      <c r="H103" s="7"/>
      <c r="I103" s="7"/>
      <c r="J103" s="7"/>
      <c r="K103" s="7"/>
      <c r="L103" s="9" t="s">
        <v>240</v>
      </c>
      <c r="M103" s="15">
        <v>157</v>
      </c>
      <c r="N103" s="17">
        <v>1074</v>
      </c>
      <c r="O103" s="15">
        <v>942</v>
      </c>
      <c r="P103" s="7"/>
      <c r="Q103" s="15">
        <v>197</v>
      </c>
      <c r="R103" s="17">
        <v>1125</v>
      </c>
      <c r="S103" s="15">
        <v>740</v>
      </c>
    </row>
    <row r="104" spans="1:19" ht="16.5" customHeight="1" x14ac:dyDescent="0.2">
      <c r="A104" s="7"/>
      <c r="B104" s="7"/>
      <c r="C104" s="7"/>
      <c r="D104" s="7" t="s">
        <v>595</v>
      </c>
      <c r="E104" s="7"/>
      <c r="F104" s="7"/>
      <c r="G104" s="7"/>
      <c r="H104" s="7"/>
      <c r="I104" s="7"/>
      <c r="J104" s="7"/>
      <c r="K104" s="7"/>
      <c r="L104" s="9" t="s">
        <v>240</v>
      </c>
      <c r="M104" s="15">
        <v>132</v>
      </c>
      <c r="N104" s="17">
        <v>1061</v>
      </c>
      <c r="O104" s="15">
        <v>673</v>
      </c>
      <c r="P104" s="7"/>
      <c r="Q104" s="15">
        <v>200</v>
      </c>
      <c r="R104" s="17">
        <v>1050</v>
      </c>
      <c r="S104" s="15">
        <v>511</v>
      </c>
    </row>
    <row r="105" spans="1:19" ht="16.5" customHeight="1" x14ac:dyDescent="0.2">
      <c r="A105" s="7"/>
      <c r="B105" s="7"/>
      <c r="C105" s="7"/>
      <c r="D105" s="7" t="s">
        <v>588</v>
      </c>
      <c r="E105" s="7"/>
      <c r="F105" s="7"/>
      <c r="G105" s="7"/>
      <c r="H105" s="7"/>
      <c r="I105" s="7"/>
      <c r="J105" s="7"/>
      <c r="K105" s="7"/>
      <c r="L105" s="9" t="s">
        <v>240</v>
      </c>
      <c r="M105" s="14" t="s">
        <v>227</v>
      </c>
      <c r="N105" s="14" t="s">
        <v>227</v>
      </c>
      <c r="O105" s="16">
        <v>16</v>
      </c>
      <c r="P105" s="7"/>
      <c r="Q105" s="14" t="s">
        <v>227</v>
      </c>
      <c r="R105" s="14" t="s">
        <v>227</v>
      </c>
      <c r="S105" s="16">
        <v>11</v>
      </c>
    </row>
    <row r="106" spans="1:19" ht="16.5" customHeight="1" x14ac:dyDescent="0.2">
      <c r="A106" s="7"/>
      <c r="B106" s="7" t="s">
        <v>597</v>
      </c>
      <c r="C106" s="7"/>
      <c r="D106" s="7"/>
      <c r="E106" s="7"/>
      <c r="F106" s="7"/>
      <c r="G106" s="7"/>
      <c r="H106" s="7"/>
      <c r="I106" s="7"/>
      <c r="J106" s="7"/>
      <c r="K106" s="7"/>
      <c r="L106" s="9"/>
      <c r="M106" s="10"/>
      <c r="N106" s="10"/>
      <c r="O106" s="10"/>
      <c r="P106" s="7"/>
      <c r="Q106" s="10"/>
      <c r="R106" s="10"/>
      <c r="S106" s="10"/>
    </row>
    <row r="107" spans="1:19" ht="16.5" customHeight="1" x14ac:dyDescent="0.2">
      <c r="A107" s="7"/>
      <c r="B107" s="7"/>
      <c r="C107" s="7" t="s">
        <v>105</v>
      </c>
      <c r="D107" s="7"/>
      <c r="E107" s="7"/>
      <c r="F107" s="7"/>
      <c r="G107" s="7"/>
      <c r="H107" s="7"/>
      <c r="I107" s="7"/>
      <c r="J107" s="7"/>
      <c r="K107" s="7"/>
      <c r="L107" s="9" t="s">
        <v>240</v>
      </c>
      <c r="M107" s="14" t="s">
        <v>101</v>
      </c>
      <c r="N107" s="14" t="s">
        <v>101</v>
      </c>
      <c r="O107" s="14" t="s">
        <v>101</v>
      </c>
      <c r="P107" s="7"/>
      <c r="Q107" s="14" t="s">
        <v>101</v>
      </c>
      <c r="R107" s="14" t="s">
        <v>101</v>
      </c>
      <c r="S107" s="14" t="s">
        <v>101</v>
      </c>
    </row>
    <row r="108" spans="1:19" ht="16.5" customHeight="1" x14ac:dyDescent="0.2">
      <c r="A108" s="7"/>
      <c r="B108" s="7"/>
      <c r="C108" s="7" t="s">
        <v>587</v>
      </c>
      <c r="D108" s="7"/>
      <c r="E108" s="7"/>
      <c r="F108" s="7"/>
      <c r="G108" s="7"/>
      <c r="H108" s="7"/>
      <c r="I108" s="7"/>
      <c r="J108" s="7"/>
      <c r="K108" s="7"/>
      <c r="L108" s="9"/>
      <c r="M108" s="10"/>
      <c r="N108" s="10"/>
      <c r="O108" s="10"/>
      <c r="P108" s="7"/>
      <c r="Q108" s="10"/>
      <c r="R108" s="10"/>
      <c r="S108" s="10"/>
    </row>
    <row r="109" spans="1:19" ht="29.45" customHeight="1" x14ac:dyDescent="0.2">
      <c r="A109" s="7"/>
      <c r="B109" s="7"/>
      <c r="C109" s="7"/>
      <c r="D109" s="84" t="s">
        <v>346</v>
      </c>
      <c r="E109" s="84"/>
      <c r="F109" s="84"/>
      <c r="G109" s="84"/>
      <c r="H109" s="84"/>
      <c r="I109" s="84"/>
      <c r="J109" s="84"/>
      <c r="K109" s="84"/>
      <c r="L109" s="9" t="s">
        <v>240</v>
      </c>
      <c r="M109" s="14" t="s">
        <v>101</v>
      </c>
      <c r="N109" s="14" t="s">
        <v>101</v>
      </c>
      <c r="O109" s="14" t="s">
        <v>101</v>
      </c>
      <c r="P109" s="7"/>
      <c r="Q109" s="14" t="s">
        <v>101</v>
      </c>
      <c r="R109" s="14" t="s">
        <v>101</v>
      </c>
      <c r="S109" s="14" t="s">
        <v>101</v>
      </c>
    </row>
    <row r="110" spans="1:19" ht="16.5" customHeight="1" x14ac:dyDescent="0.2">
      <c r="A110" s="7"/>
      <c r="B110" s="7"/>
      <c r="C110" s="7"/>
      <c r="D110" s="7" t="s">
        <v>487</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c r="D111" s="7" t="s">
        <v>588</v>
      </c>
      <c r="E111" s="7"/>
      <c r="F111" s="7"/>
      <c r="G111" s="7"/>
      <c r="H111" s="7"/>
      <c r="I111" s="7"/>
      <c r="J111" s="7"/>
      <c r="K111" s="7"/>
      <c r="L111" s="9" t="s">
        <v>240</v>
      </c>
      <c r="M111" s="14" t="s">
        <v>101</v>
      </c>
      <c r="N111" s="14" t="s">
        <v>101</v>
      </c>
      <c r="O111" s="14" t="s">
        <v>101</v>
      </c>
      <c r="P111" s="7"/>
      <c r="Q111" s="14" t="s">
        <v>101</v>
      </c>
      <c r="R111" s="14" t="s">
        <v>101</v>
      </c>
      <c r="S111" s="14" t="s">
        <v>101</v>
      </c>
    </row>
    <row r="112" spans="1:19" ht="16.5" customHeight="1" x14ac:dyDescent="0.2">
      <c r="A112" s="7"/>
      <c r="B112" s="7"/>
      <c r="C112" s="7" t="s">
        <v>589</v>
      </c>
      <c r="D112" s="7"/>
      <c r="E112" s="7"/>
      <c r="F112" s="7"/>
      <c r="G112" s="7"/>
      <c r="H112" s="7"/>
      <c r="I112" s="7"/>
      <c r="J112" s="7"/>
      <c r="K112" s="7"/>
      <c r="L112" s="9"/>
      <c r="M112" s="10"/>
      <c r="N112" s="10"/>
      <c r="O112" s="10"/>
      <c r="P112" s="7"/>
      <c r="Q112" s="10"/>
      <c r="R112" s="10"/>
      <c r="S112" s="10"/>
    </row>
    <row r="113" spans="1:19" ht="16.5" customHeight="1" x14ac:dyDescent="0.2">
      <c r="A113" s="7"/>
      <c r="B113" s="7"/>
      <c r="C113" s="7"/>
      <c r="D113" s="7" t="s">
        <v>433</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434</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435</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436</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437</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c r="D118" s="7" t="s">
        <v>588</v>
      </c>
      <c r="E118" s="7"/>
      <c r="F118" s="7"/>
      <c r="G118" s="7"/>
      <c r="H118" s="7"/>
      <c r="I118" s="7"/>
      <c r="J118" s="7"/>
      <c r="K118" s="7"/>
      <c r="L118" s="9" t="s">
        <v>240</v>
      </c>
      <c r="M118" s="14" t="s">
        <v>101</v>
      </c>
      <c r="N118" s="14" t="s">
        <v>101</v>
      </c>
      <c r="O118" s="14" t="s">
        <v>101</v>
      </c>
      <c r="P118" s="7"/>
      <c r="Q118" s="14" t="s">
        <v>101</v>
      </c>
      <c r="R118" s="14" t="s">
        <v>101</v>
      </c>
      <c r="S118" s="14" t="s">
        <v>101</v>
      </c>
    </row>
    <row r="119" spans="1:19" ht="16.5" customHeight="1" x14ac:dyDescent="0.2">
      <c r="A119" s="7"/>
      <c r="B119" s="7"/>
      <c r="C119" s="7" t="s">
        <v>611</v>
      </c>
      <c r="D119" s="7"/>
      <c r="E119" s="7"/>
      <c r="F119" s="7"/>
      <c r="G119" s="7"/>
      <c r="H119" s="7"/>
      <c r="I119" s="7"/>
      <c r="J119" s="7"/>
      <c r="K119" s="7"/>
      <c r="L119" s="9"/>
      <c r="M119" s="10"/>
      <c r="N119" s="10"/>
      <c r="O119" s="10"/>
      <c r="P119" s="7"/>
      <c r="Q119" s="10"/>
      <c r="R119" s="10"/>
      <c r="S119" s="10"/>
    </row>
    <row r="120" spans="1:19" ht="16.5" customHeight="1" x14ac:dyDescent="0.2">
      <c r="A120" s="7"/>
      <c r="B120" s="7"/>
      <c r="C120" s="7"/>
      <c r="D120" s="7" t="s">
        <v>591</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592</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593</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594</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595</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c r="B125" s="7"/>
      <c r="C125" s="7"/>
      <c r="D125" s="7" t="s">
        <v>588</v>
      </c>
      <c r="E125" s="7"/>
      <c r="F125" s="7"/>
      <c r="G125" s="7"/>
      <c r="H125" s="7"/>
      <c r="I125" s="7"/>
      <c r="J125" s="7"/>
      <c r="K125" s="7"/>
      <c r="L125" s="9" t="s">
        <v>240</v>
      </c>
      <c r="M125" s="14" t="s">
        <v>101</v>
      </c>
      <c r="N125" s="14" t="s">
        <v>101</v>
      </c>
      <c r="O125" s="14" t="s">
        <v>101</v>
      </c>
      <c r="P125" s="7"/>
      <c r="Q125" s="14" t="s">
        <v>101</v>
      </c>
      <c r="R125" s="14" t="s">
        <v>101</v>
      </c>
      <c r="S125" s="14" t="s">
        <v>101</v>
      </c>
    </row>
    <row r="126" spans="1:19" ht="16.5" customHeight="1" x14ac:dyDescent="0.2">
      <c r="A126" s="7" t="s">
        <v>141</v>
      </c>
      <c r="B126" s="7"/>
      <c r="C126" s="7"/>
      <c r="D126" s="7"/>
      <c r="E126" s="7"/>
      <c r="F126" s="7"/>
      <c r="G126" s="7"/>
      <c r="H126" s="7"/>
      <c r="I126" s="7"/>
      <c r="J126" s="7"/>
      <c r="K126" s="7"/>
      <c r="L126" s="9"/>
      <c r="M126" s="10"/>
      <c r="N126" s="10"/>
      <c r="O126" s="10"/>
      <c r="P126" s="7"/>
      <c r="Q126" s="10"/>
      <c r="R126" s="10"/>
      <c r="S126" s="10"/>
    </row>
    <row r="127" spans="1:19" ht="16.5" customHeight="1" x14ac:dyDescent="0.2">
      <c r="A127" s="7"/>
      <c r="B127" s="7" t="s">
        <v>586</v>
      </c>
      <c r="C127" s="7"/>
      <c r="D127" s="7"/>
      <c r="E127" s="7"/>
      <c r="F127" s="7"/>
      <c r="G127" s="7"/>
      <c r="H127" s="7"/>
      <c r="I127" s="7"/>
      <c r="J127" s="7"/>
      <c r="K127" s="7"/>
      <c r="L127" s="9"/>
      <c r="M127" s="10"/>
      <c r="N127" s="10"/>
      <c r="O127" s="10"/>
      <c r="P127" s="7"/>
      <c r="Q127" s="10"/>
      <c r="R127" s="10"/>
      <c r="S127" s="10"/>
    </row>
    <row r="128" spans="1:19" ht="16.5" customHeight="1" x14ac:dyDescent="0.2">
      <c r="A128" s="7"/>
      <c r="B128" s="7"/>
      <c r="C128" s="7" t="s">
        <v>105</v>
      </c>
      <c r="D128" s="7"/>
      <c r="E128" s="7"/>
      <c r="F128" s="7"/>
      <c r="G128" s="7"/>
      <c r="H128" s="7"/>
      <c r="I128" s="7"/>
      <c r="J128" s="7"/>
      <c r="K128" s="7"/>
      <c r="L128" s="9" t="s">
        <v>240</v>
      </c>
      <c r="M128" s="15">
        <v>671</v>
      </c>
      <c r="N128" s="17">
        <v>1023</v>
      </c>
      <c r="O128" s="19">
        <v>91590</v>
      </c>
      <c r="P128" s="7"/>
      <c r="Q128" s="15">
        <v>606</v>
      </c>
      <c r="R128" s="17">
        <v>1093</v>
      </c>
      <c r="S128" s="19">
        <v>49685</v>
      </c>
    </row>
    <row r="129" spans="1:19" ht="16.5" customHeight="1" x14ac:dyDescent="0.2">
      <c r="A129" s="7"/>
      <c r="B129" s="7"/>
      <c r="C129" s="7" t="s">
        <v>587</v>
      </c>
      <c r="D129" s="7"/>
      <c r="E129" s="7"/>
      <c r="F129" s="7"/>
      <c r="G129" s="7"/>
      <c r="H129" s="7"/>
      <c r="I129" s="7"/>
      <c r="J129" s="7"/>
      <c r="K129" s="7"/>
      <c r="L129" s="9"/>
      <c r="M129" s="10"/>
      <c r="N129" s="10"/>
      <c r="O129" s="10"/>
      <c r="P129" s="7"/>
      <c r="Q129" s="10"/>
      <c r="R129" s="10"/>
      <c r="S129" s="10"/>
    </row>
    <row r="130" spans="1:19" ht="29.45" customHeight="1" x14ac:dyDescent="0.2">
      <c r="A130" s="7"/>
      <c r="B130" s="7"/>
      <c r="C130" s="7"/>
      <c r="D130" s="84" t="s">
        <v>346</v>
      </c>
      <c r="E130" s="84"/>
      <c r="F130" s="84"/>
      <c r="G130" s="84"/>
      <c r="H130" s="84"/>
      <c r="I130" s="84"/>
      <c r="J130" s="84"/>
      <c r="K130" s="84"/>
      <c r="L130" s="9" t="s">
        <v>240</v>
      </c>
      <c r="M130" s="14" t="s">
        <v>101</v>
      </c>
      <c r="N130" s="14" t="s">
        <v>101</v>
      </c>
      <c r="O130" s="13" t="s">
        <v>104</v>
      </c>
      <c r="P130" s="7"/>
      <c r="Q130" s="14" t="s">
        <v>101</v>
      </c>
      <c r="R130" s="14" t="s">
        <v>101</v>
      </c>
      <c r="S130" s="13" t="s">
        <v>104</v>
      </c>
    </row>
    <row r="131" spans="1:19" ht="16.5" customHeight="1" x14ac:dyDescent="0.2">
      <c r="A131" s="7"/>
      <c r="B131" s="7"/>
      <c r="C131" s="7"/>
      <c r="D131" s="7" t="s">
        <v>487</v>
      </c>
      <c r="E131" s="7"/>
      <c r="F131" s="7"/>
      <c r="G131" s="7"/>
      <c r="H131" s="7"/>
      <c r="I131" s="7"/>
      <c r="J131" s="7"/>
      <c r="K131" s="7"/>
      <c r="L131" s="9" t="s">
        <v>240</v>
      </c>
      <c r="M131" s="15">
        <v>674</v>
      </c>
      <c r="N131" s="17">
        <v>1024</v>
      </c>
      <c r="O131" s="19">
        <v>90379</v>
      </c>
      <c r="P131" s="7"/>
      <c r="Q131" s="15">
        <v>609</v>
      </c>
      <c r="R131" s="17">
        <v>1093</v>
      </c>
      <c r="S131" s="19">
        <v>49036</v>
      </c>
    </row>
    <row r="132" spans="1:19" ht="16.5" customHeight="1" x14ac:dyDescent="0.2">
      <c r="A132" s="7"/>
      <c r="B132" s="7"/>
      <c r="C132" s="7"/>
      <c r="D132" s="7" t="s">
        <v>588</v>
      </c>
      <c r="E132" s="7"/>
      <c r="F132" s="7"/>
      <c r="G132" s="7"/>
      <c r="H132" s="7"/>
      <c r="I132" s="7"/>
      <c r="J132" s="7"/>
      <c r="K132" s="7"/>
      <c r="L132" s="9" t="s">
        <v>240</v>
      </c>
      <c r="M132" s="15">
        <v>370</v>
      </c>
      <c r="N132" s="15">
        <v>945</v>
      </c>
      <c r="O132" s="17">
        <v>1211</v>
      </c>
      <c r="P132" s="7"/>
      <c r="Q132" s="15">
        <v>425</v>
      </c>
      <c r="R132" s="17">
        <v>1132</v>
      </c>
      <c r="S132" s="15">
        <v>649</v>
      </c>
    </row>
    <row r="133" spans="1:19" ht="16.5" customHeight="1" x14ac:dyDescent="0.2">
      <c r="A133" s="7"/>
      <c r="B133" s="7"/>
      <c r="C133" s="7" t="s">
        <v>589</v>
      </c>
      <c r="D133" s="7"/>
      <c r="E133" s="7"/>
      <c r="F133" s="7"/>
      <c r="G133" s="7"/>
      <c r="H133" s="7"/>
      <c r="I133" s="7"/>
      <c r="J133" s="7"/>
      <c r="K133" s="7"/>
      <c r="L133" s="9"/>
      <c r="M133" s="10"/>
      <c r="N133" s="10"/>
      <c r="O133" s="10"/>
      <c r="P133" s="7"/>
      <c r="Q133" s="10"/>
      <c r="R133" s="10"/>
      <c r="S133" s="10"/>
    </row>
    <row r="134" spans="1:19" ht="16.5" customHeight="1" x14ac:dyDescent="0.2">
      <c r="A134" s="7"/>
      <c r="B134" s="7"/>
      <c r="C134" s="7"/>
      <c r="D134" s="7" t="s">
        <v>433</v>
      </c>
      <c r="E134" s="7"/>
      <c r="F134" s="7"/>
      <c r="G134" s="7"/>
      <c r="H134" s="7"/>
      <c r="I134" s="7"/>
      <c r="J134" s="7"/>
      <c r="K134" s="7"/>
      <c r="L134" s="9" t="s">
        <v>240</v>
      </c>
      <c r="M134" s="15">
        <v>739</v>
      </c>
      <c r="N134" s="17">
        <v>1046</v>
      </c>
      <c r="O134" s="19">
        <v>59707</v>
      </c>
      <c r="P134" s="7"/>
      <c r="Q134" s="15">
        <v>722</v>
      </c>
      <c r="R134" s="17">
        <v>1124</v>
      </c>
      <c r="S134" s="19">
        <v>31660</v>
      </c>
    </row>
    <row r="135" spans="1:19" ht="16.5" customHeight="1" x14ac:dyDescent="0.2">
      <c r="A135" s="7"/>
      <c r="B135" s="7"/>
      <c r="C135" s="7"/>
      <c r="D135" s="7" t="s">
        <v>434</v>
      </c>
      <c r="E135" s="7"/>
      <c r="F135" s="7"/>
      <c r="G135" s="7"/>
      <c r="H135" s="7"/>
      <c r="I135" s="7"/>
      <c r="J135" s="7"/>
      <c r="K135" s="7"/>
      <c r="L135" s="9" t="s">
        <v>240</v>
      </c>
      <c r="M135" s="15">
        <v>556</v>
      </c>
      <c r="N135" s="15">
        <v>968</v>
      </c>
      <c r="O135" s="19">
        <v>23553</v>
      </c>
      <c r="P135" s="7"/>
      <c r="Q135" s="15">
        <v>572</v>
      </c>
      <c r="R135" s="17">
        <v>1024</v>
      </c>
      <c r="S135" s="19">
        <v>13209</v>
      </c>
    </row>
    <row r="136" spans="1:19" ht="16.5" customHeight="1" x14ac:dyDescent="0.2">
      <c r="A136" s="7"/>
      <c r="B136" s="7"/>
      <c r="C136" s="7"/>
      <c r="D136" s="7" t="s">
        <v>435</v>
      </c>
      <c r="E136" s="7"/>
      <c r="F136" s="7"/>
      <c r="G136" s="7"/>
      <c r="H136" s="7"/>
      <c r="I136" s="7"/>
      <c r="J136" s="7"/>
      <c r="K136" s="7"/>
      <c r="L136" s="9" t="s">
        <v>240</v>
      </c>
      <c r="M136" s="15">
        <v>314</v>
      </c>
      <c r="N136" s="15">
        <v>748</v>
      </c>
      <c r="O136" s="17">
        <v>7011</v>
      </c>
      <c r="P136" s="7"/>
      <c r="Q136" s="15">
        <v>220</v>
      </c>
      <c r="R136" s="15">
        <v>781</v>
      </c>
      <c r="S136" s="17">
        <v>4063</v>
      </c>
    </row>
    <row r="137" spans="1:19" ht="16.5" customHeight="1" x14ac:dyDescent="0.2">
      <c r="A137" s="7"/>
      <c r="B137" s="7"/>
      <c r="C137" s="7"/>
      <c r="D137" s="7" t="s">
        <v>436</v>
      </c>
      <c r="E137" s="7"/>
      <c r="F137" s="7"/>
      <c r="G137" s="7"/>
      <c r="H137" s="7"/>
      <c r="I137" s="7"/>
      <c r="J137" s="7"/>
      <c r="K137" s="7"/>
      <c r="L137" s="9" t="s">
        <v>240</v>
      </c>
      <c r="M137" s="15">
        <v>115</v>
      </c>
      <c r="N137" s="15">
        <v>351</v>
      </c>
      <c r="O137" s="15">
        <v>190</v>
      </c>
      <c r="P137" s="7"/>
      <c r="Q137" s="15">
        <v>148</v>
      </c>
      <c r="R137" s="15">
        <v>442</v>
      </c>
      <c r="S137" s="15">
        <v>127</v>
      </c>
    </row>
    <row r="138" spans="1:19" ht="16.5" customHeight="1" x14ac:dyDescent="0.2">
      <c r="A138" s="7"/>
      <c r="B138" s="7"/>
      <c r="C138" s="7"/>
      <c r="D138" s="7" t="s">
        <v>437</v>
      </c>
      <c r="E138" s="7"/>
      <c r="F138" s="7"/>
      <c r="G138" s="7"/>
      <c r="H138" s="7"/>
      <c r="I138" s="7"/>
      <c r="J138" s="7"/>
      <c r="K138" s="7"/>
      <c r="L138" s="9" t="s">
        <v>240</v>
      </c>
      <c r="M138" s="14" t="s">
        <v>227</v>
      </c>
      <c r="N138" s="14" t="s">
        <v>227</v>
      </c>
      <c r="O138" s="13">
        <v>2</v>
      </c>
      <c r="P138" s="7"/>
      <c r="Q138" s="14" t="s">
        <v>227</v>
      </c>
      <c r="R138" s="14" t="s">
        <v>227</v>
      </c>
      <c r="S138" s="13">
        <v>1</v>
      </c>
    </row>
    <row r="139" spans="1:19" ht="16.5" customHeight="1" x14ac:dyDescent="0.2">
      <c r="A139" s="7"/>
      <c r="B139" s="7"/>
      <c r="C139" s="7"/>
      <c r="D139" s="7" t="s">
        <v>588</v>
      </c>
      <c r="E139" s="7"/>
      <c r="F139" s="7"/>
      <c r="G139" s="7"/>
      <c r="H139" s="7"/>
      <c r="I139" s="7"/>
      <c r="J139" s="7"/>
      <c r="K139" s="7"/>
      <c r="L139" s="9" t="s">
        <v>240</v>
      </c>
      <c r="M139" s="15">
        <v>411</v>
      </c>
      <c r="N139" s="15">
        <v>915</v>
      </c>
      <c r="O139" s="17">
        <v>1128</v>
      </c>
      <c r="P139" s="7"/>
      <c r="Q139" s="15">
        <v>443</v>
      </c>
      <c r="R139" s="15">
        <v>988</v>
      </c>
      <c r="S139" s="15">
        <v>624</v>
      </c>
    </row>
    <row r="140" spans="1:19" ht="16.5" customHeight="1" x14ac:dyDescent="0.2">
      <c r="A140" s="7"/>
      <c r="B140" s="7"/>
      <c r="C140" s="7" t="s">
        <v>611</v>
      </c>
      <c r="D140" s="7"/>
      <c r="E140" s="7"/>
      <c r="F140" s="7"/>
      <c r="G140" s="7"/>
      <c r="H140" s="7"/>
      <c r="I140" s="7"/>
      <c r="J140" s="7"/>
      <c r="K140" s="7"/>
      <c r="L140" s="9"/>
      <c r="M140" s="10"/>
      <c r="N140" s="10"/>
      <c r="O140" s="10"/>
      <c r="P140" s="7"/>
      <c r="Q140" s="10"/>
      <c r="R140" s="10"/>
      <c r="S140" s="10"/>
    </row>
    <row r="141" spans="1:19" ht="16.5" customHeight="1" x14ac:dyDescent="0.2">
      <c r="A141" s="7"/>
      <c r="B141" s="7"/>
      <c r="C141" s="7"/>
      <c r="D141" s="7" t="s">
        <v>591</v>
      </c>
      <c r="E141" s="7"/>
      <c r="F141" s="7"/>
      <c r="G141" s="7"/>
      <c r="H141" s="7"/>
      <c r="I141" s="7"/>
      <c r="J141" s="7"/>
      <c r="K141" s="7"/>
      <c r="L141" s="9" t="s">
        <v>240</v>
      </c>
      <c r="M141" s="15">
        <v>656</v>
      </c>
      <c r="N141" s="17">
        <v>1001</v>
      </c>
      <c r="O141" s="19">
        <v>21418</v>
      </c>
      <c r="P141" s="7"/>
      <c r="Q141" s="15">
        <v>602</v>
      </c>
      <c r="R141" s="17">
        <v>1083</v>
      </c>
      <c r="S141" s="19">
        <v>11500</v>
      </c>
    </row>
    <row r="142" spans="1:19" ht="16.5" customHeight="1" x14ac:dyDescent="0.2">
      <c r="A142" s="7"/>
      <c r="B142" s="7"/>
      <c r="C142" s="7"/>
      <c r="D142" s="7" t="s">
        <v>592</v>
      </c>
      <c r="E142" s="7"/>
      <c r="F142" s="7"/>
      <c r="G142" s="7"/>
      <c r="H142" s="7"/>
      <c r="I142" s="7"/>
      <c r="J142" s="7"/>
      <c r="K142" s="7"/>
      <c r="L142" s="9" t="s">
        <v>240</v>
      </c>
      <c r="M142" s="15">
        <v>651</v>
      </c>
      <c r="N142" s="15">
        <v>993</v>
      </c>
      <c r="O142" s="19">
        <v>25059</v>
      </c>
      <c r="P142" s="7"/>
      <c r="Q142" s="15">
        <v>580</v>
      </c>
      <c r="R142" s="17">
        <v>1077</v>
      </c>
      <c r="S142" s="19">
        <v>13575</v>
      </c>
    </row>
    <row r="143" spans="1:19" ht="16.5" customHeight="1" x14ac:dyDescent="0.2">
      <c r="A143" s="7"/>
      <c r="B143" s="7"/>
      <c r="C143" s="7"/>
      <c r="D143" s="7" t="s">
        <v>593</v>
      </c>
      <c r="E143" s="7"/>
      <c r="F143" s="7"/>
      <c r="G143" s="7"/>
      <c r="H143" s="7"/>
      <c r="I143" s="7"/>
      <c r="J143" s="7"/>
      <c r="K143" s="7"/>
      <c r="L143" s="9" t="s">
        <v>240</v>
      </c>
      <c r="M143" s="15">
        <v>736</v>
      </c>
      <c r="N143" s="17">
        <v>1061</v>
      </c>
      <c r="O143" s="19">
        <v>17993</v>
      </c>
      <c r="P143" s="7"/>
      <c r="Q143" s="15">
        <v>744</v>
      </c>
      <c r="R143" s="17">
        <v>1133</v>
      </c>
      <c r="S143" s="17">
        <v>9620</v>
      </c>
    </row>
    <row r="144" spans="1:19" ht="16.5" customHeight="1" x14ac:dyDescent="0.2">
      <c r="A144" s="7"/>
      <c r="B144" s="7"/>
      <c r="C144" s="7"/>
      <c r="D144" s="7" t="s">
        <v>594</v>
      </c>
      <c r="E144" s="7"/>
      <c r="F144" s="7"/>
      <c r="G144" s="7"/>
      <c r="H144" s="7"/>
      <c r="I144" s="7"/>
      <c r="J144" s="7"/>
      <c r="K144" s="7"/>
      <c r="L144" s="9" t="s">
        <v>240</v>
      </c>
      <c r="M144" s="15">
        <v>692</v>
      </c>
      <c r="N144" s="17">
        <v>1059</v>
      </c>
      <c r="O144" s="19">
        <v>14885</v>
      </c>
      <c r="P144" s="7"/>
      <c r="Q144" s="15">
        <v>604</v>
      </c>
      <c r="R144" s="17">
        <v>1117</v>
      </c>
      <c r="S144" s="17">
        <v>8025</v>
      </c>
    </row>
    <row r="145" spans="1:19" ht="16.5" customHeight="1" x14ac:dyDescent="0.2">
      <c r="A145" s="7"/>
      <c r="B145" s="7"/>
      <c r="C145" s="7"/>
      <c r="D145" s="7" t="s">
        <v>595</v>
      </c>
      <c r="E145" s="7"/>
      <c r="F145" s="7"/>
      <c r="G145" s="7"/>
      <c r="H145" s="7"/>
      <c r="I145" s="7"/>
      <c r="J145" s="7"/>
      <c r="K145" s="7"/>
      <c r="L145" s="9" t="s">
        <v>240</v>
      </c>
      <c r="M145" s="15">
        <v>521</v>
      </c>
      <c r="N145" s="15">
        <v>970</v>
      </c>
      <c r="O145" s="19">
        <v>11106</v>
      </c>
      <c r="P145" s="7"/>
      <c r="Q145" s="15">
        <v>464</v>
      </c>
      <c r="R145" s="17">
        <v>1034</v>
      </c>
      <c r="S145" s="17">
        <v>6341</v>
      </c>
    </row>
    <row r="146" spans="1:19" ht="16.5" customHeight="1" x14ac:dyDescent="0.2">
      <c r="A146" s="7"/>
      <c r="B146" s="7"/>
      <c r="C146" s="7"/>
      <c r="D146" s="7" t="s">
        <v>588</v>
      </c>
      <c r="E146" s="7"/>
      <c r="F146" s="7"/>
      <c r="G146" s="7"/>
      <c r="H146" s="7"/>
      <c r="I146" s="7"/>
      <c r="J146" s="7"/>
      <c r="K146" s="7"/>
      <c r="L146" s="9" t="s">
        <v>240</v>
      </c>
      <c r="M146" s="15">
        <v>412</v>
      </c>
      <c r="N146" s="15">
        <v>915</v>
      </c>
      <c r="O146" s="17">
        <v>1129</v>
      </c>
      <c r="P146" s="7"/>
      <c r="Q146" s="15">
        <v>443</v>
      </c>
      <c r="R146" s="15">
        <v>988</v>
      </c>
      <c r="S146" s="15">
        <v>624</v>
      </c>
    </row>
    <row r="147" spans="1:19" ht="16.5" customHeight="1" x14ac:dyDescent="0.2">
      <c r="A147" s="7"/>
      <c r="B147" s="7" t="s">
        <v>596</v>
      </c>
      <c r="C147" s="7"/>
      <c r="D147" s="7"/>
      <c r="E147" s="7"/>
      <c r="F147" s="7"/>
      <c r="G147" s="7"/>
      <c r="H147" s="7"/>
      <c r="I147" s="7"/>
      <c r="J147" s="7"/>
      <c r="K147" s="7"/>
      <c r="L147" s="9"/>
      <c r="M147" s="10"/>
      <c r="N147" s="10"/>
      <c r="O147" s="10"/>
      <c r="P147" s="7"/>
      <c r="Q147" s="10"/>
      <c r="R147" s="10"/>
      <c r="S147" s="10"/>
    </row>
    <row r="148" spans="1:19" ht="16.5" customHeight="1" x14ac:dyDescent="0.2">
      <c r="A148" s="7"/>
      <c r="B148" s="7"/>
      <c r="C148" s="7" t="s">
        <v>105</v>
      </c>
      <c r="D148" s="7"/>
      <c r="E148" s="7"/>
      <c r="F148" s="7"/>
      <c r="G148" s="7"/>
      <c r="H148" s="7"/>
      <c r="I148" s="7"/>
      <c r="J148" s="7"/>
      <c r="K148" s="7"/>
      <c r="L148" s="9" t="s">
        <v>240</v>
      </c>
      <c r="M148" s="15">
        <v>384</v>
      </c>
      <c r="N148" s="17">
        <v>1120</v>
      </c>
      <c r="O148" s="19">
        <v>10138</v>
      </c>
      <c r="P148" s="7"/>
      <c r="Q148" s="15">
        <v>477</v>
      </c>
      <c r="R148" s="17">
        <v>1137</v>
      </c>
      <c r="S148" s="17">
        <v>7100</v>
      </c>
    </row>
    <row r="149" spans="1:19" ht="16.5" customHeight="1" x14ac:dyDescent="0.2">
      <c r="A149" s="7"/>
      <c r="B149" s="7"/>
      <c r="C149" s="7" t="s">
        <v>587</v>
      </c>
      <c r="D149" s="7"/>
      <c r="E149" s="7"/>
      <c r="F149" s="7"/>
      <c r="G149" s="7"/>
      <c r="H149" s="7"/>
      <c r="I149" s="7"/>
      <c r="J149" s="7"/>
      <c r="K149" s="7"/>
      <c r="L149" s="9"/>
      <c r="M149" s="10"/>
      <c r="N149" s="10"/>
      <c r="O149" s="10"/>
      <c r="P149" s="7"/>
      <c r="Q149" s="10"/>
      <c r="R149" s="10"/>
      <c r="S149" s="10"/>
    </row>
    <row r="150" spans="1:19" ht="29.45" customHeight="1" x14ac:dyDescent="0.2">
      <c r="A150" s="7"/>
      <c r="B150" s="7"/>
      <c r="C150" s="7"/>
      <c r="D150" s="84" t="s">
        <v>346</v>
      </c>
      <c r="E150" s="84"/>
      <c r="F150" s="84"/>
      <c r="G150" s="84"/>
      <c r="H150" s="84"/>
      <c r="I150" s="84"/>
      <c r="J150" s="84"/>
      <c r="K150" s="84"/>
      <c r="L150" s="9" t="s">
        <v>240</v>
      </c>
      <c r="M150" s="14" t="s">
        <v>101</v>
      </c>
      <c r="N150" s="14" t="s">
        <v>101</v>
      </c>
      <c r="O150" s="13" t="s">
        <v>104</v>
      </c>
      <c r="P150" s="7"/>
      <c r="Q150" s="14" t="s">
        <v>101</v>
      </c>
      <c r="R150" s="14" t="s">
        <v>101</v>
      </c>
      <c r="S150" s="13" t="s">
        <v>104</v>
      </c>
    </row>
    <row r="151" spans="1:19" ht="16.5" customHeight="1" x14ac:dyDescent="0.2">
      <c r="A151" s="7"/>
      <c r="B151" s="7"/>
      <c r="C151" s="7"/>
      <c r="D151" s="7" t="s">
        <v>487</v>
      </c>
      <c r="E151" s="7"/>
      <c r="F151" s="7"/>
      <c r="G151" s="7"/>
      <c r="H151" s="7"/>
      <c r="I151" s="7"/>
      <c r="J151" s="7"/>
      <c r="K151" s="7"/>
      <c r="L151" s="9" t="s">
        <v>240</v>
      </c>
      <c r="M151" s="15">
        <v>386</v>
      </c>
      <c r="N151" s="17">
        <v>1121</v>
      </c>
      <c r="O151" s="19">
        <v>10021</v>
      </c>
      <c r="P151" s="7"/>
      <c r="Q151" s="15">
        <v>477</v>
      </c>
      <c r="R151" s="17">
        <v>1138</v>
      </c>
      <c r="S151" s="17">
        <v>7024</v>
      </c>
    </row>
    <row r="152" spans="1:19" ht="16.5" customHeight="1" x14ac:dyDescent="0.2">
      <c r="A152" s="7"/>
      <c r="B152" s="7"/>
      <c r="C152" s="7"/>
      <c r="D152" s="7" t="s">
        <v>588</v>
      </c>
      <c r="E152" s="7"/>
      <c r="F152" s="7"/>
      <c r="G152" s="7"/>
      <c r="H152" s="7"/>
      <c r="I152" s="7"/>
      <c r="J152" s="7"/>
      <c r="K152" s="7"/>
      <c r="L152" s="9" t="s">
        <v>240</v>
      </c>
      <c r="M152" s="16">
        <v>34</v>
      </c>
      <c r="N152" s="15">
        <v>956</v>
      </c>
      <c r="O152" s="15">
        <v>117</v>
      </c>
      <c r="P152" s="7"/>
      <c r="Q152" s="15">
        <v>462</v>
      </c>
      <c r="R152" s="17">
        <v>1118</v>
      </c>
      <c r="S152" s="16">
        <v>76</v>
      </c>
    </row>
    <row r="153" spans="1:19" ht="16.5" customHeight="1" x14ac:dyDescent="0.2">
      <c r="A153" s="7"/>
      <c r="B153" s="7"/>
      <c r="C153" s="7" t="s">
        <v>589</v>
      </c>
      <c r="D153" s="7"/>
      <c r="E153" s="7"/>
      <c r="F153" s="7"/>
      <c r="G153" s="7"/>
      <c r="H153" s="7"/>
      <c r="I153" s="7"/>
      <c r="J153" s="7"/>
      <c r="K153" s="7"/>
      <c r="L153" s="9"/>
      <c r="M153" s="10"/>
      <c r="N153" s="10"/>
      <c r="O153" s="10"/>
      <c r="P153" s="7"/>
      <c r="Q153" s="10"/>
      <c r="R153" s="10"/>
      <c r="S153" s="10"/>
    </row>
    <row r="154" spans="1:19" ht="16.5" customHeight="1" x14ac:dyDescent="0.2">
      <c r="A154" s="7"/>
      <c r="B154" s="7"/>
      <c r="C154" s="7"/>
      <c r="D154" s="7" t="s">
        <v>433</v>
      </c>
      <c r="E154" s="7"/>
      <c r="F154" s="7"/>
      <c r="G154" s="7"/>
      <c r="H154" s="7"/>
      <c r="I154" s="7"/>
      <c r="J154" s="7"/>
      <c r="K154" s="7"/>
      <c r="L154" s="9" t="s">
        <v>240</v>
      </c>
      <c r="M154" s="15">
        <v>434</v>
      </c>
      <c r="N154" s="17">
        <v>1206</v>
      </c>
      <c r="O154" s="17">
        <v>5113</v>
      </c>
      <c r="P154" s="7"/>
      <c r="Q154" s="15">
        <v>549</v>
      </c>
      <c r="R154" s="17">
        <v>1227</v>
      </c>
      <c r="S154" s="17">
        <v>3281</v>
      </c>
    </row>
    <row r="155" spans="1:19" ht="16.5" customHeight="1" x14ac:dyDescent="0.2">
      <c r="A155" s="7"/>
      <c r="B155" s="7"/>
      <c r="C155" s="7"/>
      <c r="D155" s="7" t="s">
        <v>434</v>
      </c>
      <c r="E155" s="7"/>
      <c r="F155" s="7"/>
      <c r="G155" s="7"/>
      <c r="H155" s="7"/>
      <c r="I155" s="7"/>
      <c r="J155" s="7"/>
      <c r="K155" s="7"/>
      <c r="L155" s="9" t="s">
        <v>240</v>
      </c>
      <c r="M155" s="15">
        <v>315</v>
      </c>
      <c r="N155" s="15">
        <v>959</v>
      </c>
      <c r="O155" s="17">
        <v>3492</v>
      </c>
      <c r="P155" s="7"/>
      <c r="Q155" s="15">
        <v>442</v>
      </c>
      <c r="R155" s="17">
        <v>1050</v>
      </c>
      <c r="S155" s="17">
        <v>2778</v>
      </c>
    </row>
    <row r="156" spans="1:19" ht="16.5" customHeight="1" x14ac:dyDescent="0.2">
      <c r="A156" s="7"/>
      <c r="B156" s="7"/>
      <c r="C156" s="7"/>
      <c r="D156" s="7" t="s">
        <v>435</v>
      </c>
      <c r="E156" s="7"/>
      <c r="F156" s="7"/>
      <c r="G156" s="7"/>
      <c r="H156" s="7"/>
      <c r="I156" s="7"/>
      <c r="J156" s="7"/>
      <c r="K156" s="7"/>
      <c r="L156" s="9" t="s">
        <v>240</v>
      </c>
      <c r="M156" s="15">
        <v>319</v>
      </c>
      <c r="N156" s="15">
        <v>790</v>
      </c>
      <c r="O156" s="17">
        <v>1376</v>
      </c>
      <c r="P156" s="7"/>
      <c r="Q156" s="15">
        <v>401</v>
      </c>
      <c r="R156" s="15">
        <v>875</v>
      </c>
      <c r="S156" s="15">
        <v>935</v>
      </c>
    </row>
    <row r="157" spans="1:19" ht="16.5" customHeight="1" x14ac:dyDescent="0.2">
      <c r="A157" s="7"/>
      <c r="B157" s="7"/>
      <c r="C157" s="7"/>
      <c r="D157" s="7" t="s">
        <v>436</v>
      </c>
      <c r="E157" s="7"/>
      <c r="F157" s="7"/>
      <c r="G157" s="7"/>
      <c r="H157" s="7"/>
      <c r="I157" s="7"/>
      <c r="J157" s="7"/>
      <c r="K157" s="7"/>
      <c r="L157" s="9" t="s">
        <v>240</v>
      </c>
      <c r="M157" s="13" t="s">
        <v>104</v>
      </c>
      <c r="N157" s="15">
        <v>528</v>
      </c>
      <c r="O157" s="16">
        <v>26</v>
      </c>
      <c r="P157" s="7"/>
      <c r="Q157" s="14" t="s">
        <v>227</v>
      </c>
      <c r="R157" s="14" t="s">
        <v>227</v>
      </c>
      <c r="S157" s="16">
        <v>18</v>
      </c>
    </row>
    <row r="158" spans="1:19" ht="16.5" customHeight="1" x14ac:dyDescent="0.2">
      <c r="A158" s="7"/>
      <c r="B158" s="7"/>
      <c r="C158" s="7"/>
      <c r="D158" s="7" t="s">
        <v>437</v>
      </c>
      <c r="E158" s="7"/>
      <c r="F158" s="7"/>
      <c r="G158" s="7"/>
      <c r="H158" s="7"/>
      <c r="I158" s="7"/>
      <c r="J158" s="7"/>
      <c r="K158" s="7"/>
      <c r="L158" s="9" t="s">
        <v>240</v>
      </c>
      <c r="M158" s="14" t="s">
        <v>227</v>
      </c>
      <c r="N158" s="14" t="s">
        <v>227</v>
      </c>
      <c r="O158" s="13">
        <v>1</v>
      </c>
      <c r="P158" s="7"/>
      <c r="Q158" s="14" t="s">
        <v>227</v>
      </c>
      <c r="R158" s="14" t="s">
        <v>227</v>
      </c>
      <c r="S158" s="13">
        <v>1</v>
      </c>
    </row>
    <row r="159" spans="1:19" ht="16.5" customHeight="1" x14ac:dyDescent="0.2">
      <c r="A159" s="7"/>
      <c r="B159" s="7"/>
      <c r="C159" s="7"/>
      <c r="D159" s="7" t="s">
        <v>588</v>
      </c>
      <c r="E159" s="7"/>
      <c r="F159" s="7"/>
      <c r="G159" s="7"/>
      <c r="H159" s="7"/>
      <c r="I159" s="7"/>
      <c r="J159" s="7"/>
      <c r="K159" s="7"/>
      <c r="L159" s="9" t="s">
        <v>240</v>
      </c>
      <c r="M159" s="15">
        <v>382</v>
      </c>
      <c r="N159" s="17">
        <v>1017</v>
      </c>
      <c r="O159" s="15">
        <v>130</v>
      </c>
      <c r="P159" s="7"/>
      <c r="Q159" s="15">
        <v>545</v>
      </c>
      <c r="R159" s="17">
        <v>1061</v>
      </c>
      <c r="S159" s="16">
        <v>89</v>
      </c>
    </row>
    <row r="160" spans="1:19" ht="16.5" customHeight="1" x14ac:dyDescent="0.2">
      <c r="A160" s="7"/>
      <c r="B160" s="7"/>
      <c r="C160" s="7" t="s">
        <v>611</v>
      </c>
      <c r="D160" s="7"/>
      <c r="E160" s="7"/>
      <c r="F160" s="7"/>
      <c r="G160" s="7"/>
      <c r="H160" s="7"/>
      <c r="I160" s="7"/>
      <c r="J160" s="7"/>
      <c r="K160" s="7"/>
      <c r="L160" s="9"/>
      <c r="M160" s="10"/>
      <c r="N160" s="10"/>
      <c r="O160" s="10"/>
      <c r="P160" s="7"/>
      <c r="Q160" s="10"/>
      <c r="R160" s="10"/>
      <c r="S160" s="10"/>
    </row>
    <row r="161" spans="1:19" ht="16.5" customHeight="1" x14ac:dyDescent="0.2">
      <c r="A161" s="7"/>
      <c r="B161" s="7"/>
      <c r="C161" s="7"/>
      <c r="D161" s="7" t="s">
        <v>591</v>
      </c>
      <c r="E161" s="7"/>
      <c r="F161" s="7"/>
      <c r="G161" s="7"/>
      <c r="H161" s="7"/>
      <c r="I161" s="7"/>
      <c r="J161" s="7"/>
      <c r="K161" s="7"/>
      <c r="L161" s="9" t="s">
        <v>240</v>
      </c>
      <c r="M161" s="15">
        <v>366</v>
      </c>
      <c r="N161" s="17">
        <v>1127</v>
      </c>
      <c r="O161" s="17">
        <v>2519</v>
      </c>
      <c r="P161" s="7"/>
      <c r="Q161" s="15">
        <v>477</v>
      </c>
      <c r="R161" s="17">
        <v>1171</v>
      </c>
      <c r="S161" s="17">
        <v>1773</v>
      </c>
    </row>
    <row r="162" spans="1:19" ht="16.5" customHeight="1" x14ac:dyDescent="0.2">
      <c r="A162" s="7"/>
      <c r="B162" s="7"/>
      <c r="C162" s="7"/>
      <c r="D162" s="7" t="s">
        <v>592</v>
      </c>
      <c r="E162" s="7"/>
      <c r="F162" s="7"/>
      <c r="G162" s="7"/>
      <c r="H162" s="7"/>
      <c r="I162" s="7"/>
      <c r="J162" s="7"/>
      <c r="K162" s="7"/>
      <c r="L162" s="9" t="s">
        <v>240</v>
      </c>
      <c r="M162" s="15">
        <v>410</v>
      </c>
      <c r="N162" s="17">
        <v>1013</v>
      </c>
      <c r="O162" s="17">
        <v>3023</v>
      </c>
      <c r="P162" s="7"/>
      <c r="Q162" s="15">
        <v>521</v>
      </c>
      <c r="R162" s="17">
        <v>1091</v>
      </c>
      <c r="S162" s="17">
        <v>2184</v>
      </c>
    </row>
    <row r="163" spans="1:19" ht="16.5" customHeight="1" x14ac:dyDescent="0.2">
      <c r="A163" s="7"/>
      <c r="B163" s="7"/>
      <c r="C163" s="7"/>
      <c r="D163" s="7" t="s">
        <v>593</v>
      </c>
      <c r="E163" s="7"/>
      <c r="F163" s="7"/>
      <c r="G163" s="7"/>
      <c r="H163" s="7"/>
      <c r="I163" s="7"/>
      <c r="J163" s="7"/>
      <c r="K163" s="7"/>
      <c r="L163" s="9" t="s">
        <v>240</v>
      </c>
      <c r="M163" s="15">
        <v>452</v>
      </c>
      <c r="N163" s="17">
        <v>1168</v>
      </c>
      <c r="O163" s="17">
        <v>1792</v>
      </c>
      <c r="P163" s="7"/>
      <c r="Q163" s="15">
        <v>524</v>
      </c>
      <c r="R163" s="17">
        <v>1155</v>
      </c>
      <c r="S163" s="17">
        <v>1272</v>
      </c>
    </row>
    <row r="164" spans="1:19" ht="16.5" customHeight="1" x14ac:dyDescent="0.2">
      <c r="A164" s="7"/>
      <c r="B164" s="7"/>
      <c r="C164" s="7"/>
      <c r="D164" s="7" t="s">
        <v>594</v>
      </c>
      <c r="E164" s="7"/>
      <c r="F164" s="7"/>
      <c r="G164" s="7"/>
      <c r="H164" s="7"/>
      <c r="I164" s="7"/>
      <c r="J164" s="7"/>
      <c r="K164" s="7"/>
      <c r="L164" s="9" t="s">
        <v>240</v>
      </c>
      <c r="M164" s="15">
        <v>316</v>
      </c>
      <c r="N164" s="17">
        <v>1183</v>
      </c>
      <c r="O164" s="17">
        <v>1602</v>
      </c>
      <c r="P164" s="7"/>
      <c r="Q164" s="15">
        <v>326</v>
      </c>
      <c r="R164" s="17">
        <v>1157</v>
      </c>
      <c r="S164" s="17">
        <v>1057</v>
      </c>
    </row>
    <row r="165" spans="1:19" ht="16.5" customHeight="1" x14ac:dyDescent="0.2">
      <c r="A165" s="7"/>
      <c r="B165" s="7"/>
      <c r="C165" s="7"/>
      <c r="D165" s="7" t="s">
        <v>595</v>
      </c>
      <c r="E165" s="7"/>
      <c r="F165" s="7"/>
      <c r="G165" s="7"/>
      <c r="H165" s="7"/>
      <c r="I165" s="7"/>
      <c r="J165" s="7"/>
      <c r="K165" s="7"/>
      <c r="L165" s="9" t="s">
        <v>240</v>
      </c>
      <c r="M165" s="15">
        <v>360</v>
      </c>
      <c r="N165" s="17">
        <v>1115</v>
      </c>
      <c r="O165" s="17">
        <v>1072</v>
      </c>
      <c r="P165" s="7"/>
      <c r="Q165" s="15">
        <v>427</v>
      </c>
      <c r="R165" s="17">
        <v>1149</v>
      </c>
      <c r="S165" s="15">
        <v>725</v>
      </c>
    </row>
    <row r="166" spans="1:19" ht="16.5" customHeight="1" x14ac:dyDescent="0.2">
      <c r="A166" s="7"/>
      <c r="B166" s="7"/>
      <c r="C166" s="7"/>
      <c r="D166" s="7" t="s">
        <v>588</v>
      </c>
      <c r="E166" s="7"/>
      <c r="F166" s="7"/>
      <c r="G166" s="7"/>
      <c r="H166" s="7"/>
      <c r="I166" s="7"/>
      <c r="J166" s="7"/>
      <c r="K166" s="7"/>
      <c r="L166" s="9" t="s">
        <v>240</v>
      </c>
      <c r="M166" s="15">
        <v>382</v>
      </c>
      <c r="N166" s="17">
        <v>1017</v>
      </c>
      <c r="O166" s="15">
        <v>130</v>
      </c>
      <c r="P166" s="7"/>
      <c r="Q166" s="15">
        <v>545</v>
      </c>
      <c r="R166" s="17">
        <v>1061</v>
      </c>
      <c r="S166" s="16">
        <v>89</v>
      </c>
    </row>
    <row r="167" spans="1:19" ht="16.5" customHeight="1" x14ac:dyDescent="0.2">
      <c r="A167" s="7"/>
      <c r="B167" s="7" t="s">
        <v>597</v>
      </c>
      <c r="C167" s="7"/>
      <c r="D167" s="7"/>
      <c r="E167" s="7"/>
      <c r="F167" s="7"/>
      <c r="G167" s="7"/>
      <c r="H167" s="7"/>
      <c r="I167" s="7"/>
      <c r="J167" s="7"/>
      <c r="K167" s="7"/>
      <c r="L167" s="9"/>
      <c r="M167" s="10"/>
      <c r="N167" s="10"/>
      <c r="O167" s="10"/>
      <c r="P167" s="7"/>
      <c r="Q167" s="10"/>
      <c r="R167" s="10"/>
      <c r="S167" s="10"/>
    </row>
    <row r="168" spans="1:19" ht="16.5" customHeight="1" x14ac:dyDescent="0.2">
      <c r="A168" s="7"/>
      <c r="B168" s="7"/>
      <c r="C168" s="7" t="s">
        <v>105</v>
      </c>
      <c r="D168" s="7"/>
      <c r="E168" s="7"/>
      <c r="F168" s="7"/>
      <c r="G168" s="7"/>
      <c r="H168" s="7"/>
      <c r="I168" s="7"/>
      <c r="J168" s="7"/>
      <c r="K168" s="7"/>
      <c r="L168" s="9" t="s">
        <v>240</v>
      </c>
      <c r="M168" s="14" t="s">
        <v>101</v>
      </c>
      <c r="N168" s="14" t="s">
        <v>101</v>
      </c>
      <c r="O168" s="14" t="s">
        <v>101</v>
      </c>
      <c r="P168" s="7"/>
      <c r="Q168" s="14" t="s">
        <v>101</v>
      </c>
      <c r="R168" s="14" t="s">
        <v>101</v>
      </c>
      <c r="S168" s="14" t="s">
        <v>101</v>
      </c>
    </row>
    <row r="169" spans="1:19" ht="16.5" customHeight="1" x14ac:dyDescent="0.2">
      <c r="A169" s="7"/>
      <c r="B169" s="7"/>
      <c r="C169" s="7" t="s">
        <v>587</v>
      </c>
      <c r="D169" s="7"/>
      <c r="E169" s="7"/>
      <c r="F169" s="7"/>
      <c r="G169" s="7"/>
      <c r="H169" s="7"/>
      <c r="I169" s="7"/>
      <c r="J169" s="7"/>
      <c r="K169" s="7"/>
      <c r="L169" s="9"/>
      <c r="M169" s="10"/>
      <c r="N169" s="10"/>
      <c r="O169" s="10"/>
      <c r="P169" s="7"/>
      <c r="Q169" s="10"/>
      <c r="R169" s="10"/>
      <c r="S169" s="10"/>
    </row>
    <row r="170" spans="1:19" ht="29.45" customHeight="1" x14ac:dyDescent="0.2">
      <c r="A170" s="7"/>
      <c r="B170" s="7"/>
      <c r="C170" s="7"/>
      <c r="D170" s="84" t="s">
        <v>346</v>
      </c>
      <c r="E170" s="84"/>
      <c r="F170" s="84"/>
      <c r="G170" s="84"/>
      <c r="H170" s="84"/>
      <c r="I170" s="84"/>
      <c r="J170" s="84"/>
      <c r="K170" s="84"/>
      <c r="L170" s="9" t="s">
        <v>240</v>
      </c>
      <c r="M170" s="14" t="s">
        <v>101</v>
      </c>
      <c r="N170" s="14" t="s">
        <v>101</v>
      </c>
      <c r="O170" s="14" t="s">
        <v>101</v>
      </c>
      <c r="P170" s="7"/>
      <c r="Q170" s="14" t="s">
        <v>101</v>
      </c>
      <c r="R170" s="14" t="s">
        <v>101</v>
      </c>
      <c r="S170" s="14" t="s">
        <v>101</v>
      </c>
    </row>
    <row r="171" spans="1:19" ht="16.5" customHeight="1" x14ac:dyDescent="0.2">
      <c r="A171" s="7"/>
      <c r="B171" s="7"/>
      <c r="C171" s="7"/>
      <c r="D171" s="7" t="s">
        <v>487</v>
      </c>
      <c r="E171" s="7"/>
      <c r="F171" s="7"/>
      <c r="G171" s="7"/>
      <c r="H171" s="7"/>
      <c r="I171" s="7"/>
      <c r="J171" s="7"/>
      <c r="K171" s="7"/>
      <c r="L171" s="9" t="s">
        <v>240</v>
      </c>
      <c r="M171" s="14" t="s">
        <v>101</v>
      </c>
      <c r="N171" s="14" t="s">
        <v>101</v>
      </c>
      <c r="O171" s="14" t="s">
        <v>101</v>
      </c>
      <c r="P171" s="7"/>
      <c r="Q171" s="14" t="s">
        <v>101</v>
      </c>
      <c r="R171" s="14" t="s">
        <v>101</v>
      </c>
      <c r="S171" s="14" t="s">
        <v>101</v>
      </c>
    </row>
    <row r="172" spans="1:19" ht="16.5" customHeight="1" x14ac:dyDescent="0.2">
      <c r="A172" s="7"/>
      <c r="B172" s="7"/>
      <c r="C172" s="7"/>
      <c r="D172" s="7" t="s">
        <v>588</v>
      </c>
      <c r="E172" s="7"/>
      <c r="F172" s="7"/>
      <c r="G172" s="7"/>
      <c r="H172" s="7"/>
      <c r="I172" s="7"/>
      <c r="J172" s="7"/>
      <c r="K172" s="7"/>
      <c r="L172" s="9" t="s">
        <v>240</v>
      </c>
      <c r="M172" s="14" t="s">
        <v>101</v>
      </c>
      <c r="N172" s="14" t="s">
        <v>101</v>
      </c>
      <c r="O172" s="14" t="s">
        <v>101</v>
      </c>
      <c r="P172" s="7"/>
      <c r="Q172" s="14" t="s">
        <v>101</v>
      </c>
      <c r="R172" s="14" t="s">
        <v>101</v>
      </c>
      <c r="S172" s="14" t="s">
        <v>101</v>
      </c>
    </row>
    <row r="173" spans="1:19" ht="16.5" customHeight="1" x14ac:dyDescent="0.2">
      <c r="A173" s="7"/>
      <c r="B173" s="7"/>
      <c r="C173" s="7" t="s">
        <v>589</v>
      </c>
      <c r="D173" s="7"/>
      <c r="E173" s="7"/>
      <c r="F173" s="7"/>
      <c r="G173" s="7"/>
      <c r="H173" s="7"/>
      <c r="I173" s="7"/>
      <c r="J173" s="7"/>
      <c r="K173" s="7"/>
      <c r="L173" s="9"/>
      <c r="M173" s="10"/>
      <c r="N173" s="10"/>
      <c r="O173" s="10"/>
      <c r="P173" s="7"/>
      <c r="Q173" s="10"/>
      <c r="R173" s="10"/>
      <c r="S173" s="10"/>
    </row>
    <row r="174" spans="1:19" ht="16.5" customHeight="1" x14ac:dyDescent="0.2">
      <c r="A174" s="7"/>
      <c r="B174" s="7"/>
      <c r="C174" s="7"/>
      <c r="D174" s="7" t="s">
        <v>433</v>
      </c>
      <c r="E174" s="7"/>
      <c r="F174" s="7"/>
      <c r="G174" s="7"/>
      <c r="H174" s="7"/>
      <c r="I174" s="7"/>
      <c r="J174" s="7"/>
      <c r="K174" s="7"/>
      <c r="L174" s="9" t="s">
        <v>240</v>
      </c>
      <c r="M174" s="14" t="s">
        <v>101</v>
      </c>
      <c r="N174" s="14" t="s">
        <v>101</v>
      </c>
      <c r="O174" s="14" t="s">
        <v>101</v>
      </c>
      <c r="P174" s="7"/>
      <c r="Q174" s="14" t="s">
        <v>101</v>
      </c>
      <c r="R174" s="14" t="s">
        <v>101</v>
      </c>
      <c r="S174" s="14" t="s">
        <v>101</v>
      </c>
    </row>
    <row r="175" spans="1:19" ht="16.5" customHeight="1" x14ac:dyDescent="0.2">
      <c r="A175" s="7"/>
      <c r="B175" s="7"/>
      <c r="C175" s="7"/>
      <c r="D175" s="7" t="s">
        <v>434</v>
      </c>
      <c r="E175" s="7"/>
      <c r="F175" s="7"/>
      <c r="G175" s="7"/>
      <c r="H175" s="7"/>
      <c r="I175" s="7"/>
      <c r="J175" s="7"/>
      <c r="K175" s="7"/>
      <c r="L175" s="9" t="s">
        <v>240</v>
      </c>
      <c r="M175" s="14" t="s">
        <v>101</v>
      </c>
      <c r="N175" s="14" t="s">
        <v>101</v>
      </c>
      <c r="O175" s="14" t="s">
        <v>101</v>
      </c>
      <c r="P175" s="7"/>
      <c r="Q175" s="14" t="s">
        <v>101</v>
      </c>
      <c r="R175" s="14" t="s">
        <v>101</v>
      </c>
      <c r="S175" s="14" t="s">
        <v>101</v>
      </c>
    </row>
    <row r="176" spans="1:19" ht="16.5" customHeight="1" x14ac:dyDescent="0.2">
      <c r="A176" s="7"/>
      <c r="B176" s="7"/>
      <c r="C176" s="7"/>
      <c r="D176" s="7" t="s">
        <v>435</v>
      </c>
      <c r="E176" s="7"/>
      <c r="F176" s="7"/>
      <c r="G176" s="7"/>
      <c r="H176" s="7"/>
      <c r="I176" s="7"/>
      <c r="J176" s="7"/>
      <c r="K176" s="7"/>
      <c r="L176" s="9" t="s">
        <v>240</v>
      </c>
      <c r="M176" s="14" t="s">
        <v>101</v>
      </c>
      <c r="N176" s="14" t="s">
        <v>101</v>
      </c>
      <c r="O176" s="14" t="s">
        <v>101</v>
      </c>
      <c r="P176" s="7"/>
      <c r="Q176" s="14" t="s">
        <v>101</v>
      </c>
      <c r="R176" s="14" t="s">
        <v>101</v>
      </c>
      <c r="S176" s="14" t="s">
        <v>101</v>
      </c>
    </row>
    <row r="177" spans="1:19" ht="16.5" customHeight="1" x14ac:dyDescent="0.2">
      <c r="A177" s="7"/>
      <c r="B177" s="7"/>
      <c r="C177" s="7"/>
      <c r="D177" s="7" t="s">
        <v>436</v>
      </c>
      <c r="E177" s="7"/>
      <c r="F177" s="7"/>
      <c r="G177" s="7"/>
      <c r="H177" s="7"/>
      <c r="I177" s="7"/>
      <c r="J177" s="7"/>
      <c r="K177" s="7"/>
      <c r="L177" s="9" t="s">
        <v>240</v>
      </c>
      <c r="M177" s="14" t="s">
        <v>101</v>
      </c>
      <c r="N177" s="14" t="s">
        <v>101</v>
      </c>
      <c r="O177" s="14" t="s">
        <v>101</v>
      </c>
      <c r="P177" s="7"/>
      <c r="Q177" s="14" t="s">
        <v>101</v>
      </c>
      <c r="R177" s="14" t="s">
        <v>101</v>
      </c>
      <c r="S177" s="14" t="s">
        <v>101</v>
      </c>
    </row>
    <row r="178" spans="1:19" ht="16.5" customHeight="1" x14ac:dyDescent="0.2">
      <c r="A178" s="7"/>
      <c r="B178" s="7"/>
      <c r="C178" s="7"/>
      <c r="D178" s="7" t="s">
        <v>437</v>
      </c>
      <c r="E178" s="7"/>
      <c r="F178" s="7"/>
      <c r="G178" s="7"/>
      <c r="H178" s="7"/>
      <c r="I178" s="7"/>
      <c r="J178" s="7"/>
      <c r="K178" s="7"/>
      <c r="L178" s="9" t="s">
        <v>240</v>
      </c>
      <c r="M178" s="14" t="s">
        <v>101</v>
      </c>
      <c r="N178" s="14" t="s">
        <v>101</v>
      </c>
      <c r="O178" s="14" t="s">
        <v>101</v>
      </c>
      <c r="P178" s="7"/>
      <c r="Q178" s="14" t="s">
        <v>101</v>
      </c>
      <c r="R178" s="14" t="s">
        <v>101</v>
      </c>
      <c r="S178" s="14" t="s">
        <v>101</v>
      </c>
    </row>
    <row r="179" spans="1:19" ht="16.5" customHeight="1" x14ac:dyDescent="0.2">
      <c r="A179" s="7"/>
      <c r="B179" s="7"/>
      <c r="C179" s="7"/>
      <c r="D179" s="7" t="s">
        <v>588</v>
      </c>
      <c r="E179" s="7"/>
      <c r="F179" s="7"/>
      <c r="G179" s="7"/>
      <c r="H179" s="7"/>
      <c r="I179" s="7"/>
      <c r="J179" s="7"/>
      <c r="K179" s="7"/>
      <c r="L179" s="9" t="s">
        <v>240</v>
      </c>
      <c r="M179" s="14" t="s">
        <v>101</v>
      </c>
      <c r="N179" s="14" t="s">
        <v>101</v>
      </c>
      <c r="O179" s="14" t="s">
        <v>101</v>
      </c>
      <c r="P179" s="7"/>
      <c r="Q179" s="14" t="s">
        <v>101</v>
      </c>
      <c r="R179" s="14" t="s">
        <v>101</v>
      </c>
      <c r="S179" s="14" t="s">
        <v>101</v>
      </c>
    </row>
    <row r="180" spans="1:19" ht="16.5" customHeight="1" x14ac:dyDescent="0.2">
      <c r="A180" s="7"/>
      <c r="B180" s="7"/>
      <c r="C180" s="7" t="s">
        <v>611</v>
      </c>
      <c r="D180" s="7"/>
      <c r="E180" s="7"/>
      <c r="F180" s="7"/>
      <c r="G180" s="7"/>
      <c r="H180" s="7"/>
      <c r="I180" s="7"/>
      <c r="J180" s="7"/>
      <c r="K180" s="7"/>
      <c r="L180" s="9"/>
      <c r="M180" s="10"/>
      <c r="N180" s="10"/>
      <c r="O180" s="10"/>
      <c r="P180" s="7"/>
      <c r="Q180" s="10"/>
      <c r="R180" s="10"/>
      <c r="S180" s="10"/>
    </row>
    <row r="181" spans="1:19" ht="16.5" customHeight="1" x14ac:dyDescent="0.2">
      <c r="A181" s="7"/>
      <c r="B181" s="7"/>
      <c r="C181" s="7"/>
      <c r="D181" s="7" t="s">
        <v>591</v>
      </c>
      <c r="E181" s="7"/>
      <c r="F181" s="7"/>
      <c r="G181" s="7"/>
      <c r="H181" s="7"/>
      <c r="I181" s="7"/>
      <c r="J181" s="7"/>
      <c r="K181" s="7"/>
      <c r="L181" s="9" t="s">
        <v>240</v>
      </c>
      <c r="M181" s="14" t="s">
        <v>101</v>
      </c>
      <c r="N181" s="14" t="s">
        <v>101</v>
      </c>
      <c r="O181" s="14" t="s">
        <v>101</v>
      </c>
      <c r="P181" s="7"/>
      <c r="Q181" s="14" t="s">
        <v>101</v>
      </c>
      <c r="R181" s="14" t="s">
        <v>101</v>
      </c>
      <c r="S181" s="14" t="s">
        <v>101</v>
      </c>
    </row>
    <row r="182" spans="1:19" ht="16.5" customHeight="1" x14ac:dyDescent="0.2">
      <c r="A182" s="7"/>
      <c r="B182" s="7"/>
      <c r="C182" s="7"/>
      <c r="D182" s="7" t="s">
        <v>592</v>
      </c>
      <c r="E182" s="7"/>
      <c r="F182" s="7"/>
      <c r="G182" s="7"/>
      <c r="H182" s="7"/>
      <c r="I182" s="7"/>
      <c r="J182" s="7"/>
      <c r="K182" s="7"/>
      <c r="L182" s="9" t="s">
        <v>240</v>
      </c>
      <c r="M182" s="14" t="s">
        <v>101</v>
      </c>
      <c r="N182" s="14" t="s">
        <v>101</v>
      </c>
      <c r="O182" s="14" t="s">
        <v>101</v>
      </c>
      <c r="P182" s="7"/>
      <c r="Q182" s="14" t="s">
        <v>101</v>
      </c>
      <c r="R182" s="14" t="s">
        <v>101</v>
      </c>
      <c r="S182" s="14" t="s">
        <v>101</v>
      </c>
    </row>
    <row r="183" spans="1:19" ht="16.5" customHeight="1" x14ac:dyDescent="0.2">
      <c r="A183" s="7"/>
      <c r="B183" s="7"/>
      <c r="C183" s="7"/>
      <c r="D183" s="7" t="s">
        <v>593</v>
      </c>
      <c r="E183" s="7"/>
      <c r="F183" s="7"/>
      <c r="G183" s="7"/>
      <c r="H183" s="7"/>
      <c r="I183" s="7"/>
      <c r="J183" s="7"/>
      <c r="K183" s="7"/>
      <c r="L183" s="9" t="s">
        <v>240</v>
      </c>
      <c r="M183" s="14" t="s">
        <v>101</v>
      </c>
      <c r="N183" s="14" t="s">
        <v>101</v>
      </c>
      <c r="O183" s="14" t="s">
        <v>101</v>
      </c>
      <c r="P183" s="7"/>
      <c r="Q183" s="14" t="s">
        <v>101</v>
      </c>
      <c r="R183" s="14" t="s">
        <v>101</v>
      </c>
      <c r="S183" s="14" t="s">
        <v>101</v>
      </c>
    </row>
    <row r="184" spans="1:19" ht="16.5" customHeight="1" x14ac:dyDescent="0.2">
      <c r="A184" s="7"/>
      <c r="B184" s="7"/>
      <c r="C184" s="7"/>
      <c r="D184" s="7" t="s">
        <v>594</v>
      </c>
      <c r="E184" s="7"/>
      <c r="F184" s="7"/>
      <c r="G184" s="7"/>
      <c r="H184" s="7"/>
      <c r="I184" s="7"/>
      <c r="J184" s="7"/>
      <c r="K184" s="7"/>
      <c r="L184" s="9" t="s">
        <v>240</v>
      </c>
      <c r="M184" s="14" t="s">
        <v>101</v>
      </c>
      <c r="N184" s="14" t="s">
        <v>101</v>
      </c>
      <c r="O184" s="14" t="s">
        <v>101</v>
      </c>
      <c r="P184" s="7"/>
      <c r="Q184" s="14" t="s">
        <v>101</v>
      </c>
      <c r="R184" s="14" t="s">
        <v>101</v>
      </c>
      <c r="S184" s="14" t="s">
        <v>101</v>
      </c>
    </row>
    <row r="185" spans="1:19" ht="16.5" customHeight="1" x14ac:dyDescent="0.2">
      <c r="A185" s="7"/>
      <c r="B185" s="7"/>
      <c r="C185" s="7"/>
      <c r="D185" s="7" t="s">
        <v>595</v>
      </c>
      <c r="E185" s="7"/>
      <c r="F185" s="7"/>
      <c r="G185" s="7"/>
      <c r="H185" s="7"/>
      <c r="I185" s="7"/>
      <c r="J185" s="7"/>
      <c r="K185" s="7"/>
      <c r="L185" s="9" t="s">
        <v>240</v>
      </c>
      <c r="M185" s="14" t="s">
        <v>101</v>
      </c>
      <c r="N185" s="14" t="s">
        <v>101</v>
      </c>
      <c r="O185" s="14" t="s">
        <v>101</v>
      </c>
      <c r="P185" s="7"/>
      <c r="Q185" s="14" t="s">
        <v>101</v>
      </c>
      <c r="R185" s="14" t="s">
        <v>101</v>
      </c>
      <c r="S185" s="14" t="s">
        <v>101</v>
      </c>
    </row>
    <row r="186" spans="1:19" ht="16.5" customHeight="1" x14ac:dyDescent="0.2">
      <c r="A186" s="7"/>
      <c r="B186" s="7"/>
      <c r="C186" s="7"/>
      <c r="D186" s="7" t="s">
        <v>588</v>
      </c>
      <c r="E186" s="7"/>
      <c r="F186" s="7"/>
      <c r="G186" s="7"/>
      <c r="H186" s="7"/>
      <c r="I186" s="7"/>
      <c r="J186" s="7"/>
      <c r="K186" s="7"/>
      <c r="L186" s="9" t="s">
        <v>240</v>
      </c>
      <c r="M186" s="14" t="s">
        <v>101</v>
      </c>
      <c r="N186" s="14" t="s">
        <v>101</v>
      </c>
      <c r="O186" s="14" t="s">
        <v>101</v>
      </c>
      <c r="P186" s="7"/>
      <c r="Q186" s="14" t="s">
        <v>101</v>
      </c>
      <c r="R186" s="14" t="s">
        <v>101</v>
      </c>
      <c r="S186" s="14" t="s">
        <v>101</v>
      </c>
    </row>
    <row r="187" spans="1:19" ht="16.5" customHeight="1" x14ac:dyDescent="0.2">
      <c r="A187" s="7" t="s">
        <v>142</v>
      </c>
      <c r="B187" s="7"/>
      <c r="C187" s="7"/>
      <c r="D187" s="7"/>
      <c r="E187" s="7"/>
      <c r="F187" s="7"/>
      <c r="G187" s="7"/>
      <c r="H187" s="7"/>
      <c r="I187" s="7"/>
      <c r="J187" s="7"/>
      <c r="K187" s="7"/>
      <c r="L187" s="9"/>
      <c r="M187" s="10"/>
      <c r="N187" s="10"/>
      <c r="O187" s="10"/>
      <c r="P187" s="7"/>
      <c r="Q187" s="10"/>
      <c r="R187" s="10"/>
      <c r="S187" s="10"/>
    </row>
    <row r="188" spans="1:19" ht="16.5" customHeight="1" x14ac:dyDescent="0.2">
      <c r="A188" s="7"/>
      <c r="B188" s="7" t="s">
        <v>586</v>
      </c>
      <c r="C188" s="7"/>
      <c r="D188" s="7"/>
      <c r="E188" s="7"/>
      <c r="F188" s="7"/>
      <c r="G188" s="7"/>
      <c r="H188" s="7"/>
      <c r="I188" s="7"/>
      <c r="J188" s="7"/>
      <c r="K188" s="7"/>
      <c r="L188" s="9"/>
      <c r="M188" s="10"/>
      <c r="N188" s="10"/>
      <c r="O188" s="10"/>
      <c r="P188" s="7"/>
      <c r="Q188" s="10"/>
      <c r="R188" s="10"/>
      <c r="S188" s="10"/>
    </row>
    <row r="189" spans="1:19" ht="16.5" customHeight="1" x14ac:dyDescent="0.2">
      <c r="A189" s="7"/>
      <c r="B189" s="7"/>
      <c r="C189" s="7" t="s">
        <v>105</v>
      </c>
      <c r="D189" s="7"/>
      <c r="E189" s="7"/>
      <c r="F189" s="7"/>
      <c r="G189" s="7"/>
      <c r="H189" s="7"/>
      <c r="I189" s="7"/>
      <c r="J189" s="7"/>
      <c r="K189" s="7"/>
      <c r="L189" s="9" t="s">
        <v>240</v>
      </c>
      <c r="M189" s="15">
        <v>638</v>
      </c>
      <c r="N189" s="15">
        <v>968</v>
      </c>
      <c r="O189" s="19">
        <v>88230</v>
      </c>
      <c r="P189" s="7"/>
      <c r="Q189" s="15">
        <v>566</v>
      </c>
      <c r="R189" s="17">
        <v>1022</v>
      </c>
      <c r="S189" s="19">
        <v>46361</v>
      </c>
    </row>
    <row r="190" spans="1:19" ht="16.5" customHeight="1" x14ac:dyDescent="0.2">
      <c r="A190" s="7"/>
      <c r="B190" s="7"/>
      <c r="C190" s="7" t="s">
        <v>587</v>
      </c>
      <c r="D190" s="7"/>
      <c r="E190" s="7"/>
      <c r="F190" s="7"/>
      <c r="G190" s="7"/>
      <c r="H190" s="7"/>
      <c r="I190" s="7"/>
      <c r="J190" s="7"/>
      <c r="K190" s="7"/>
      <c r="L190" s="9"/>
      <c r="M190" s="10"/>
      <c r="N190" s="10"/>
      <c r="O190" s="10"/>
      <c r="P190" s="7"/>
      <c r="Q190" s="10"/>
      <c r="R190" s="10"/>
      <c r="S190" s="10"/>
    </row>
    <row r="191" spans="1:19" ht="29.45" customHeight="1" x14ac:dyDescent="0.2">
      <c r="A191" s="7"/>
      <c r="B191" s="7"/>
      <c r="C191" s="7"/>
      <c r="D191" s="84" t="s">
        <v>346</v>
      </c>
      <c r="E191" s="84"/>
      <c r="F191" s="84"/>
      <c r="G191" s="84"/>
      <c r="H191" s="84"/>
      <c r="I191" s="84"/>
      <c r="J191" s="84"/>
      <c r="K191" s="84"/>
      <c r="L191" s="9" t="s">
        <v>240</v>
      </c>
      <c r="M191" s="14" t="s">
        <v>101</v>
      </c>
      <c r="N191" s="14" t="s">
        <v>101</v>
      </c>
      <c r="O191" s="13" t="s">
        <v>104</v>
      </c>
      <c r="P191" s="7"/>
      <c r="Q191" s="14" t="s">
        <v>101</v>
      </c>
      <c r="R191" s="14" t="s">
        <v>101</v>
      </c>
      <c r="S191" s="13" t="s">
        <v>104</v>
      </c>
    </row>
    <row r="192" spans="1:19" ht="16.5" customHeight="1" x14ac:dyDescent="0.2">
      <c r="A192" s="7"/>
      <c r="B192" s="7"/>
      <c r="C192" s="7"/>
      <c r="D192" s="7" t="s">
        <v>487</v>
      </c>
      <c r="E192" s="7"/>
      <c r="F192" s="7"/>
      <c r="G192" s="7"/>
      <c r="H192" s="7"/>
      <c r="I192" s="7"/>
      <c r="J192" s="7"/>
      <c r="K192" s="7"/>
      <c r="L192" s="9" t="s">
        <v>240</v>
      </c>
      <c r="M192" s="15">
        <v>640</v>
      </c>
      <c r="N192" s="15">
        <v>969</v>
      </c>
      <c r="O192" s="19">
        <v>87096</v>
      </c>
      <c r="P192" s="7"/>
      <c r="Q192" s="15">
        <v>567</v>
      </c>
      <c r="R192" s="17">
        <v>1022</v>
      </c>
      <c r="S192" s="19">
        <v>45761</v>
      </c>
    </row>
    <row r="193" spans="1:19" ht="16.5" customHeight="1" x14ac:dyDescent="0.2">
      <c r="A193" s="7"/>
      <c r="B193" s="7"/>
      <c r="C193" s="7"/>
      <c r="D193" s="7" t="s">
        <v>588</v>
      </c>
      <c r="E193" s="7"/>
      <c r="F193" s="7"/>
      <c r="G193" s="7"/>
      <c r="H193" s="7"/>
      <c r="I193" s="7"/>
      <c r="J193" s="7"/>
      <c r="K193" s="7"/>
      <c r="L193" s="9" t="s">
        <v>240</v>
      </c>
      <c r="M193" s="15">
        <v>512</v>
      </c>
      <c r="N193" s="15">
        <v>916</v>
      </c>
      <c r="O193" s="17">
        <v>1134</v>
      </c>
      <c r="P193" s="7"/>
      <c r="Q193" s="15">
        <v>549</v>
      </c>
      <c r="R193" s="17">
        <v>1030</v>
      </c>
      <c r="S193" s="15">
        <v>600</v>
      </c>
    </row>
    <row r="194" spans="1:19" ht="16.5" customHeight="1" x14ac:dyDescent="0.2">
      <c r="A194" s="7"/>
      <c r="B194" s="7"/>
      <c r="C194" s="7" t="s">
        <v>589</v>
      </c>
      <c r="D194" s="7"/>
      <c r="E194" s="7"/>
      <c r="F194" s="7"/>
      <c r="G194" s="7"/>
      <c r="H194" s="7"/>
      <c r="I194" s="7"/>
      <c r="J194" s="7"/>
      <c r="K194" s="7"/>
      <c r="L194" s="9"/>
      <c r="M194" s="10"/>
      <c r="N194" s="10"/>
      <c r="O194" s="10"/>
      <c r="P194" s="7"/>
      <c r="Q194" s="10"/>
      <c r="R194" s="10"/>
      <c r="S194" s="10"/>
    </row>
    <row r="195" spans="1:19" ht="16.5" customHeight="1" x14ac:dyDescent="0.2">
      <c r="A195" s="7"/>
      <c r="B195" s="7"/>
      <c r="C195" s="7"/>
      <c r="D195" s="7" t="s">
        <v>433</v>
      </c>
      <c r="E195" s="7"/>
      <c r="F195" s="7"/>
      <c r="G195" s="7"/>
      <c r="H195" s="7"/>
      <c r="I195" s="7"/>
      <c r="J195" s="7"/>
      <c r="K195" s="7"/>
      <c r="L195" s="9" t="s">
        <v>240</v>
      </c>
      <c r="M195" s="15">
        <v>693</v>
      </c>
      <c r="N195" s="17">
        <v>1008</v>
      </c>
      <c r="O195" s="19">
        <v>56549</v>
      </c>
      <c r="P195" s="7"/>
      <c r="Q195" s="15">
        <v>622</v>
      </c>
      <c r="R195" s="17">
        <v>1056</v>
      </c>
      <c r="S195" s="19">
        <v>29042</v>
      </c>
    </row>
    <row r="196" spans="1:19" ht="16.5" customHeight="1" x14ac:dyDescent="0.2">
      <c r="A196" s="7"/>
      <c r="B196" s="7"/>
      <c r="C196" s="7"/>
      <c r="D196" s="7" t="s">
        <v>434</v>
      </c>
      <c r="E196" s="7"/>
      <c r="F196" s="7"/>
      <c r="G196" s="7"/>
      <c r="H196" s="7"/>
      <c r="I196" s="7"/>
      <c r="J196" s="7"/>
      <c r="K196" s="7"/>
      <c r="L196" s="9" t="s">
        <v>240</v>
      </c>
      <c r="M196" s="15">
        <v>576</v>
      </c>
      <c r="N196" s="15">
        <v>889</v>
      </c>
      <c r="O196" s="19">
        <v>22742</v>
      </c>
      <c r="P196" s="7"/>
      <c r="Q196" s="15">
        <v>574</v>
      </c>
      <c r="R196" s="15">
        <v>953</v>
      </c>
      <c r="S196" s="19">
        <v>12257</v>
      </c>
    </row>
    <row r="197" spans="1:19" ht="16.5" customHeight="1" x14ac:dyDescent="0.2">
      <c r="A197" s="7"/>
      <c r="B197" s="7"/>
      <c r="C197" s="7"/>
      <c r="D197" s="7" t="s">
        <v>435</v>
      </c>
      <c r="E197" s="7"/>
      <c r="F197" s="7"/>
      <c r="G197" s="7"/>
      <c r="H197" s="7"/>
      <c r="I197" s="7"/>
      <c r="J197" s="7"/>
      <c r="K197" s="7"/>
      <c r="L197" s="9" t="s">
        <v>240</v>
      </c>
      <c r="M197" s="15">
        <v>357</v>
      </c>
      <c r="N197" s="15">
        <v>764</v>
      </c>
      <c r="O197" s="17">
        <v>7616</v>
      </c>
      <c r="P197" s="7"/>
      <c r="Q197" s="15">
        <v>385</v>
      </c>
      <c r="R197" s="15">
        <v>838</v>
      </c>
      <c r="S197" s="17">
        <v>4436</v>
      </c>
    </row>
    <row r="198" spans="1:19" ht="16.5" customHeight="1" x14ac:dyDescent="0.2">
      <c r="A198" s="7"/>
      <c r="B198" s="7"/>
      <c r="C198" s="7"/>
      <c r="D198" s="7" t="s">
        <v>436</v>
      </c>
      <c r="E198" s="7"/>
      <c r="F198" s="7"/>
      <c r="G198" s="7"/>
      <c r="H198" s="7"/>
      <c r="I198" s="7"/>
      <c r="J198" s="7"/>
      <c r="K198" s="7"/>
      <c r="L198" s="9" t="s">
        <v>240</v>
      </c>
      <c r="M198" s="15">
        <v>192</v>
      </c>
      <c r="N198" s="15">
        <v>409</v>
      </c>
      <c r="O198" s="15">
        <v>199</v>
      </c>
      <c r="P198" s="7"/>
      <c r="Q198" s="15">
        <v>248</v>
      </c>
      <c r="R198" s="15">
        <v>517</v>
      </c>
      <c r="S198" s="15">
        <v>112</v>
      </c>
    </row>
    <row r="199" spans="1:19" ht="16.5" customHeight="1" x14ac:dyDescent="0.2">
      <c r="A199" s="7"/>
      <c r="B199" s="7"/>
      <c r="C199" s="7"/>
      <c r="D199" s="7" t="s">
        <v>437</v>
      </c>
      <c r="E199" s="7"/>
      <c r="F199" s="7"/>
      <c r="G199" s="7"/>
      <c r="H199" s="7"/>
      <c r="I199" s="7"/>
      <c r="J199" s="7"/>
      <c r="K199" s="7"/>
      <c r="L199" s="9" t="s">
        <v>240</v>
      </c>
      <c r="M199" s="14" t="s">
        <v>227</v>
      </c>
      <c r="N199" s="14" t="s">
        <v>227</v>
      </c>
      <c r="O199" s="13">
        <v>1</v>
      </c>
      <c r="P199" s="7"/>
      <c r="Q199" s="14" t="s">
        <v>227</v>
      </c>
      <c r="R199" s="14" t="s">
        <v>227</v>
      </c>
      <c r="S199" s="13">
        <v>1</v>
      </c>
    </row>
    <row r="200" spans="1:19" ht="16.5" customHeight="1" x14ac:dyDescent="0.2">
      <c r="A200" s="7"/>
      <c r="B200" s="7"/>
      <c r="C200" s="7"/>
      <c r="D200" s="7" t="s">
        <v>588</v>
      </c>
      <c r="E200" s="7"/>
      <c r="F200" s="7"/>
      <c r="G200" s="7"/>
      <c r="H200" s="7"/>
      <c r="I200" s="7"/>
      <c r="J200" s="7"/>
      <c r="K200" s="7"/>
      <c r="L200" s="9" t="s">
        <v>240</v>
      </c>
      <c r="M200" s="15">
        <v>396</v>
      </c>
      <c r="N200" s="15">
        <v>868</v>
      </c>
      <c r="O200" s="17">
        <v>1123</v>
      </c>
      <c r="P200" s="7"/>
      <c r="Q200" s="15">
        <v>441</v>
      </c>
      <c r="R200" s="15">
        <v>927</v>
      </c>
      <c r="S200" s="15">
        <v>513</v>
      </c>
    </row>
    <row r="201" spans="1:19" ht="16.5" customHeight="1" x14ac:dyDescent="0.2">
      <c r="A201" s="7"/>
      <c r="B201" s="7"/>
      <c r="C201" s="7" t="s">
        <v>611</v>
      </c>
      <c r="D201" s="7"/>
      <c r="E201" s="7"/>
      <c r="F201" s="7"/>
      <c r="G201" s="7"/>
      <c r="H201" s="7"/>
      <c r="I201" s="7"/>
      <c r="J201" s="7"/>
      <c r="K201" s="7"/>
      <c r="L201" s="9"/>
      <c r="M201" s="10"/>
      <c r="N201" s="10"/>
      <c r="O201" s="10"/>
      <c r="P201" s="7"/>
      <c r="Q201" s="10"/>
      <c r="R201" s="10"/>
      <c r="S201" s="10"/>
    </row>
    <row r="202" spans="1:19" ht="16.5" customHeight="1" x14ac:dyDescent="0.2">
      <c r="A202" s="7"/>
      <c r="B202" s="7"/>
      <c r="C202" s="7"/>
      <c r="D202" s="7" t="s">
        <v>591</v>
      </c>
      <c r="E202" s="7"/>
      <c r="F202" s="7"/>
      <c r="G202" s="7"/>
      <c r="H202" s="7"/>
      <c r="I202" s="7"/>
      <c r="J202" s="7"/>
      <c r="K202" s="7"/>
      <c r="L202" s="9" t="s">
        <v>240</v>
      </c>
      <c r="M202" s="15">
        <v>691</v>
      </c>
      <c r="N202" s="15">
        <v>971</v>
      </c>
      <c r="O202" s="19">
        <v>22218</v>
      </c>
      <c r="P202" s="7"/>
      <c r="Q202" s="15">
        <v>643</v>
      </c>
      <c r="R202" s="17">
        <v>1041</v>
      </c>
      <c r="S202" s="19">
        <v>11406</v>
      </c>
    </row>
    <row r="203" spans="1:19" ht="16.5" customHeight="1" x14ac:dyDescent="0.2">
      <c r="A203" s="7"/>
      <c r="B203" s="7"/>
      <c r="C203" s="7"/>
      <c r="D203" s="7" t="s">
        <v>592</v>
      </c>
      <c r="E203" s="7"/>
      <c r="F203" s="7"/>
      <c r="G203" s="7"/>
      <c r="H203" s="7"/>
      <c r="I203" s="7"/>
      <c r="J203" s="7"/>
      <c r="K203" s="7"/>
      <c r="L203" s="9" t="s">
        <v>240</v>
      </c>
      <c r="M203" s="15">
        <v>630</v>
      </c>
      <c r="N203" s="15">
        <v>940</v>
      </c>
      <c r="O203" s="19">
        <v>24918</v>
      </c>
      <c r="P203" s="7"/>
      <c r="Q203" s="15">
        <v>580</v>
      </c>
      <c r="R203" s="17">
        <v>1006</v>
      </c>
      <c r="S203" s="19">
        <v>13413</v>
      </c>
    </row>
    <row r="204" spans="1:19" ht="16.5" customHeight="1" x14ac:dyDescent="0.2">
      <c r="A204" s="7"/>
      <c r="B204" s="7"/>
      <c r="C204" s="7"/>
      <c r="D204" s="7" t="s">
        <v>593</v>
      </c>
      <c r="E204" s="7"/>
      <c r="F204" s="7"/>
      <c r="G204" s="7"/>
      <c r="H204" s="7"/>
      <c r="I204" s="7"/>
      <c r="J204" s="7"/>
      <c r="K204" s="7"/>
      <c r="L204" s="9" t="s">
        <v>240</v>
      </c>
      <c r="M204" s="15">
        <v>690</v>
      </c>
      <c r="N204" s="17">
        <v>1008</v>
      </c>
      <c r="O204" s="19">
        <v>15593</v>
      </c>
      <c r="P204" s="7"/>
      <c r="Q204" s="15">
        <v>686</v>
      </c>
      <c r="R204" s="17">
        <v>1047</v>
      </c>
      <c r="S204" s="17">
        <v>8188</v>
      </c>
    </row>
    <row r="205" spans="1:19" ht="16.5" customHeight="1" x14ac:dyDescent="0.2">
      <c r="A205" s="7"/>
      <c r="B205" s="7"/>
      <c r="C205" s="7"/>
      <c r="D205" s="7" t="s">
        <v>594</v>
      </c>
      <c r="E205" s="7"/>
      <c r="F205" s="7"/>
      <c r="G205" s="7"/>
      <c r="H205" s="7"/>
      <c r="I205" s="7"/>
      <c r="J205" s="7"/>
      <c r="K205" s="7"/>
      <c r="L205" s="9" t="s">
        <v>240</v>
      </c>
      <c r="M205" s="15">
        <v>582</v>
      </c>
      <c r="N205" s="15">
        <v>988</v>
      </c>
      <c r="O205" s="19">
        <v>13294</v>
      </c>
      <c r="P205" s="7"/>
      <c r="Q205" s="15">
        <v>456</v>
      </c>
      <c r="R205" s="17">
        <v>1036</v>
      </c>
      <c r="S205" s="17">
        <v>6991</v>
      </c>
    </row>
    <row r="206" spans="1:19" ht="16.5" customHeight="1" x14ac:dyDescent="0.2">
      <c r="A206" s="7"/>
      <c r="B206" s="7"/>
      <c r="C206" s="7"/>
      <c r="D206" s="7" t="s">
        <v>595</v>
      </c>
      <c r="E206" s="7"/>
      <c r="F206" s="7"/>
      <c r="G206" s="7"/>
      <c r="H206" s="7"/>
      <c r="I206" s="7"/>
      <c r="J206" s="7"/>
      <c r="K206" s="7"/>
      <c r="L206" s="9" t="s">
        <v>240</v>
      </c>
      <c r="M206" s="15">
        <v>426</v>
      </c>
      <c r="N206" s="15">
        <v>906</v>
      </c>
      <c r="O206" s="19">
        <v>11083</v>
      </c>
      <c r="P206" s="7"/>
      <c r="Q206" s="15">
        <v>438</v>
      </c>
      <c r="R206" s="15">
        <v>947</v>
      </c>
      <c r="S206" s="17">
        <v>5850</v>
      </c>
    </row>
    <row r="207" spans="1:19" ht="16.5" customHeight="1" x14ac:dyDescent="0.2">
      <c r="A207" s="7"/>
      <c r="B207" s="7"/>
      <c r="C207" s="7"/>
      <c r="D207" s="7" t="s">
        <v>588</v>
      </c>
      <c r="E207" s="7"/>
      <c r="F207" s="7"/>
      <c r="G207" s="7"/>
      <c r="H207" s="7"/>
      <c r="I207" s="7"/>
      <c r="J207" s="7"/>
      <c r="K207" s="7"/>
      <c r="L207" s="9" t="s">
        <v>240</v>
      </c>
      <c r="M207" s="15">
        <v>396</v>
      </c>
      <c r="N207" s="15">
        <v>868</v>
      </c>
      <c r="O207" s="17">
        <v>1124</v>
      </c>
      <c r="P207" s="7"/>
      <c r="Q207" s="15">
        <v>441</v>
      </c>
      <c r="R207" s="15">
        <v>927</v>
      </c>
      <c r="S207" s="15">
        <v>513</v>
      </c>
    </row>
    <row r="208" spans="1:19" ht="16.5" customHeight="1" x14ac:dyDescent="0.2">
      <c r="A208" s="7"/>
      <c r="B208" s="7" t="s">
        <v>596</v>
      </c>
      <c r="C208" s="7"/>
      <c r="D208" s="7"/>
      <c r="E208" s="7"/>
      <c r="F208" s="7"/>
      <c r="G208" s="7"/>
      <c r="H208" s="7"/>
      <c r="I208" s="7"/>
      <c r="J208" s="7"/>
      <c r="K208" s="7"/>
      <c r="L208" s="9"/>
      <c r="M208" s="10"/>
      <c r="N208" s="10"/>
      <c r="O208" s="10"/>
      <c r="P208" s="7"/>
      <c r="Q208" s="10"/>
      <c r="R208" s="10"/>
      <c r="S208" s="10"/>
    </row>
    <row r="209" spans="1:19" ht="16.5" customHeight="1" x14ac:dyDescent="0.2">
      <c r="A209" s="7"/>
      <c r="B209" s="7"/>
      <c r="C209" s="7" t="s">
        <v>105</v>
      </c>
      <c r="D209" s="7"/>
      <c r="E209" s="7"/>
      <c r="F209" s="7"/>
      <c r="G209" s="7"/>
      <c r="H209" s="7"/>
      <c r="I209" s="7"/>
      <c r="J209" s="7"/>
      <c r="K209" s="7"/>
      <c r="L209" s="9" t="s">
        <v>240</v>
      </c>
      <c r="M209" s="15">
        <v>460</v>
      </c>
      <c r="N209" s="17">
        <v>1001</v>
      </c>
      <c r="O209" s="19">
        <v>12287</v>
      </c>
      <c r="P209" s="7"/>
      <c r="Q209" s="15">
        <v>506</v>
      </c>
      <c r="R209" s="17">
        <v>1031</v>
      </c>
      <c r="S209" s="17">
        <v>7417</v>
      </c>
    </row>
    <row r="210" spans="1:19" ht="16.5" customHeight="1" x14ac:dyDescent="0.2">
      <c r="A210" s="7"/>
      <c r="B210" s="7"/>
      <c r="C210" s="7" t="s">
        <v>587</v>
      </c>
      <c r="D210" s="7"/>
      <c r="E210" s="7"/>
      <c r="F210" s="7"/>
      <c r="G210" s="7"/>
      <c r="H210" s="7"/>
      <c r="I210" s="7"/>
      <c r="J210" s="7"/>
      <c r="K210" s="7"/>
      <c r="L210" s="9"/>
      <c r="M210" s="10"/>
      <c r="N210" s="10"/>
      <c r="O210" s="10"/>
      <c r="P210" s="7"/>
      <c r="Q210" s="10"/>
      <c r="R210" s="10"/>
      <c r="S210" s="10"/>
    </row>
    <row r="211" spans="1:19" ht="29.45" customHeight="1" x14ac:dyDescent="0.2">
      <c r="A211" s="7"/>
      <c r="B211" s="7"/>
      <c r="C211" s="7"/>
      <c r="D211" s="84" t="s">
        <v>346</v>
      </c>
      <c r="E211" s="84"/>
      <c r="F211" s="84"/>
      <c r="G211" s="84"/>
      <c r="H211" s="84"/>
      <c r="I211" s="84"/>
      <c r="J211" s="84"/>
      <c r="K211" s="84"/>
      <c r="L211" s="9" t="s">
        <v>240</v>
      </c>
      <c r="M211" s="14" t="s">
        <v>101</v>
      </c>
      <c r="N211" s="14" t="s">
        <v>101</v>
      </c>
      <c r="O211" s="13" t="s">
        <v>104</v>
      </c>
      <c r="P211" s="7"/>
      <c r="Q211" s="14" t="s">
        <v>101</v>
      </c>
      <c r="R211" s="14" t="s">
        <v>101</v>
      </c>
      <c r="S211" s="13" t="s">
        <v>104</v>
      </c>
    </row>
    <row r="212" spans="1:19" ht="16.5" customHeight="1" x14ac:dyDescent="0.2">
      <c r="A212" s="7"/>
      <c r="B212" s="7"/>
      <c r="C212" s="7"/>
      <c r="D212" s="7" t="s">
        <v>487</v>
      </c>
      <c r="E212" s="7"/>
      <c r="F212" s="7"/>
      <c r="G212" s="7"/>
      <c r="H212" s="7"/>
      <c r="I212" s="7"/>
      <c r="J212" s="7"/>
      <c r="K212" s="7"/>
      <c r="L212" s="9" t="s">
        <v>240</v>
      </c>
      <c r="M212" s="15">
        <v>459</v>
      </c>
      <c r="N212" s="17">
        <v>1001</v>
      </c>
      <c r="O212" s="19">
        <v>12151</v>
      </c>
      <c r="P212" s="7"/>
      <c r="Q212" s="15">
        <v>506</v>
      </c>
      <c r="R212" s="17">
        <v>1031</v>
      </c>
      <c r="S212" s="17">
        <v>7345</v>
      </c>
    </row>
    <row r="213" spans="1:19" ht="16.5" customHeight="1" x14ac:dyDescent="0.2">
      <c r="A213" s="7"/>
      <c r="B213" s="7"/>
      <c r="C213" s="7"/>
      <c r="D213" s="7" t="s">
        <v>588</v>
      </c>
      <c r="E213" s="7"/>
      <c r="F213" s="7"/>
      <c r="G213" s="7"/>
      <c r="H213" s="7"/>
      <c r="I213" s="7"/>
      <c r="J213" s="7"/>
      <c r="K213" s="7"/>
      <c r="L213" s="9" t="s">
        <v>240</v>
      </c>
      <c r="M213" s="15">
        <v>490</v>
      </c>
      <c r="N213" s="15">
        <v>953</v>
      </c>
      <c r="O213" s="15">
        <v>136</v>
      </c>
      <c r="P213" s="7"/>
      <c r="Q213" s="15">
        <v>554</v>
      </c>
      <c r="R213" s="15">
        <v>955</v>
      </c>
      <c r="S213" s="16">
        <v>72</v>
      </c>
    </row>
    <row r="214" spans="1:19" ht="16.5" customHeight="1" x14ac:dyDescent="0.2">
      <c r="A214" s="7"/>
      <c r="B214" s="7"/>
      <c r="C214" s="7" t="s">
        <v>589</v>
      </c>
      <c r="D214" s="7"/>
      <c r="E214" s="7"/>
      <c r="F214" s="7"/>
      <c r="G214" s="7"/>
      <c r="H214" s="7"/>
      <c r="I214" s="7"/>
      <c r="J214" s="7"/>
      <c r="K214" s="7"/>
      <c r="L214" s="9"/>
      <c r="M214" s="10"/>
      <c r="N214" s="10"/>
      <c r="O214" s="10"/>
      <c r="P214" s="7"/>
      <c r="Q214" s="10"/>
      <c r="R214" s="10"/>
      <c r="S214" s="10"/>
    </row>
    <row r="215" spans="1:19" ht="16.5" customHeight="1" x14ac:dyDescent="0.2">
      <c r="A215" s="7"/>
      <c r="B215" s="7"/>
      <c r="C215" s="7"/>
      <c r="D215" s="7" t="s">
        <v>433</v>
      </c>
      <c r="E215" s="7"/>
      <c r="F215" s="7"/>
      <c r="G215" s="7"/>
      <c r="H215" s="7"/>
      <c r="I215" s="7"/>
      <c r="J215" s="7"/>
      <c r="K215" s="7"/>
      <c r="L215" s="9" t="s">
        <v>240</v>
      </c>
      <c r="M215" s="15">
        <v>504</v>
      </c>
      <c r="N215" s="17">
        <v>1086</v>
      </c>
      <c r="O215" s="17">
        <v>6388</v>
      </c>
      <c r="P215" s="7"/>
      <c r="Q215" s="15">
        <v>547</v>
      </c>
      <c r="R215" s="17">
        <v>1105</v>
      </c>
      <c r="S215" s="17">
        <v>3527</v>
      </c>
    </row>
    <row r="216" spans="1:19" ht="16.5" customHeight="1" x14ac:dyDescent="0.2">
      <c r="A216" s="7"/>
      <c r="B216" s="7"/>
      <c r="C216" s="7"/>
      <c r="D216" s="7" t="s">
        <v>434</v>
      </c>
      <c r="E216" s="7"/>
      <c r="F216" s="7"/>
      <c r="G216" s="7"/>
      <c r="H216" s="7"/>
      <c r="I216" s="7"/>
      <c r="J216" s="7"/>
      <c r="K216" s="7"/>
      <c r="L216" s="9" t="s">
        <v>240</v>
      </c>
      <c r="M216" s="15">
        <v>417</v>
      </c>
      <c r="N216" s="15">
        <v>922</v>
      </c>
      <c r="O216" s="17">
        <v>4289</v>
      </c>
      <c r="P216" s="7"/>
      <c r="Q216" s="15">
        <v>497</v>
      </c>
      <c r="R216" s="15">
        <v>990</v>
      </c>
      <c r="S216" s="17">
        <v>2842</v>
      </c>
    </row>
    <row r="217" spans="1:19" ht="16.5" customHeight="1" x14ac:dyDescent="0.2">
      <c r="A217" s="7"/>
      <c r="B217" s="7"/>
      <c r="C217" s="7"/>
      <c r="D217" s="7" t="s">
        <v>435</v>
      </c>
      <c r="E217" s="7"/>
      <c r="F217" s="7"/>
      <c r="G217" s="7"/>
      <c r="H217" s="7"/>
      <c r="I217" s="7"/>
      <c r="J217" s="7"/>
      <c r="K217" s="7"/>
      <c r="L217" s="9" t="s">
        <v>240</v>
      </c>
      <c r="M217" s="15">
        <v>351</v>
      </c>
      <c r="N217" s="15">
        <v>791</v>
      </c>
      <c r="O217" s="17">
        <v>1404</v>
      </c>
      <c r="P217" s="7"/>
      <c r="Q217" s="15">
        <v>406</v>
      </c>
      <c r="R217" s="15">
        <v>879</v>
      </c>
      <c r="S217" s="15">
        <v>912</v>
      </c>
    </row>
    <row r="218" spans="1:19" ht="16.5" customHeight="1" x14ac:dyDescent="0.2">
      <c r="A218" s="7"/>
      <c r="B218" s="7"/>
      <c r="C218" s="7"/>
      <c r="D218" s="7" t="s">
        <v>436</v>
      </c>
      <c r="E218" s="7"/>
      <c r="F218" s="7"/>
      <c r="G218" s="7"/>
      <c r="H218" s="7"/>
      <c r="I218" s="7"/>
      <c r="J218" s="7"/>
      <c r="K218" s="7"/>
      <c r="L218" s="9" t="s">
        <v>240</v>
      </c>
      <c r="M218" s="15">
        <v>225</v>
      </c>
      <c r="N218" s="15">
        <v>514</v>
      </c>
      <c r="O218" s="16">
        <v>31</v>
      </c>
      <c r="P218" s="7"/>
      <c r="Q218" s="15">
        <v>243</v>
      </c>
      <c r="R218" s="15">
        <v>593</v>
      </c>
      <c r="S218" s="16">
        <v>20</v>
      </c>
    </row>
    <row r="219" spans="1:19" ht="16.5" customHeight="1" x14ac:dyDescent="0.2">
      <c r="A219" s="7"/>
      <c r="B219" s="7"/>
      <c r="C219" s="7"/>
      <c r="D219" s="7" t="s">
        <v>437</v>
      </c>
      <c r="E219" s="7"/>
      <c r="F219" s="7"/>
      <c r="G219" s="7"/>
      <c r="H219" s="7"/>
      <c r="I219" s="7"/>
      <c r="J219" s="7"/>
      <c r="K219" s="7"/>
      <c r="L219" s="9" t="s">
        <v>240</v>
      </c>
      <c r="M219" s="14" t="s">
        <v>101</v>
      </c>
      <c r="N219" s="14" t="s">
        <v>101</v>
      </c>
      <c r="O219" s="13" t="s">
        <v>104</v>
      </c>
      <c r="P219" s="7"/>
      <c r="Q219" s="14" t="s">
        <v>101</v>
      </c>
      <c r="R219" s="14" t="s">
        <v>101</v>
      </c>
      <c r="S219" s="13" t="s">
        <v>104</v>
      </c>
    </row>
    <row r="220" spans="1:19" ht="16.5" customHeight="1" x14ac:dyDescent="0.2">
      <c r="A220" s="7"/>
      <c r="B220" s="7"/>
      <c r="C220" s="7"/>
      <c r="D220" s="7" t="s">
        <v>588</v>
      </c>
      <c r="E220" s="7"/>
      <c r="F220" s="7"/>
      <c r="G220" s="7"/>
      <c r="H220" s="7"/>
      <c r="I220" s="7"/>
      <c r="J220" s="7"/>
      <c r="K220" s="7"/>
      <c r="L220" s="9" t="s">
        <v>240</v>
      </c>
      <c r="M220" s="15">
        <v>487</v>
      </c>
      <c r="N220" s="15">
        <v>974</v>
      </c>
      <c r="O220" s="15">
        <v>175</v>
      </c>
      <c r="P220" s="7"/>
      <c r="Q220" s="15">
        <v>516</v>
      </c>
      <c r="R220" s="17">
        <v>1023</v>
      </c>
      <c r="S220" s="15">
        <v>116</v>
      </c>
    </row>
    <row r="221" spans="1:19" ht="16.5" customHeight="1" x14ac:dyDescent="0.2">
      <c r="A221" s="7"/>
      <c r="B221" s="7"/>
      <c r="C221" s="7" t="s">
        <v>611</v>
      </c>
      <c r="D221" s="7"/>
      <c r="E221" s="7"/>
      <c r="F221" s="7"/>
      <c r="G221" s="7"/>
      <c r="H221" s="7"/>
      <c r="I221" s="7"/>
      <c r="J221" s="7"/>
      <c r="K221" s="7"/>
      <c r="L221" s="9"/>
      <c r="M221" s="10"/>
      <c r="N221" s="10"/>
      <c r="O221" s="10"/>
      <c r="P221" s="7"/>
      <c r="Q221" s="10"/>
      <c r="R221" s="10"/>
      <c r="S221" s="10"/>
    </row>
    <row r="222" spans="1:19" ht="16.5" customHeight="1" x14ac:dyDescent="0.2">
      <c r="A222" s="7"/>
      <c r="B222" s="7"/>
      <c r="C222" s="7"/>
      <c r="D222" s="7" t="s">
        <v>591</v>
      </c>
      <c r="E222" s="7"/>
      <c r="F222" s="7"/>
      <c r="G222" s="7"/>
      <c r="H222" s="7"/>
      <c r="I222" s="7"/>
      <c r="J222" s="7"/>
      <c r="K222" s="7"/>
      <c r="L222" s="9" t="s">
        <v>240</v>
      </c>
      <c r="M222" s="15">
        <v>438</v>
      </c>
      <c r="N222" s="17">
        <v>1057</v>
      </c>
      <c r="O222" s="17">
        <v>3036</v>
      </c>
      <c r="P222" s="7"/>
      <c r="Q222" s="15">
        <v>456</v>
      </c>
      <c r="R222" s="17">
        <v>1043</v>
      </c>
      <c r="S222" s="17">
        <v>1747</v>
      </c>
    </row>
    <row r="223" spans="1:19" ht="16.5" customHeight="1" x14ac:dyDescent="0.2">
      <c r="A223" s="7"/>
      <c r="B223" s="7"/>
      <c r="C223" s="7"/>
      <c r="D223" s="7" t="s">
        <v>592</v>
      </c>
      <c r="E223" s="7"/>
      <c r="F223" s="7"/>
      <c r="G223" s="7"/>
      <c r="H223" s="7"/>
      <c r="I223" s="7"/>
      <c r="J223" s="7"/>
      <c r="K223" s="7"/>
      <c r="L223" s="9" t="s">
        <v>240</v>
      </c>
      <c r="M223" s="15">
        <v>478</v>
      </c>
      <c r="N223" s="15">
        <v>975</v>
      </c>
      <c r="O223" s="17">
        <v>3926</v>
      </c>
      <c r="P223" s="7"/>
      <c r="Q223" s="15">
        <v>569</v>
      </c>
      <c r="R223" s="17">
        <v>1036</v>
      </c>
      <c r="S223" s="17">
        <v>2503</v>
      </c>
    </row>
    <row r="224" spans="1:19" ht="16.5" customHeight="1" x14ac:dyDescent="0.2">
      <c r="A224" s="7"/>
      <c r="B224" s="7"/>
      <c r="C224" s="7"/>
      <c r="D224" s="7" t="s">
        <v>593</v>
      </c>
      <c r="E224" s="7"/>
      <c r="F224" s="7"/>
      <c r="G224" s="7"/>
      <c r="H224" s="7"/>
      <c r="I224" s="7"/>
      <c r="J224" s="7"/>
      <c r="K224" s="7"/>
      <c r="L224" s="9" t="s">
        <v>240</v>
      </c>
      <c r="M224" s="15">
        <v>453</v>
      </c>
      <c r="N224" s="15">
        <v>963</v>
      </c>
      <c r="O224" s="17">
        <v>1956</v>
      </c>
      <c r="P224" s="7"/>
      <c r="Q224" s="15">
        <v>528</v>
      </c>
      <c r="R224" s="17">
        <v>1028</v>
      </c>
      <c r="S224" s="17">
        <v>1221</v>
      </c>
    </row>
    <row r="225" spans="1:19" ht="16.5" customHeight="1" x14ac:dyDescent="0.2">
      <c r="A225" s="7"/>
      <c r="B225" s="7"/>
      <c r="C225" s="7"/>
      <c r="D225" s="7" t="s">
        <v>594</v>
      </c>
      <c r="E225" s="7"/>
      <c r="F225" s="7"/>
      <c r="G225" s="7"/>
      <c r="H225" s="7"/>
      <c r="I225" s="7"/>
      <c r="J225" s="7"/>
      <c r="K225" s="7"/>
      <c r="L225" s="9" t="s">
        <v>240</v>
      </c>
      <c r="M225" s="15">
        <v>450</v>
      </c>
      <c r="N225" s="17">
        <v>1018</v>
      </c>
      <c r="O225" s="17">
        <v>1853</v>
      </c>
      <c r="P225" s="7"/>
      <c r="Q225" s="15">
        <v>435</v>
      </c>
      <c r="R225" s="17">
        <v>1001</v>
      </c>
      <c r="S225" s="17">
        <v>1108</v>
      </c>
    </row>
    <row r="226" spans="1:19" ht="16.5" customHeight="1" x14ac:dyDescent="0.2">
      <c r="A226" s="7"/>
      <c r="B226" s="7"/>
      <c r="C226" s="7"/>
      <c r="D226" s="7" t="s">
        <v>595</v>
      </c>
      <c r="E226" s="7"/>
      <c r="F226" s="7"/>
      <c r="G226" s="7"/>
      <c r="H226" s="7"/>
      <c r="I226" s="7"/>
      <c r="J226" s="7"/>
      <c r="K226" s="7"/>
      <c r="L226" s="9" t="s">
        <v>240</v>
      </c>
      <c r="M226" s="15">
        <v>457</v>
      </c>
      <c r="N226" s="17">
        <v>1010</v>
      </c>
      <c r="O226" s="17">
        <v>1341</v>
      </c>
      <c r="P226" s="7"/>
      <c r="Q226" s="15">
        <v>441</v>
      </c>
      <c r="R226" s="17">
        <v>1044</v>
      </c>
      <c r="S226" s="15">
        <v>722</v>
      </c>
    </row>
    <row r="227" spans="1:19" ht="16.5" customHeight="1" x14ac:dyDescent="0.2">
      <c r="A227" s="7"/>
      <c r="B227" s="7"/>
      <c r="C227" s="7"/>
      <c r="D227" s="7" t="s">
        <v>588</v>
      </c>
      <c r="E227" s="7"/>
      <c r="F227" s="7"/>
      <c r="G227" s="7"/>
      <c r="H227" s="7"/>
      <c r="I227" s="7"/>
      <c r="J227" s="7"/>
      <c r="K227" s="7"/>
      <c r="L227" s="9" t="s">
        <v>240</v>
      </c>
      <c r="M227" s="15">
        <v>487</v>
      </c>
      <c r="N227" s="15">
        <v>974</v>
      </c>
      <c r="O227" s="15">
        <v>175</v>
      </c>
      <c r="P227" s="7"/>
      <c r="Q227" s="15">
        <v>516</v>
      </c>
      <c r="R227" s="17">
        <v>1023</v>
      </c>
      <c r="S227" s="15">
        <v>116</v>
      </c>
    </row>
    <row r="228" spans="1:19" ht="16.5" customHeight="1" x14ac:dyDescent="0.2">
      <c r="A228" s="7"/>
      <c r="B228" s="7" t="s">
        <v>597</v>
      </c>
      <c r="C228" s="7"/>
      <c r="D228" s="7"/>
      <c r="E228" s="7"/>
      <c r="F228" s="7"/>
      <c r="G228" s="7"/>
      <c r="H228" s="7"/>
      <c r="I228" s="7"/>
      <c r="J228" s="7"/>
      <c r="K228" s="7"/>
      <c r="L228" s="9"/>
      <c r="M228" s="10"/>
      <c r="N228" s="10"/>
      <c r="O228" s="10"/>
      <c r="P228" s="7"/>
      <c r="Q228" s="10"/>
      <c r="R228" s="10"/>
      <c r="S228" s="10"/>
    </row>
    <row r="229" spans="1:19" ht="16.5" customHeight="1" x14ac:dyDescent="0.2">
      <c r="A229" s="7"/>
      <c r="B229" s="7"/>
      <c r="C229" s="7" t="s">
        <v>105</v>
      </c>
      <c r="D229" s="7"/>
      <c r="E229" s="7"/>
      <c r="F229" s="7"/>
      <c r="G229" s="7"/>
      <c r="H229" s="7"/>
      <c r="I229" s="7"/>
      <c r="J229" s="7"/>
      <c r="K229" s="7"/>
      <c r="L229" s="9" t="s">
        <v>240</v>
      </c>
      <c r="M229" s="14" t="s">
        <v>101</v>
      </c>
      <c r="N229" s="14" t="s">
        <v>101</v>
      </c>
      <c r="O229" s="14" t="s">
        <v>101</v>
      </c>
      <c r="P229" s="7"/>
      <c r="Q229" s="14" t="s">
        <v>101</v>
      </c>
      <c r="R229" s="14" t="s">
        <v>101</v>
      </c>
      <c r="S229" s="14" t="s">
        <v>101</v>
      </c>
    </row>
    <row r="230" spans="1:19" ht="16.5" customHeight="1" x14ac:dyDescent="0.2">
      <c r="A230" s="7"/>
      <c r="B230" s="7"/>
      <c r="C230" s="7" t="s">
        <v>587</v>
      </c>
      <c r="D230" s="7"/>
      <c r="E230" s="7"/>
      <c r="F230" s="7"/>
      <c r="G230" s="7"/>
      <c r="H230" s="7"/>
      <c r="I230" s="7"/>
      <c r="J230" s="7"/>
      <c r="K230" s="7"/>
      <c r="L230" s="9"/>
      <c r="M230" s="10"/>
      <c r="N230" s="10"/>
      <c r="O230" s="10"/>
      <c r="P230" s="7"/>
      <c r="Q230" s="10"/>
      <c r="R230" s="10"/>
      <c r="S230" s="10"/>
    </row>
    <row r="231" spans="1:19" ht="29.45" customHeight="1" x14ac:dyDescent="0.2">
      <c r="A231" s="7"/>
      <c r="B231" s="7"/>
      <c r="C231" s="7"/>
      <c r="D231" s="84" t="s">
        <v>346</v>
      </c>
      <c r="E231" s="84"/>
      <c r="F231" s="84"/>
      <c r="G231" s="84"/>
      <c r="H231" s="84"/>
      <c r="I231" s="84"/>
      <c r="J231" s="84"/>
      <c r="K231" s="84"/>
      <c r="L231" s="9" t="s">
        <v>240</v>
      </c>
      <c r="M231" s="14" t="s">
        <v>101</v>
      </c>
      <c r="N231" s="14" t="s">
        <v>101</v>
      </c>
      <c r="O231" s="14" t="s">
        <v>101</v>
      </c>
      <c r="P231" s="7"/>
      <c r="Q231" s="14" t="s">
        <v>101</v>
      </c>
      <c r="R231" s="14" t="s">
        <v>101</v>
      </c>
      <c r="S231" s="14" t="s">
        <v>101</v>
      </c>
    </row>
    <row r="232" spans="1:19" ht="16.5" customHeight="1" x14ac:dyDescent="0.2">
      <c r="A232" s="7"/>
      <c r="B232" s="7"/>
      <c r="C232" s="7"/>
      <c r="D232" s="7" t="s">
        <v>487</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c r="D233" s="7" t="s">
        <v>588</v>
      </c>
      <c r="E233" s="7"/>
      <c r="F233" s="7"/>
      <c r="G233" s="7"/>
      <c r="H233" s="7"/>
      <c r="I233" s="7"/>
      <c r="J233" s="7"/>
      <c r="K233" s="7"/>
      <c r="L233" s="9" t="s">
        <v>240</v>
      </c>
      <c r="M233" s="14" t="s">
        <v>101</v>
      </c>
      <c r="N233" s="14" t="s">
        <v>101</v>
      </c>
      <c r="O233" s="14" t="s">
        <v>101</v>
      </c>
      <c r="P233" s="7"/>
      <c r="Q233" s="14" t="s">
        <v>101</v>
      </c>
      <c r="R233" s="14" t="s">
        <v>101</v>
      </c>
      <c r="S233" s="14" t="s">
        <v>101</v>
      </c>
    </row>
    <row r="234" spans="1:19" ht="16.5" customHeight="1" x14ac:dyDescent="0.2">
      <c r="A234" s="7"/>
      <c r="B234" s="7"/>
      <c r="C234" s="7" t="s">
        <v>589</v>
      </c>
      <c r="D234" s="7"/>
      <c r="E234" s="7"/>
      <c r="F234" s="7"/>
      <c r="G234" s="7"/>
      <c r="H234" s="7"/>
      <c r="I234" s="7"/>
      <c r="J234" s="7"/>
      <c r="K234" s="7"/>
      <c r="L234" s="9"/>
      <c r="M234" s="10"/>
      <c r="N234" s="10"/>
      <c r="O234" s="10"/>
      <c r="P234" s="7"/>
      <c r="Q234" s="10"/>
      <c r="R234" s="10"/>
      <c r="S234" s="10"/>
    </row>
    <row r="235" spans="1:19" ht="16.5" customHeight="1" x14ac:dyDescent="0.2">
      <c r="A235" s="7"/>
      <c r="B235" s="7"/>
      <c r="C235" s="7"/>
      <c r="D235" s="7" t="s">
        <v>433</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434</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435</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436</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437</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c r="D240" s="7" t="s">
        <v>588</v>
      </c>
      <c r="E240" s="7"/>
      <c r="F240" s="7"/>
      <c r="G240" s="7"/>
      <c r="H240" s="7"/>
      <c r="I240" s="7"/>
      <c r="J240" s="7"/>
      <c r="K240" s="7"/>
      <c r="L240" s="9" t="s">
        <v>240</v>
      </c>
      <c r="M240" s="14" t="s">
        <v>101</v>
      </c>
      <c r="N240" s="14" t="s">
        <v>101</v>
      </c>
      <c r="O240" s="14" t="s">
        <v>101</v>
      </c>
      <c r="P240" s="7"/>
      <c r="Q240" s="14" t="s">
        <v>101</v>
      </c>
      <c r="R240" s="14" t="s">
        <v>101</v>
      </c>
      <c r="S240" s="14" t="s">
        <v>101</v>
      </c>
    </row>
    <row r="241" spans="1:19" ht="16.5" customHeight="1" x14ac:dyDescent="0.2">
      <c r="A241" s="7"/>
      <c r="B241" s="7"/>
      <c r="C241" s="7" t="s">
        <v>611</v>
      </c>
      <c r="D241" s="7"/>
      <c r="E241" s="7"/>
      <c r="F241" s="7"/>
      <c r="G241" s="7"/>
      <c r="H241" s="7"/>
      <c r="I241" s="7"/>
      <c r="J241" s="7"/>
      <c r="K241" s="7"/>
      <c r="L241" s="9"/>
      <c r="M241" s="10"/>
      <c r="N241" s="10"/>
      <c r="O241" s="10"/>
      <c r="P241" s="7"/>
      <c r="Q241" s="10"/>
      <c r="R241" s="10"/>
      <c r="S241" s="10"/>
    </row>
    <row r="242" spans="1:19" ht="16.5" customHeight="1" x14ac:dyDescent="0.2">
      <c r="A242" s="7"/>
      <c r="B242" s="7"/>
      <c r="C242" s="7"/>
      <c r="D242" s="7" t="s">
        <v>591</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592</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593</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594</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595</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c r="B247" s="7"/>
      <c r="C247" s="7"/>
      <c r="D247" s="7" t="s">
        <v>588</v>
      </c>
      <c r="E247" s="7"/>
      <c r="F247" s="7"/>
      <c r="G247" s="7"/>
      <c r="H247" s="7"/>
      <c r="I247" s="7"/>
      <c r="J247" s="7"/>
      <c r="K247" s="7"/>
      <c r="L247" s="9" t="s">
        <v>240</v>
      </c>
      <c r="M247" s="14" t="s">
        <v>101</v>
      </c>
      <c r="N247" s="14" t="s">
        <v>101</v>
      </c>
      <c r="O247" s="14" t="s">
        <v>101</v>
      </c>
      <c r="P247" s="7"/>
      <c r="Q247" s="14" t="s">
        <v>101</v>
      </c>
      <c r="R247" s="14" t="s">
        <v>101</v>
      </c>
      <c r="S247" s="14" t="s">
        <v>101</v>
      </c>
    </row>
    <row r="248" spans="1:19" ht="16.5" customHeight="1" x14ac:dyDescent="0.2">
      <c r="A248" s="7" t="s">
        <v>613</v>
      </c>
      <c r="B248" s="7"/>
      <c r="C248" s="7"/>
      <c r="D248" s="7"/>
      <c r="E248" s="7"/>
      <c r="F248" s="7"/>
      <c r="G248" s="7"/>
      <c r="H248" s="7"/>
      <c r="I248" s="7"/>
      <c r="J248" s="7"/>
      <c r="K248" s="7"/>
      <c r="L248" s="9"/>
      <c r="M248" s="10"/>
      <c r="N248" s="10"/>
      <c r="O248" s="10"/>
      <c r="P248" s="7"/>
      <c r="Q248" s="10"/>
      <c r="R248" s="10"/>
      <c r="S248" s="10"/>
    </row>
    <row r="249" spans="1:19" ht="16.5" customHeight="1" x14ac:dyDescent="0.2">
      <c r="A249" s="7"/>
      <c r="B249" s="7" t="s">
        <v>586</v>
      </c>
      <c r="C249" s="7"/>
      <c r="D249" s="7"/>
      <c r="E249" s="7"/>
      <c r="F249" s="7"/>
      <c r="G249" s="7"/>
      <c r="H249" s="7"/>
      <c r="I249" s="7"/>
      <c r="J249" s="7"/>
      <c r="K249" s="7"/>
      <c r="L249" s="9"/>
      <c r="M249" s="10"/>
      <c r="N249" s="10"/>
      <c r="O249" s="10"/>
      <c r="P249" s="7"/>
      <c r="Q249" s="10"/>
      <c r="R249" s="10"/>
      <c r="S249" s="10"/>
    </row>
    <row r="250" spans="1:19" ht="16.5" customHeight="1" x14ac:dyDescent="0.2">
      <c r="A250" s="7"/>
      <c r="B250" s="7"/>
      <c r="C250" s="7" t="s">
        <v>105</v>
      </c>
      <c r="D250" s="7"/>
      <c r="E250" s="7"/>
      <c r="F250" s="7"/>
      <c r="G250" s="7"/>
      <c r="H250" s="7"/>
      <c r="I250" s="7"/>
      <c r="J250" s="7"/>
      <c r="K250" s="7"/>
      <c r="L250" s="9" t="s">
        <v>240</v>
      </c>
      <c r="M250" s="14" t="s">
        <v>423</v>
      </c>
      <c r="N250" s="14" t="s">
        <v>423</v>
      </c>
      <c r="O250" s="14" t="s">
        <v>423</v>
      </c>
      <c r="P250" s="7"/>
      <c r="Q250" s="14" t="s">
        <v>423</v>
      </c>
      <c r="R250" s="14" t="s">
        <v>423</v>
      </c>
      <c r="S250" s="14" t="s">
        <v>423</v>
      </c>
    </row>
    <row r="251" spans="1:19" ht="16.5" customHeight="1" x14ac:dyDescent="0.2">
      <c r="A251" s="7"/>
      <c r="B251" s="7"/>
      <c r="C251" s="7" t="s">
        <v>587</v>
      </c>
      <c r="D251" s="7"/>
      <c r="E251" s="7"/>
      <c r="F251" s="7"/>
      <c r="G251" s="7"/>
      <c r="H251" s="7"/>
      <c r="I251" s="7"/>
      <c r="J251" s="7"/>
      <c r="K251" s="7"/>
      <c r="L251" s="9"/>
      <c r="M251" s="10"/>
      <c r="N251" s="10"/>
      <c r="O251" s="10"/>
      <c r="P251" s="7"/>
      <c r="Q251" s="10"/>
      <c r="R251" s="10"/>
      <c r="S251" s="10"/>
    </row>
    <row r="252" spans="1:19" ht="29.45" customHeight="1" x14ac:dyDescent="0.2">
      <c r="A252" s="7"/>
      <c r="B252" s="7"/>
      <c r="C252" s="7"/>
      <c r="D252" s="84" t="s">
        <v>346</v>
      </c>
      <c r="E252" s="84"/>
      <c r="F252" s="84"/>
      <c r="G252" s="84"/>
      <c r="H252" s="84"/>
      <c r="I252" s="84"/>
      <c r="J252" s="84"/>
      <c r="K252" s="84"/>
      <c r="L252" s="9" t="s">
        <v>240</v>
      </c>
      <c r="M252" s="14" t="s">
        <v>423</v>
      </c>
      <c r="N252" s="14" t="s">
        <v>423</v>
      </c>
      <c r="O252" s="14" t="s">
        <v>423</v>
      </c>
      <c r="P252" s="7"/>
      <c r="Q252" s="14" t="s">
        <v>423</v>
      </c>
      <c r="R252" s="14" t="s">
        <v>423</v>
      </c>
      <c r="S252" s="14" t="s">
        <v>423</v>
      </c>
    </row>
    <row r="253" spans="1:19" ht="16.5" customHeight="1" x14ac:dyDescent="0.2">
      <c r="A253" s="7"/>
      <c r="B253" s="7"/>
      <c r="C253" s="7"/>
      <c r="D253" s="7" t="s">
        <v>487</v>
      </c>
      <c r="E253" s="7"/>
      <c r="F253" s="7"/>
      <c r="G253" s="7"/>
      <c r="H253" s="7"/>
      <c r="I253" s="7"/>
      <c r="J253" s="7"/>
      <c r="K253" s="7"/>
      <c r="L253" s="9" t="s">
        <v>240</v>
      </c>
      <c r="M253" s="14" t="s">
        <v>423</v>
      </c>
      <c r="N253" s="14" t="s">
        <v>423</v>
      </c>
      <c r="O253" s="14" t="s">
        <v>423</v>
      </c>
      <c r="P253" s="7"/>
      <c r="Q253" s="14" t="s">
        <v>423</v>
      </c>
      <c r="R253" s="14" t="s">
        <v>423</v>
      </c>
      <c r="S253" s="14" t="s">
        <v>423</v>
      </c>
    </row>
    <row r="254" spans="1:19" ht="16.5" customHeight="1" x14ac:dyDescent="0.2">
      <c r="A254" s="7"/>
      <c r="B254" s="7"/>
      <c r="C254" s="7"/>
      <c r="D254" s="7" t="s">
        <v>588</v>
      </c>
      <c r="E254" s="7"/>
      <c r="F254" s="7"/>
      <c r="G254" s="7"/>
      <c r="H254" s="7"/>
      <c r="I254" s="7"/>
      <c r="J254" s="7"/>
      <c r="K254" s="7"/>
      <c r="L254" s="9" t="s">
        <v>240</v>
      </c>
      <c r="M254" s="14" t="s">
        <v>423</v>
      </c>
      <c r="N254" s="14" t="s">
        <v>423</v>
      </c>
      <c r="O254" s="14" t="s">
        <v>423</v>
      </c>
      <c r="P254" s="7"/>
      <c r="Q254" s="14" t="s">
        <v>423</v>
      </c>
      <c r="R254" s="14" t="s">
        <v>423</v>
      </c>
      <c r="S254" s="14" t="s">
        <v>423</v>
      </c>
    </row>
    <row r="255" spans="1:19" ht="16.5" customHeight="1" x14ac:dyDescent="0.2">
      <c r="A255" s="7"/>
      <c r="B255" s="7"/>
      <c r="C255" s="7" t="s">
        <v>589</v>
      </c>
      <c r="D255" s="7"/>
      <c r="E255" s="7"/>
      <c r="F255" s="7"/>
      <c r="G255" s="7"/>
      <c r="H255" s="7"/>
      <c r="I255" s="7"/>
      <c r="J255" s="7"/>
      <c r="K255" s="7"/>
      <c r="L255" s="9"/>
      <c r="M255" s="10"/>
      <c r="N255" s="10"/>
      <c r="O255" s="10"/>
      <c r="P255" s="7"/>
      <c r="Q255" s="10"/>
      <c r="R255" s="10"/>
      <c r="S255" s="10"/>
    </row>
    <row r="256" spans="1:19" ht="16.5" customHeight="1" x14ac:dyDescent="0.2">
      <c r="A256" s="7"/>
      <c r="B256" s="7"/>
      <c r="C256" s="7"/>
      <c r="D256" s="7" t="s">
        <v>433</v>
      </c>
      <c r="E256" s="7"/>
      <c r="F256" s="7"/>
      <c r="G256" s="7"/>
      <c r="H256" s="7"/>
      <c r="I256" s="7"/>
      <c r="J256" s="7"/>
      <c r="K256" s="7"/>
      <c r="L256" s="9" t="s">
        <v>240</v>
      </c>
      <c r="M256" s="14" t="s">
        <v>423</v>
      </c>
      <c r="N256" s="14" t="s">
        <v>423</v>
      </c>
      <c r="O256" s="14" t="s">
        <v>423</v>
      </c>
      <c r="P256" s="7"/>
      <c r="Q256" s="14" t="s">
        <v>423</v>
      </c>
      <c r="R256" s="14" t="s">
        <v>423</v>
      </c>
      <c r="S256" s="14" t="s">
        <v>423</v>
      </c>
    </row>
    <row r="257" spans="1:19" ht="16.5" customHeight="1" x14ac:dyDescent="0.2">
      <c r="A257" s="7"/>
      <c r="B257" s="7"/>
      <c r="C257" s="7"/>
      <c r="D257" s="7" t="s">
        <v>434</v>
      </c>
      <c r="E257" s="7"/>
      <c r="F257" s="7"/>
      <c r="G257" s="7"/>
      <c r="H257" s="7"/>
      <c r="I257" s="7"/>
      <c r="J257" s="7"/>
      <c r="K257" s="7"/>
      <c r="L257" s="9" t="s">
        <v>240</v>
      </c>
      <c r="M257" s="14" t="s">
        <v>423</v>
      </c>
      <c r="N257" s="14" t="s">
        <v>423</v>
      </c>
      <c r="O257" s="14" t="s">
        <v>423</v>
      </c>
      <c r="P257" s="7"/>
      <c r="Q257" s="14" t="s">
        <v>423</v>
      </c>
      <c r="R257" s="14" t="s">
        <v>423</v>
      </c>
      <c r="S257" s="14" t="s">
        <v>423</v>
      </c>
    </row>
    <row r="258" spans="1:19" ht="16.5" customHeight="1" x14ac:dyDescent="0.2">
      <c r="A258" s="7"/>
      <c r="B258" s="7"/>
      <c r="C258" s="7"/>
      <c r="D258" s="7" t="s">
        <v>435</v>
      </c>
      <c r="E258" s="7"/>
      <c r="F258" s="7"/>
      <c r="G258" s="7"/>
      <c r="H258" s="7"/>
      <c r="I258" s="7"/>
      <c r="J258" s="7"/>
      <c r="K258" s="7"/>
      <c r="L258" s="9" t="s">
        <v>240</v>
      </c>
      <c r="M258" s="14" t="s">
        <v>423</v>
      </c>
      <c r="N258" s="14" t="s">
        <v>423</v>
      </c>
      <c r="O258" s="14" t="s">
        <v>423</v>
      </c>
      <c r="P258" s="7"/>
      <c r="Q258" s="14" t="s">
        <v>423</v>
      </c>
      <c r="R258" s="14" t="s">
        <v>423</v>
      </c>
      <c r="S258" s="14" t="s">
        <v>423</v>
      </c>
    </row>
    <row r="259" spans="1:19" ht="16.5" customHeight="1" x14ac:dyDescent="0.2">
      <c r="A259" s="7"/>
      <c r="B259" s="7"/>
      <c r="C259" s="7"/>
      <c r="D259" s="7" t="s">
        <v>436</v>
      </c>
      <c r="E259" s="7"/>
      <c r="F259" s="7"/>
      <c r="G259" s="7"/>
      <c r="H259" s="7"/>
      <c r="I259" s="7"/>
      <c r="J259" s="7"/>
      <c r="K259" s="7"/>
      <c r="L259" s="9" t="s">
        <v>240</v>
      </c>
      <c r="M259" s="14" t="s">
        <v>423</v>
      </c>
      <c r="N259" s="14" t="s">
        <v>423</v>
      </c>
      <c r="O259" s="14" t="s">
        <v>423</v>
      </c>
      <c r="P259" s="7"/>
      <c r="Q259" s="14" t="s">
        <v>423</v>
      </c>
      <c r="R259" s="14" t="s">
        <v>423</v>
      </c>
      <c r="S259" s="14" t="s">
        <v>423</v>
      </c>
    </row>
    <row r="260" spans="1:19" ht="16.5" customHeight="1" x14ac:dyDescent="0.2">
      <c r="A260" s="7"/>
      <c r="B260" s="7"/>
      <c r="C260" s="7"/>
      <c r="D260" s="7" t="s">
        <v>437</v>
      </c>
      <c r="E260" s="7"/>
      <c r="F260" s="7"/>
      <c r="G260" s="7"/>
      <c r="H260" s="7"/>
      <c r="I260" s="7"/>
      <c r="J260" s="7"/>
      <c r="K260" s="7"/>
      <c r="L260" s="9" t="s">
        <v>240</v>
      </c>
      <c r="M260" s="14" t="s">
        <v>423</v>
      </c>
      <c r="N260" s="14" t="s">
        <v>423</v>
      </c>
      <c r="O260" s="14" t="s">
        <v>423</v>
      </c>
      <c r="P260" s="7"/>
      <c r="Q260" s="14" t="s">
        <v>423</v>
      </c>
      <c r="R260" s="14" t="s">
        <v>423</v>
      </c>
      <c r="S260" s="14" t="s">
        <v>423</v>
      </c>
    </row>
    <row r="261" spans="1:19" ht="16.5" customHeight="1" x14ac:dyDescent="0.2">
      <c r="A261" s="7"/>
      <c r="B261" s="7"/>
      <c r="C261" s="7"/>
      <c r="D261" s="7" t="s">
        <v>588</v>
      </c>
      <c r="E261" s="7"/>
      <c r="F261" s="7"/>
      <c r="G261" s="7"/>
      <c r="H261" s="7"/>
      <c r="I261" s="7"/>
      <c r="J261" s="7"/>
      <c r="K261" s="7"/>
      <c r="L261" s="9" t="s">
        <v>240</v>
      </c>
      <c r="M261" s="14" t="s">
        <v>423</v>
      </c>
      <c r="N261" s="14" t="s">
        <v>423</v>
      </c>
      <c r="O261" s="14" t="s">
        <v>423</v>
      </c>
      <c r="P261" s="7"/>
      <c r="Q261" s="14" t="s">
        <v>423</v>
      </c>
      <c r="R261" s="14" t="s">
        <v>423</v>
      </c>
      <c r="S261" s="14" t="s">
        <v>423</v>
      </c>
    </row>
    <row r="262" spans="1:19" ht="16.5" customHeight="1" x14ac:dyDescent="0.2">
      <c r="A262" s="7"/>
      <c r="B262" s="7"/>
      <c r="C262" s="7" t="s">
        <v>611</v>
      </c>
      <c r="D262" s="7"/>
      <c r="E262" s="7"/>
      <c r="F262" s="7"/>
      <c r="G262" s="7"/>
      <c r="H262" s="7"/>
      <c r="I262" s="7"/>
      <c r="J262" s="7"/>
      <c r="K262" s="7"/>
      <c r="L262" s="9"/>
      <c r="M262" s="10"/>
      <c r="N262" s="10"/>
      <c r="O262" s="10"/>
      <c r="P262" s="7"/>
      <c r="Q262" s="10"/>
      <c r="R262" s="10"/>
      <c r="S262" s="10"/>
    </row>
    <row r="263" spans="1:19" ht="16.5" customHeight="1" x14ac:dyDescent="0.2">
      <c r="A263" s="7"/>
      <c r="B263" s="7"/>
      <c r="C263" s="7"/>
      <c r="D263" s="7" t="s">
        <v>591</v>
      </c>
      <c r="E263" s="7"/>
      <c r="F263" s="7"/>
      <c r="G263" s="7"/>
      <c r="H263" s="7"/>
      <c r="I263" s="7"/>
      <c r="J263" s="7"/>
      <c r="K263" s="7"/>
      <c r="L263" s="9" t="s">
        <v>240</v>
      </c>
      <c r="M263" s="14" t="s">
        <v>423</v>
      </c>
      <c r="N263" s="14" t="s">
        <v>423</v>
      </c>
      <c r="O263" s="14" t="s">
        <v>423</v>
      </c>
      <c r="P263" s="7"/>
      <c r="Q263" s="14" t="s">
        <v>423</v>
      </c>
      <c r="R263" s="14" t="s">
        <v>423</v>
      </c>
      <c r="S263" s="14" t="s">
        <v>423</v>
      </c>
    </row>
    <row r="264" spans="1:19" ht="16.5" customHeight="1" x14ac:dyDescent="0.2">
      <c r="A264" s="7"/>
      <c r="B264" s="7"/>
      <c r="C264" s="7"/>
      <c r="D264" s="7" t="s">
        <v>592</v>
      </c>
      <c r="E264" s="7"/>
      <c r="F264" s="7"/>
      <c r="G264" s="7"/>
      <c r="H264" s="7"/>
      <c r="I264" s="7"/>
      <c r="J264" s="7"/>
      <c r="K264" s="7"/>
      <c r="L264" s="9" t="s">
        <v>240</v>
      </c>
      <c r="M264" s="14" t="s">
        <v>423</v>
      </c>
      <c r="N264" s="14" t="s">
        <v>423</v>
      </c>
      <c r="O264" s="14" t="s">
        <v>423</v>
      </c>
      <c r="P264" s="7"/>
      <c r="Q264" s="14" t="s">
        <v>423</v>
      </c>
      <c r="R264" s="14" t="s">
        <v>423</v>
      </c>
      <c r="S264" s="14" t="s">
        <v>423</v>
      </c>
    </row>
    <row r="265" spans="1:19" ht="16.5" customHeight="1" x14ac:dyDescent="0.2">
      <c r="A265" s="7"/>
      <c r="B265" s="7"/>
      <c r="C265" s="7"/>
      <c r="D265" s="7" t="s">
        <v>593</v>
      </c>
      <c r="E265" s="7"/>
      <c r="F265" s="7"/>
      <c r="G265" s="7"/>
      <c r="H265" s="7"/>
      <c r="I265" s="7"/>
      <c r="J265" s="7"/>
      <c r="K265" s="7"/>
      <c r="L265" s="9" t="s">
        <v>240</v>
      </c>
      <c r="M265" s="14" t="s">
        <v>423</v>
      </c>
      <c r="N265" s="14" t="s">
        <v>423</v>
      </c>
      <c r="O265" s="14" t="s">
        <v>423</v>
      </c>
      <c r="P265" s="7"/>
      <c r="Q265" s="14" t="s">
        <v>423</v>
      </c>
      <c r="R265" s="14" t="s">
        <v>423</v>
      </c>
      <c r="S265" s="14" t="s">
        <v>423</v>
      </c>
    </row>
    <row r="266" spans="1:19" ht="16.5" customHeight="1" x14ac:dyDescent="0.2">
      <c r="A266" s="7"/>
      <c r="B266" s="7"/>
      <c r="C266" s="7"/>
      <c r="D266" s="7" t="s">
        <v>594</v>
      </c>
      <c r="E266" s="7"/>
      <c r="F266" s="7"/>
      <c r="G266" s="7"/>
      <c r="H266" s="7"/>
      <c r="I266" s="7"/>
      <c r="J266" s="7"/>
      <c r="K266" s="7"/>
      <c r="L266" s="9" t="s">
        <v>240</v>
      </c>
      <c r="M266" s="14" t="s">
        <v>423</v>
      </c>
      <c r="N266" s="14" t="s">
        <v>423</v>
      </c>
      <c r="O266" s="14" t="s">
        <v>423</v>
      </c>
      <c r="P266" s="7"/>
      <c r="Q266" s="14" t="s">
        <v>423</v>
      </c>
      <c r="R266" s="14" t="s">
        <v>423</v>
      </c>
      <c r="S266" s="14" t="s">
        <v>423</v>
      </c>
    </row>
    <row r="267" spans="1:19" ht="16.5" customHeight="1" x14ac:dyDescent="0.2">
      <c r="A267" s="7"/>
      <c r="B267" s="7"/>
      <c r="C267" s="7"/>
      <c r="D267" s="7" t="s">
        <v>595</v>
      </c>
      <c r="E267" s="7"/>
      <c r="F267" s="7"/>
      <c r="G267" s="7"/>
      <c r="H267" s="7"/>
      <c r="I267" s="7"/>
      <c r="J267" s="7"/>
      <c r="K267" s="7"/>
      <c r="L267" s="9" t="s">
        <v>240</v>
      </c>
      <c r="M267" s="14" t="s">
        <v>423</v>
      </c>
      <c r="N267" s="14" t="s">
        <v>423</v>
      </c>
      <c r="O267" s="14" t="s">
        <v>423</v>
      </c>
      <c r="P267" s="7"/>
      <c r="Q267" s="14" t="s">
        <v>423</v>
      </c>
      <c r="R267" s="14" t="s">
        <v>423</v>
      </c>
      <c r="S267" s="14" t="s">
        <v>423</v>
      </c>
    </row>
    <row r="268" spans="1:19" ht="16.5" customHeight="1" x14ac:dyDescent="0.2">
      <c r="A268" s="7"/>
      <c r="B268" s="7"/>
      <c r="C268" s="7"/>
      <c r="D268" s="7" t="s">
        <v>588</v>
      </c>
      <c r="E268" s="7"/>
      <c r="F268" s="7"/>
      <c r="G268" s="7"/>
      <c r="H268" s="7"/>
      <c r="I268" s="7"/>
      <c r="J268" s="7"/>
      <c r="K268" s="7"/>
      <c r="L268" s="9" t="s">
        <v>240</v>
      </c>
      <c r="M268" s="14" t="s">
        <v>423</v>
      </c>
      <c r="N268" s="14" t="s">
        <v>423</v>
      </c>
      <c r="O268" s="14" t="s">
        <v>423</v>
      </c>
      <c r="P268" s="7"/>
      <c r="Q268" s="14" t="s">
        <v>423</v>
      </c>
      <c r="R268" s="14" t="s">
        <v>423</v>
      </c>
      <c r="S268" s="14" t="s">
        <v>423</v>
      </c>
    </row>
    <row r="269" spans="1:19" ht="16.5" customHeight="1" x14ac:dyDescent="0.2">
      <c r="A269" s="7"/>
      <c r="B269" s="7" t="s">
        <v>596</v>
      </c>
      <c r="C269" s="7"/>
      <c r="D269" s="7"/>
      <c r="E269" s="7"/>
      <c r="F269" s="7"/>
      <c r="G269" s="7"/>
      <c r="H269" s="7"/>
      <c r="I269" s="7"/>
      <c r="J269" s="7"/>
      <c r="K269" s="7"/>
      <c r="L269" s="9"/>
      <c r="M269" s="10"/>
      <c r="N269" s="10"/>
      <c r="O269" s="10"/>
      <c r="P269" s="7"/>
      <c r="Q269" s="10"/>
      <c r="R269" s="10"/>
      <c r="S269" s="10"/>
    </row>
    <row r="270" spans="1:19" ht="16.5" customHeight="1" x14ac:dyDescent="0.2">
      <c r="A270" s="7"/>
      <c r="B270" s="7"/>
      <c r="C270" s="7" t="s">
        <v>105</v>
      </c>
      <c r="D270" s="7"/>
      <c r="E270" s="7"/>
      <c r="F270" s="7"/>
      <c r="G270" s="7"/>
      <c r="H270" s="7"/>
      <c r="I270" s="7"/>
      <c r="J270" s="7"/>
      <c r="K270" s="7"/>
      <c r="L270" s="9" t="s">
        <v>240</v>
      </c>
      <c r="M270" s="14" t="s">
        <v>423</v>
      </c>
      <c r="N270" s="14" t="s">
        <v>423</v>
      </c>
      <c r="O270" s="14" t="s">
        <v>423</v>
      </c>
      <c r="P270" s="7"/>
      <c r="Q270" s="14" t="s">
        <v>423</v>
      </c>
      <c r="R270" s="14" t="s">
        <v>423</v>
      </c>
      <c r="S270" s="14" t="s">
        <v>423</v>
      </c>
    </row>
    <row r="271" spans="1:19" ht="16.5" customHeight="1" x14ac:dyDescent="0.2">
      <c r="A271" s="7"/>
      <c r="B271" s="7"/>
      <c r="C271" s="7" t="s">
        <v>587</v>
      </c>
      <c r="D271" s="7"/>
      <c r="E271" s="7"/>
      <c r="F271" s="7"/>
      <c r="G271" s="7"/>
      <c r="H271" s="7"/>
      <c r="I271" s="7"/>
      <c r="J271" s="7"/>
      <c r="K271" s="7"/>
      <c r="L271" s="9"/>
      <c r="M271" s="10"/>
      <c r="N271" s="10"/>
      <c r="O271" s="10"/>
      <c r="P271" s="7"/>
      <c r="Q271" s="10"/>
      <c r="R271" s="10"/>
      <c r="S271" s="10"/>
    </row>
    <row r="272" spans="1:19" ht="29.45" customHeight="1" x14ac:dyDescent="0.2">
      <c r="A272" s="7"/>
      <c r="B272" s="7"/>
      <c r="C272" s="7"/>
      <c r="D272" s="84" t="s">
        <v>346</v>
      </c>
      <c r="E272" s="84"/>
      <c r="F272" s="84"/>
      <c r="G272" s="84"/>
      <c r="H272" s="84"/>
      <c r="I272" s="84"/>
      <c r="J272" s="84"/>
      <c r="K272" s="84"/>
      <c r="L272" s="9" t="s">
        <v>240</v>
      </c>
      <c r="M272" s="14" t="s">
        <v>423</v>
      </c>
      <c r="N272" s="14" t="s">
        <v>423</v>
      </c>
      <c r="O272" s="14" t="s">
        <v>423</v>
      </c>
      <c r="P272" s="7"/>
      <c r="Q272" s="14" t="s">
        <v>423</v>
      </c>
      <c r="R272" s="14" t="s">
        <v>423</v>
      </c>
      <c r="S272" s="14" t="s">
        <v>423</v>
      </c>
    </row>
    <row r="273" spans="1:19" ht="16.5" customHeight="1" x14ac:dyDescent="0.2">
      <c r="A273" s="7"/>
      <c r="B273" s="7"/>
      <c r="C273" s="7"/>
      <c r="D273" s="7" t="s">
        <v>487</v>
      </c>
      <c r="E273" s="7"/>
      <c r="F273" s="7"/>
      <c r="G273" s="7"/>
      <c r="H273" s="7"/>
      <c r="I273" s="7"/>
      <c r="J273" s="7"/>
      <c r="K273" s="7"/>
      <c r="L273" s="9" t="s">
        <v>240</v>
      </c>
      <c r="M273" s="14" t="s">
        <v>423</v>
      </c>
      <c r="N273" s="14" t="s">
        <v>423</v>
      </c>
      <c r="O273" s="14" t="s">
        <v>423</v>
      </c>
      <c r="P273" s="7"/>
      <c r="Q273" s="14" t="s">
        <v>423</v>
      </c>
      <c r="R273" s="14" t="s">
        <v>423</v>
      </c>
      <c r="S273" s="14" t="s">
        <v>423</v>
      </c>
    </row>
    <row r="274" spans="1:19" ht="16.5" customHeight="1" x14ac:dyDescent="0.2">
      <c r="A274" s="7"/>
      <c r="B274" s="7"/>
      <c r="C274" s="7"/>
      <c r="D274" s="7" t="s">
        <v>588</v>
      </c>
      <c r="E274" s="7"/>
      <c r="F274" s="7"/>
      <c r="G274" s="7"/>
      <c r="H274" s="7"/>
      <c r="I274" s="7"/>
      <c r="J274" s="7"/>
      <c r="K274" s="7"/>
      <c r="L274" s="9" t="s">
        <v>240</v>
      </c>
      <c r="M274" s="14" t="s">
        <v>423</v>
      </c>
      <c r="N274" s="14" t="s">
        <v>423</v>
      </c>
      <c r="O274" s="14" t="s">
        <v>423</v>
      </c>
      <c r="P274" s="7"/>
      <c r="Q274" s="14" t="s">
        <v>423</v>
      </c>
      <c r="R274" s="14" t="s">
        <v>423</v>
      </c>
      <c r="S274" s="14" t="s">
        <v>423</v>
      </c>
    </row>
    <row r="275" spans="1:19" ht="16.5" customHeight="1" x14ac:dyDescent="0.2">
      <c r="A275" s="7"/>
      <c r="B275" s="7"/>
      <c r="C275" s="7" t="s">
        <v>589</v>
      </c>
      <c r="D275" s="7"/>
      <c r="E275" s="7"/>
      <c r="F275" s="7"/>
      <c r="G275" s="7"/>
      <c r="H275" s="7"/>
      <c r="I275" s="7"/>
      <c r="J275" s="7"/>
      <c r="K275" s="7"/>
      <c r="L275" s="9"/>
      <c r="M275" s="10"/>
      <c r="N275" s="10"/>
      <c r="O275" s="10"/>
      <c r="P275" s="7"/>
      <c r="Q275" s="10"/>
      <c r="R275" s="10"/>
      <c r="S275" s="10"/>
    </row>
    <row r="276" spans="1:19" ht="16.5" customHeight="1" x14ac:dyDescent="0.2">
      <c r="A276" s="7"/>
      <c r="B276" s="7"/>
      <c r="C276" s="7"/>
      <c r="D276" s="7" t="s">
        <v>433</v>
      </c>
      <c r="E276" s="7"/>
      <c r="F276" s="7"/>
      <c r="G276" s="7"/>
      <c r="H276" s="7"/>
      <c r="I276" s="7"/>
      <c r="J276" s="7"/>
      <c r="K276" s="7"/>
      <c r="L276" s="9" t="s">
        <v>240</v>
      </c>
      <c r="M276" s="14" t="s">
        <v>423</v>
      </c>
      <c r="N276" s="14" t="s">
        <v>423</v>
      </c>
      <c r="O276" s="14" t="s">
        <v>423</v>
      </c>
      <c r="P276" s="7"/>
      <c r="Q276" s="14" t="s">
        <v>423</v>
      </c>
      <c r="R276" s="14" t="s">
        <v>423</v>
      </c>
      <c r="S276" s="14" t="s">
        <v>423</v>
      </c>
    </row>
    <row r="277" spans="1:19" ht="16.5" customHeight="1" x14ac:dyDescent="0.2">
      <c r="A277" s="7"/>
      <c r="B277" s="7"/>
      <c r="C277" s="7"/>
      <c r="D277" s="7" t="s">
        <v>434</v>
      </c>
      <c r="E277" s="7"/>
      <c r="F277" s="7"/>
      <c r="G277" s="7"/>
      <c r="H277" s="7"/>
      <c r="I277" s="7"/>
      <c r="J277" s="7"/>
      <c r="K277" s="7"/>
      <c r="L277" s="9" t="s">
        <v>240</v>
      </c>
      <c r="M277" s="14" t="s">
        <v>423</v>
      </c>
      <c r="N277" s="14" t="s">
        <v>423</v>
      </c>
      <c r="O277" s="14" t="s">
        <v>423</v>
      </c>
      <c r="P277" s="7"/>
      <c r="Q277" s="14" t="s">
        <v>423</v>
      </c>
      <c r="R277" s="14" t="s">
        <v>423</v>
      </c>
      <c r="S277" s="14" t="s">
        <v>423</v>
      </c>
    </row>
    <row r="278" spans="1:19" ht="16.5" customHeight="1" x14ac:dyDescent="0.2">
      <c r="A278" s="7"/>
      <c r="B278" s="7"/>
      <c r="C278" s="7"/>
      <c r="D278" s="7" t="s">
        <v>435</v>
      </c>
      <c r="E278" s="7"/>
      <c r="F278" s="7"/>
      <c r="G278" s="7"/>
      <c r="H278" s="7"/>
      <c r="I278" s="7"/>
      <c r="J278" s="7"/>
      <c r="K278" s="7"/>
      <c r="L278" s="9" t="s">
        <v>240</v>
      </c>
      <c r="M278" s="14" t="s">
        <v>423</v>
      </c>
      <c r="N278" s="14" t="s">
        <v>423</v>
      </c>
      <c r="O278" s="14" t="s">
        <v>423</v>
      </c>
      <c r="P278" s="7"/>
      <c r="Q278" s="14" t="s">
        <v>423</v>
      </c>
      <c r="R278" s="14" t="s">
        <v>423</v>
      </c>
      <c r="S278" s="14" t="s">
        <v>423</v>
      </c>
    </row>
    <row r="279" spans="1:19" ht="16.5" customHeight="1" x14ac:dyDescent="0.2">
      <c r="A279" s="7"/>
      <c r="B279" s="7"/>
      <c r="C279" s="7"/>
      <c r="D279" s="7" t="s">
        <v>436</v>
      </c>
      <c r="E279" s="7"/>
      <c r="F279" s="7"/>
      <c r="G279" s="7"/>
      <c r="H279" s="7"/>
      <c r="I279" s="7"/>
      <c r="J279" s="7"/>
      <c r="K279" s="7"/>
      <c r="L279" s="9" t="s">
        <v>240</v>
      </c>
      <c r="M279" s="14" t="s">
        <v>423</v>
      </c>
      <c r="N279" s="14" t="s">
        <v>423</v>
      </c>
      <c r="O279" s="14" t="s">
        <v>423</v>
      </c>
      <c r="P279" s="7"/>
      <c r="Q279" s="14" t="s">
        <v>423</v>
      </c>
      <c r="R279" s="14" t="s">
        <v>423</v>
      </c>
      <c r="S279" s="14" t="s">
        <v>423</v>
      </c>
    </row>
    <row r="280" spans="1:19" ht="16.5" customHeight="1" x14ac:dyDescent="0.2">
      <c r="A280" s="7"/>
      <c r="B280" s="7"/>
      <c r="C280" s="7"/>
      <c r="D280" s="7" t="s">
        <v>437</v>
      </c>
      <c r="E280" s="7"/>
      <c r="F280" s="7"/>
      <c r="G280" s="7"/>
      <c r="H280" s="7"/>
      <c r="I280" s="7"/>
      <c r="J280" s="7"/>
      <c r="K280" s="7"/>
      <c r="L280" s="9" t="s">
        <v>240</v>
      </c>
      <c r="M280" s="14" t="s">
        <v>423</v>
      </c>
      <c r="N280" s="14" t="s">
        <v>423</v>
      </c>
      <c r="O280" s="14" t="s">
        <v>423</v>
      </c>
      <c r="P280" s="7"/>
      <c r="Q280" s="14" t="s">
        <v>423</v>
      </c>
      <c r="R280" s="14" t="s">
        <v>423</v>
      </c>
      <c r="S280" s="14" t="s">
        <v>423</v>
      </c>
    </row>
    <row r="281" spans="1:19" ht="16.5" customHeight="1" x14ac:dyDescent="0.2">
      <c r="A281" s="7"/>
      <c r="B281" s="7"/>
      <c r="C281" s="7"/>
      <c r="D281" s="7" t="s">
        <v>588</v>
      </c>
      <c r="E281" s="7"/>
      <c r="F281" s="7"/>
      <c r="G281" s="7"/>
      <c r="H281" s="7"/>
      <c r="I281" s="7"/>
      <c r="J281" s="7"/>
      <c r="K281" s="7"/>
      <c r="L281" s="9" t="s">
        <v>240</v>
      </c>
      <c r="M281" s="14" t="s">
        <v>423</v>
      </c>
      <c r="N281" s="14" t="s">
        <v>423</v>
      </c>
      <c r="O281" s="14" t="s">
        <v>423</v>
      </c>
      <c r="P281" s="7"/>
      <c r="Q281" s="14" t="s">
        <v>423</v>
      </c>
      <c r="R281" s="14" t="s">
        <v>423</v>
      </c>
      <c r="S281" s="14" t="s">
        <v>423</v>
      </c>
    </row>
    <row r="282" spans="1:19" ht="16.5" customHeight="1" x14ac:dyDescent="0.2">
      <c r="A282" s="7"/>
      <c r="B282" s="7"/>
      <c r="C282" s="7" t="s">
        <v>611</v>
      </c>
      <c r="D282" s="7"/>
      <c r="E282" s="7"/>
      <c r="F282" s="7"/>
      <c r="G282" s="7"/>
      <c r="H282" s="7"/>
      <c r="I282" s="7"/>
      <c r="J282" s="7"/>
      <c r="K282" s="7"/>
      <c r="L282" s="9"/>
      <c r="M282" s="10"/>
      <c r="N282" s="10"/>
      <c r="O282" s="10"/>
      <c r="P282" s="7"/>
      <c r="Q282" s="10"/>
      <c r="R282" s="10"/>
      <c r="S282" s="10"/>
    </row>
    <row r="283" spans="1:19" ht="16.5" customHeight="1" x14ac:dyDescent="0.2">
      <c r="A283" s="7"/>
      <c r="B283" s="7"/>
      <c r="C283" s="7"/>
      <c r="D283" s="7" t="s">
        <v>591</v>
      </c>
      <c r="E283" s="7"/>
      <c r="F283" s="7"/>
      <c r="G283" s="7"/>
      <c r="H283" s="7"/>
      <c r="I283" s="7"/>
      <c r="J283" s="7"/>
      <c r="K283" s="7"/>
      <c r="L283" s="9" t="s">
        <v>240</v>
      </c>
      <c r="M283" s="14" t="s">
        <v>423</v>
      </c>
      <c r="N283" s="14" t="s">
        <v>423</v>
      </c>
      <c r="O283" s="14" t="s">
        <v>423</v>
      </c>
      <c r="P283" s="7"/>
      <c r="Q283" s="14" t="s">
        <v>423</v>
      </c>
      <c r="R283" s="14" t="s">
        <v>423</v>
      </c>
      <c r="S283" s="14" t="s">
        <v>423</v>
      </c>
    </row>
    <row r="284" spans="1:19" ht="16.5" customHeight="1" x14ac:dyDescent="0.2">
      <c r="A284" s="7"/>
      <c r="B284" s="7"/>
      <c r="C284" s="7"/>
      <c r="D284" s="7" t="s">
        <v>592</v>
      </c>
      <c r="E284" s="7"/>
      <c r="F284" s="7"/>
      <c r="G284" s="7"/>
      <c r="H284" s="7"/>
      <c r="I284" s="7"/>
      <c r="J284" s="7"/>
      <c r="K284" s="7"/>
      <c r="L284" s="9" t="s">
        <v>240</v>
      </c>
      <c r="M284" s="14" t="s">
        <v>423</v>
      </c>
      <c r="N284" s="14" t="s">
        <v>423</v>
      </c>
      <c r="O284" s="14" t="s">
        <v>423</v>
      </c>
      <c r="P284" s="7"/>
      <c r="Q284" s="14" t="s">
        <v>423</v>
      </c>
      <c r="R284" s="14" t="s">
        <v>423</v>
      </c>
      <c r="S284" s="14" t="s">
        <v>423</v>
      </c>
    </row>
    <row r="285" spans="1:19" ht="16.5" customHeight="1" x14ac:dyDescent="0.2">
      <c r="A285" s="7"/>
      <c r="B285" s="7"/>
      <c r="C285" s="7"/>
      <c r="D285" s="7" t="s">
        <v>593</v>
      </c>
      <c r="E285" s="7"/>
      <c r="F285" s="7"/>
      <c r="G285" s="7"/>
      <c r="H285" s="7"/>
      <c r="I285" s="7"/>
      <c r="J285" s="7"/>
      <c r="K285" s="7"/>
      <c r="L285" s="9" t="s">
        <v>240</v>
      </c>
      <c r="M285" s="14" t="s">
        <v>423</v>
      </c>
      <c r="N285" s="14" t="s">
        <v>423</v>
      </c>
      <c r="O285" s="14" t="s">
        <v>423</v>
      </c>
      <c r="P285" s="7"/>
      <c r="Q285" s="14" t="s">
        <v>423</v>
      </c>
      <c r="R285" s="14" t="s">
        <v>423</v>
      </c>
      <c r="S285" s="14" t="s">
        <v>423</v>
      </c>
    </row>
    <row r="286" spans="1:19" ht="16.5" customHeight="1" x14ac:dyDescent="0.2">
      <c r="A286" s="7"/>
      <c r="B286" s="7"/>
      <c r="C286" s="7"/>
      <c r="D286" s="7" t="s">
        <v>594</v>
      </c>
      <c r="E286" s="7"/>
      <c r="F286" s="7"/>
      <c r="G286" s="7"/>
      <c r="H286" s="7"/>
      <c r="I286" s="7"/>
      <c r="J286" s="7"/>
      <c r="K286" s="7"/>
      <c r="L286" s="9" t="s">
        <v>240</v>
      </c>
      <c r="M286" s="14" t="s">
        <v>423</v>
      </c>
      <c r="N286" s="14" t="s">
        <v>423</v>
      </c>
      <c r="O286" s="14" t="s">
        <v>423</v>
      </c>
      <c r="P286" s="7"/>
      <c r="Q286" s="14" t="s">
        <v>423</v>
      </c>
      <c r="R286" s="14" t="s">
        <v>423</v>
      </c>
      <c r="S286" s="14" t="s">
        <v>423</v>
      </c>
    </row>
    <row r="287" spans="1:19" ht="16.5" customHeight="1" x14ac:dyDescent="0.2">
      <c r="A287" s="7"/>
      <c r="B287" s="7"/>
      <c r="C287" s="7"/>
      <c r="D287" s="7" t="s">
        <v>595</v>
      </c>
      <c r="E287" s="7"/>
      <c r="F287" s="7"/>
      <c r="G287" s="7"/>
      <c r="H287" s="7"/>
      <c r="I287" s="7"/>
      <c r="J287" s="7"/>
      <c r="K287" s="7"/>
      <c r="L287" s="9" t="s">
        <v>240</v>
      </c>
      <c r="M287" s="14" t="s">
        <v>423</v>
      </c>
      <c r="N287" s="14" t="s">
        <v>423</v>
      </c>
      <c r="O287" s="14" t="s">
        <v>423</v>
      </c>
      <c r="P287" s="7"/>
      <c r="Q287" s="14" t="s">
        <v>423</v>
      </c>
      <c r="R287" s="14" t="s">
        <v>423</v>
      </c>
      <c r="S287" s="14" t="s">
        <v>423</v>
      </c>
    </row>
    <row r="288" spans="1:19" ht="16.5" customHeight="1" x14ac:dyDescent="0.2">
      <c r="A288" s="7"/>
      <c r="B288" s="7"/>
      <c r="C288" s="7"/>
      <c r="D288" s="7" t="s">
        <v>588</v>
      </c>
      <c r="E288" s="7"/>
      <c r="F288" s="7"/>
      <c r="G288" s="7"/>
      <c r="H288" s="7"/>
      <c r="I288" s="7"/>
      <c r="J288" s="7"/>
      <c r="K288" s="7"/>
      <c r="L288" s="9" t="s">
        <v>240</v>
      </c>
      <c r="M288" s="14" t="s">
        <v>423</v>
      </c>
      <c r="N288" s="14" t="s">
        <v>423</v>
      </c>
      <c r="O288" s="14" t="s">
        <v>423</v>
      </c>
      <c r="P288" s="7"/>
      <c r="Q288" s="14" t="s">
        <v>423</v>
      </c>
      <c r="R288" s="14" t="s">
        <v>423</v>
      </c>
      <c r="S288" s="14" t="s">
        <v>423</v>
      </c>
    </row>
    <row r="289" spans="1:19" ht="16.5" customHeight="1" x14ac:dyDescent="0.2">
      <c r="A289" s="7"/>
      <c r="B289" s="7" t="s">
        <v>597</v>
      </c>
      <c r="C289" s="7"/>
      <c r="D289" s="7"/>
      <c r="E289" s="7"/>
      <c r="F289" s="7"/>
      <c r="G289" s="7"/>
      <c r="H289" s="7"/>
      <c r="I289" s="7"/>
      <c r="J289" s="7"/>
      <c r="K289" s="7"/>
      <c r="L289" s="9"/>
      <c r="M289" s="10"/>
      <c r="N289" s="10"/>
      <c r="O289" s="10"/>
      <c r="P289" s="7"/>
      <c r="Q289" s="10"/>
      <c r="R289" s="10"/>
      <c r="S289" s="10"/>
    </row>
    <row r="290" spans="1:19" ht="16.5" customHeight="1" x14ac:dyDescent="0.2">
      <c r="A290" s="7"/>
      <c r="B290" s="7"/>
      <c r="C290" s="7" t="s">
        <v>105</v>
      </c>
      <c r="D290" s="7"/>
      <c r="E290" s="7"/>
      <c r="F290" s="7"/>
      <c r="G290" s="7"/>
      <c r="H290" s="7"/>
      <c r="I290" s="7"/>
      <c r="J290" s="7"/>
      <c r="K290" s="7"/>
      <c r="L290" s="9" t="s">
        <v>240</v>
      </c>
      <c r="M290" s="14" t="s">
        <v>423</v>
      </c>
      <c r="N290" s="14" t="s">
        <v>423</v>
      </c>
      <c r="O290" s="14" t="s">
        <v>423</v>
      </c>
      <c r="P290" s="7"/>
      <c r="Q290" s="14" t="s">
        <v>423</v>
      </c>
      <c r="R290" s="14" t="s">
        <v>423</v>
      </c>
      <c r="S290" s="14" t="s">
        <v>423</v>
      </c>
    </row>
    <row r="291" spans="1:19" ht="16.5" customHeight="1" x14ac:dyDescent="0.2">
      <c r="A291" s="7"/>
      <c r="B291" s="7"/>
      <c r="C291" s="7" t="s">
        <v>587</v>
      </c>
      <c r="D291" s="7"/>
      <c r="E291" s="7"/>
      <c r="F291" s="7"/>
      <c r="G291" s="7"/>
      <c r="H291" s="7"/>
      <c r="I291" s="7"/>
      <c r="J291" s="7"/>
      <c r="K291" s="7"/>
      <c r="L291" s="9"/>
      <c r="M291" s="10"/>
      <c r="N291" s="10"/>
      <c r="O291" s="10"/>
      <c r="P291" s="7"/>
      <c r="Q291" s="10"/>
      <c r="R291" s="10"/>
      <c r="S291" s="10"/>
    </row>
    <row r="292" spans="1:19" ht="29.45" customHeight="1" x14ac:dyDescent="0.2">
      <c r="A292" s="7"/>
      <c r="B292" s="7"/>
      <c r="C292" s="7"/>
      <c r="D292" s="84" t="s">
        <v>346</v>
      </c>
      <c r="E292" s="84"/>
      <c r="F292" s="84"/>
      <c r="G292" s="84"/>
      <c r="H292" s="84"/>
      <c r="I292" s="84"/>
      <c r="J292" s="84"/>
      <c r="K292" s="84"/>
      <c r="L292" s="9" t="s">
        <v>240</v>
      </c>
      <c r="M292" s="14" t="s">
        <v>423</v>
      </c>
      <c r="N292" s="14" t="s">
        <v>423</v>
      </c>
      <c r="O292" s="14" t="s">
        <v>423</v>
      </c>
      <c r="P292" s="7"/>
      <c r="Q292" s="14" t="s">
        <v>423</v>
      </c>
      <c r="R292" s="14" t="s">
        <v>423</v>
      </c>
      <c r="S292" s="14" t="s">
        <v>423</v>
      </c>
    </row>
    <row r="293" spans="1:19" ht="16.5" customHeight="1" x14ac:dyDescent="0.2">
      <c r="A293" s="7"/>
      <c r="B293" s="7"/>
      <c r="C293" s="7"/>
      <c r="D293" s="7" t="s">
        <v>487</v>
      </c>
      <c r="E293" s="7"/>
      <c r="F293" s="7"/>
      <c r="G293" s="7"/>
      <c r="H293" s="7"/>
      <c r="I293" s="7"/>
      <c r="J293" s="7"/>
      <c r="K293" s="7"/>
      <c r="L293" s="9" t="s">
        <v>240</v>
      </c>
      <c r="M293" s="14" t="s">
        <v>423</v>
      </c>
      <c r="N293" s="14" t="s">
        <v>423</v>
      </c>
      <c r="O293" s="14" t="s">
        <v>423</v>
      </c>
      <c r="P293" s="7"/>
      <c r="Q293" s="14" t="s">
        <v>423</v>
      </c>
      <c r="R293" s="14" t="s">
        <v>423</v>
      </c>
      <c r="S293" s="14" t="s">
        <v>423</v>
      </c>
    </row>
    <row r="294" spans="1:19" ht="16.5" customHeight="1" x14ac:dyDescent="0.2">
      <c r="A294" s="7"/>
      <c r="B294" s="7"/>
      <c r="C294" s="7"/>
      <c r="D294" s="7" t="s">
        <v>588</v>
      </c>
      <c r="E294" s="7"/>
      <c r="F294" s="7"/>
      <c r="G294" s="7"/>
      <c r="H294" s="7"/>
      <c r="I294" s="7"/>
      <c r="J294" s="7"/>
      <c r="K294" s="7"/>
      <c r="L294" s="9" t="s">
        <v>240</v>
      </c>
      <c r="M294" s="14" t="s">
        <v>423</v>
      </c>
      <c r="N294" s="14" t="s">
        <v>423</v>
      </c>
      <c r="O294" s="14" t="s">
        <v>423</v>
      </c>
      <c r="P294" s="7"/>
      <c r="Q294" s="14" t="s">
        <v>423</v>
      </c>
      <c r="R294" s="14" t="s">
        <v>423</v>
      </c>
      <c r="S294" s="14" t="s">
        <v>423</v>
      </c>
    </row>
    <row r="295" spans="1:19" ht="16.5" customHeight="1" x14ac:dyDescent="0.2">
      <c r="A295" s="7"/>
      <c r="B295" s="7"/>
      <c r="C295" s="7" t="s">
        <v>589</v>
      </c>
      <c r="D295" s="7"/>
      <c r="E295" s="7"/>
      <c r="F295" s="7"/>
      <c r="G295" s="7"/>
      <c r="H295" s="7"/>
      <c r="I295" s="7"/>
      <c r="J295" s="7"/>
      <c r="K295" s="7"/>
      <c r="L295" s="9"/>
      <c r="M295" s="10"/>
      <c r="N295" s="10"/>
      <c r="O295" s="10"/>
      <c r="P295" s="7"/>
      <c r="Q295" s="10"/>
      <c r="R295" s="10"/>
      <c r="S295" s="10"/>
    </row>
    <row r="296" spans="1:19" ht="16.5" customHeight="1" x14ac:dyDescent="0.2">
      <c r="A296" s="7"/>
      <c r="B296" s="7"/>
      <c r="C296" s="7"/>
      <c r="D296" s="7" t="s">
        <v>433</v>
      </c>
      <c r="E296" s="7"/>
      <c r="F296" s="7"/>
      <c r="G296" s="7"/>
      <c r="H296" s="7"/>
      <c r="I296" s="7"/>
      <c r="J296" s="7"/>
      <c r="K296" s="7"/>
      <c r="L296" s="9" t="s">
        <v>240</v>
      </c>
      <c r="M296" s="14" t="s">
        <v>423</v>
      </c>
      <c r="N296" s="14" t="s">
        <v>423</v>
      </c>
      <c r="O296" s="14" t="s">
        <v>423</v>
      </c>
      <c r="P296" s="7"/>
      <c r="Q296" s="14" t="s">
        <v>423</v>
      </c>
      <c r="R296" s="14" t="s">
        <v>423</v>
      </c>
      <c r="S296" s="14" t="s">
        <v>423</v>
      </c>
    </row>
    <row r="297" spans="1:19" ht="16.5" customHeight="1" x14ac:dyDescent="0.2">
      <c r="A297" s="7"/>
      <c r="B297" s="7"/>
      <c r="C297" s="7"/>
      <c r="D297" s="7" t="s">
        <v>434</v>
      </c>
      <c r="E297" s="7"/>
      <c r="F297" s="7"/>
      <c r="G297" s="7"/>
      <c r="H297" s="7"/>
      <c r="I297" s="7"/>
      <c r="J297" s="7"/>
      <c r="K297" s="7"/>
      <c r="L297" s="9" t="s">
        <v>240</v>
      </c>
      <c r="M297" s="14" t="s">
        <v>423</v>
      </c>
      <c r="N297" s="14" t="s">
        <v>423</v>
      </c>
      <c r="O297" s="14" t="s">
        <v>423</v>
      </c>
      <c r="P297" s="7"/>
      <c r="Q297" s="14" t="s">
        <v>423</v>
      </c>
      <c r="R297" s="14" t="s">
        <v>423</v>
      </c>
      <c r="S297" s="14" t="s">
        <v>423</v>
      </c>
    </row>
    <row r="298" spans="1:19" ht="16.5" customHeight="1" x14ac:dyDescent="0.2">
      <c r="A298" s="7"/>
      <c r="B298" s="7"/>
      <c r="C298" s="7"/>
      <c r="D298" s="7" t="s">
        <v>435</v>
      </c>
      <c r="E298" s="7"/>
      <c r="F298" s="7"/>
      <c r="G298" s="7"/>
      <c r="H298" s="7"/>
      <c r="I298" s="7"/>
      <c r="J298" s="7"/>
      <c r="K298" s="7"/>
      <c r="L298" s="9" t="s">
        <v>240</v>
      </c>
      <c r="M298" s="14" t="s">
        <v>423</v>
      </c>
      <c r="N298" s="14" t="s">
        <v>423</v>
      </c>
      <c r="O298" s="14" t="s">
        <v>423</v>
      </c>
      <c r="P298" s="7"/>
      <c r="Q298" s="14" t="s">
        <v>423</v>
      </c>
      <c r="R298" s="14" t="s">
        <v>423</v>
      </c>
      <c r="S298" s="14" t="s">
        <v>423</v>
      </c>
    </row>
    <row r="299" spans="1:19" ht="16.5" customHeight="1" x14ac:dyDescent="0.2">
      <c r="A299" s="7"/>
      <c r="B299" s="7"/>
      <c r="C299" s="7"/>
      <c r="D299" s="7" t="s">
        <v>436</v>
      </c>
      <c r="E299" s="7"/>
      <c r="F299" s="7"/>
      <c r="G299" s="7"/>
      <c r="H299" s="7"/>
      <c r="I299" s="7"/>
      <c r="J299" s="7"/>
      <c r="K299" s="7"/>
      <c r="L299" s="9" t="s">
        <v>240</v>
      </c>
      <c r="M299" s="14" t="s">
        <v>423</v>
      </c>
      <c r="N299" s="14" t="s">
        <v>423</v>
      </c>
      <c r="O299" s="14" t="s">
        <v>423</v>
      </c>
      <c r="P299" s="7"/>
      <c r="Q299" s="14" t="s">
        <v>423</v>
      </c>
      <c r="R299" s="14" t="s">
        <v>423</v>
      </c>
      <c r="S299" s="14" t="s">
        <v>423</v>
      </c>
    </row>
    <row r="300" spans="1:19" ht="16.5" customHeight="1" x14ac:dyDescent="0.2">
      <c r="A300" s="7"/>
      <c r="B300" s="7"/>
      <c r="C300" s="7"/>
      <c r="D300" s="7" t="s">
        <v>437</v>
      </c>
      <c r="E300" s="7"/>
      <c r="F300" s="7"/>
      <c r="G300" s="7"/>
      <c r="H300" s="7"/>
      <c r="I300" s="7"/>
      <c r="J300" s="7"/>
      <c r="K300" s="7"/>
      <c r="L300" s="9" t="s">
        <v>240</v>
      </c>
      <c r="M300" s="14" t="s">
        <v>423</v>
      </c>
      <c r="N300" s="14" t="s">
        <v>423</v>
      </c>
      <c r="O300" s="14" t="s">
        <v>423</v>
      </c>
      <c r="P300" s="7"/>
      <c r="Q300" s="14" t="s">
        <v>423</v>
      </c>
      <c r="R300" s="14" t="s">
        <v>423</v>
      </c>
      <c r="S300" s="14" t="s">
        <v>423</v>
      </c>
    </row>
    <row r="301" spans="1:19" ht="16.5" customHeight="1" x14ac:dyDescent="0.2">
      <c r="A301" s="7"/>
      <c r="B301" s="7"/>
      <c r="C301" s="7"/>
      <c r="D301" s="7" t="s">
        <v>588</v>
      </c>
      <c r="E301" s="7"/>
      <c r="F301" s="7"/>
      <c r="G301" s="7"/>
      <c r="H301" s="7"/>
      <c r="I301" s="7"/>
      <c r="J301" s="7"/>
      <c r="K301" s="7"/>
      <c r="L301" s="9" t="s">
        <v>240</v>
      </c>
      <c r="M301" s="14" t="s">
        <v>423</v>
      </c>
      <c r="N301" s="14" t="s">
        <v>423</v>
      </c>
      <c r="O301" s="14" t="s">
        <v>423</v>
      </c>
      <c r="P301" s="7"/>
      <c r="Q301" s="14" t="s">
        <v>423</v>
      </c>
      <c r="R301" s="14" t="s">
        <v>423</v>
      </c>
      <c r="S301" s="14" t="s">
        <v>423</v>
      </c>
    </row>
    <row r="302" spans="1:19" ht="16.5" customHeight="1" x14ac:dyDescent="0.2">
      <c r="A302" s="7"/>
      <c r="B302" s="7"/>
      <c r="C302" s="7" t="s">
        <v>611</v>
      </c>
      <c r="D302" s="7"/>
      <c r="E302" s="7"/>
      <c r="F302" s="7"/>
      <c r="G302" s="7"/>
      <c r="H302" s="7"/>
      <c r="I302" s="7"/>
      <c r="J302" s="7"/>
      <c r="K302" s="7"/>
      <c r="L302" s="9"/>
      <c r="M302" s="10"/>
      <c r="N302" s="10"/>
      <c r="O302" s="10"/>
      <c r="P302" s="7"/>
      <c r="Q302" s="10"/>
      <c r="R302" s="10"/>
      <c r="S302" s="10"/>
    </row>
    <row r="303" spans="1:19" ht="16.5" customHeight="1" x14ac:dyDescent="0.2">
      <c r="A303" s="7"/>
      <c r="B303" s="7"/>
      <c r="C303" s="7"/>
      <c r="D303" s="7" t="s">
        <v>591</v>
      </c>
      <c r="E303" s="7"/>
      <c r="F303" s="7"/>
      <c r="G303" s="7"/>
      <c r="H303" s="7"/>
      <c r="I303" s="7"/>
      <c r="J303" s="7"/>
      <c r="K303" s="7"/>
      <c r="L303" s="9" t="s">
        <v>240</v>
      </c>
      <c r="M303" s="14" t="s">
        <v>423</v>
      </c>
      <c r="N303" s="14" t="s">
        <v>423</v>
      </c>
      <c r="O303" s="14" t="s">
        <v>423</v>
      </c>
      <c r="P303" s="7"/>
      <c r="Q303" s="14" t="s">
        <v>423</v>
      </c>
      <c r="R303" s="14" t="s">
        <v>423</v>
      </c>
      <c r="S303" s="14" t="s">
        <v>423</v>
      </c>
    </row>
    <row r="304" spans="1:19" ht="16.5" customHeight="1" x14ac:dyDescent="0.2">
      <c r="A304" s="7"/>
      <c r="B304" s="7"/>
      <c r="C304" s="7"/>
      <c r="D304" s="7" t="s">
        <v>592</v>
      </c>
      <c r="E304" s="7"/>
      <c r="F304" s="7"/>
      <c r="G304" s="7"/>
      <c r="H304" s="7"/>
      <c r="I304" s="7"/>
      <c r="J304" s="7"/>
      <c r="K304" s="7"/>
      <c r="L304" s="9" t="s">
        <v>240</v>
      </c>
      <c r="M304" s="14" t="s">
        <v>423</v>
      </c>
      <c r="N304" s="14" t="s">
        <v>423</v>
      </c>
      <c r="O304" s="14" t="s">
        <v>423</v>
      </c>
      <c r="P304" s="7"/>
      <c r="Q304" s="14" t="s">
        <v>423</v>
      </c>
      <c r="R304" s="14" t="s">
        <v>423</v>
      </c>
      <c r="S304" s="14" t="s">
        <v>423</v>
      </c>
    </row>
    <row r="305" spans="1:19" ht="16.5" customHeight="1" x14ac:dyDescent="0.2">
      <c r="A305" s="7"/>
      <c r="B305" s="7"/>
      <c r="C305" s="7"/>
      <c r="D305" s="7" t="s">
        <v>593</v>
      </c>
      <c r="E305" s="7"/>
      <c r="F305" s="7"/>
      <c r="G305" s="7"/>
      <c r="H305" s="7"/>
      <c r="I305" s="7"/>
      <c r="J305" s="7"/>
      <c r="K305" s="7"/>
      <c r="L305" s="9" t="s">
        <v>240</v>
      </c>
      <c r="M305" s="14" t="s">
        <v>423</v>
      </c>
      <c r="N305" s="14" t="s">
        <v>423</v>
      </c>
      <c r="O305" s="14" t="s">
        <v>423</v>
      </c>
      <c r="P305" s="7"/>
      <c r="Q305" s="14" t="s">
        <v>423</v>
      </c>
      <c r="R305" s="14" t="s">
        <v>423</v>
      </c>
      <c r="S305" s="14" t="s">
        <v>423</v>
      </c>
    </row>
    <row r="306" spans="1:19" ht="16.5" customHeight="1" x14ac:dyDescent="0.2">
      <c r="A306" s="7"/>
      <c r="B306" s="7"/>
      <c r="C306" s="7"/>
      <c r="D306" s="7" t="s">
        <v>594</v>
      </c>
      <c r="E306" s="7"/>
      <c r="F306" s="7"/>
      <c r="G306" s="7"/>
      <c r="H306" s="7"/>
      <c r="I306" s="7"/>
      <c r="J306" s="7"/>
      <c r="K306" s="7"/>
      <c r="L306" s="9" t="s">
        <v>240</v>
      </c>
      <c r="M306" s="14" t="s">
        <v>423</v>
      </c>
      <c r="N306" s="14" t="s">
        <v>423</v>
      </c>
      <c r="O306" s="14" t="s">
        <v>423</v>
      </c>
      <c r="P306" s="7"/>
      <c r="Q306" s="14" t="s">
        <v>423</v>
      </c>
      <c r="R306" s="14" t="s">
        <v>423</v>
      </c>
      <c r="S306" s="14" t="s">
        <v>423</v>
      </c>
    </row>
    <row r="307" spans="1:19" ht="16.5" customHeight="1" x14ac:dyDescent="0.2">
      <c r="A307" s="7"/>
      <c r="B307" s="7"/>
      <c r="C307" s="7"/>
      <c r="D307" s="7" t="s">
        <v>595</v>
      </c>
      <c r="E307" s="7"/>
      <c r="F307" s="7"/>
      <c r="G307" s="7"/>
      <c r="H307" s="7"/>
      <c r="I307" s="7"/>
      <c r="J307" s="7"/>
      <c r="K307" s="7"/>
      <c r="L307" s="9" t="s">
        <v>240</v>
      </c>
      <c r="M307" s="14" t="s">
        <v>423</v>
      </c>
      <c r="N307" s="14" t="s">
        <v>423</v>
      </c>
      <c r="O307" s="14" t="s">
        <v>423</v>
      </c>
      <c r="P307" s="7"/>
      <c r="Q307" s="14" t="s">
        <v>423</v>
      </c>
      <c r="R307" s="14" t="s">
        <v>423</v>
      </c>
      <c r="S307" s="14" t="s">
        <v>423</v>
      </c>
    </row>
    <row r="308" spans="1:19" ht="16.5" customHeight="1" x14ac:dyDescent="0.2">
      <c r="A308" s="7"/>
      <c r="B308" s="7"/>
      <c r="C308" s="7"/>
      <c r="D308" s="7" t="s">
        <v>588</v>
      </c>
      <c r="E308" s="7"/>
      <c r="F308" s="7"/>
      <c r="G308" s="7"/>
      <c r="H308" s="7"/>
      <c r="I308" s="7"/>
      <c r="J308" s="7"/>
      <c r="K308" s="7"/>
      <c r="L308" s="9" t="s">
        <v>240</v>
      </c>
      <c r="M308" s="14" t="s">
        <v>423</v>
      </c>
      <c r="N308" s="14" t="s">
        <v>423</v>
      </c>
      <c r="O308" s="14" t="s">
        <v>423</v>
      </c>
      <c r="P308" s="7"/>
      <c r="Q308" s="14" t="s">
        <v>423</v>
      </c>
      <c r="R308" s="14" t="s">
        <v>423</v>
      </c>
      <c r="S308" s="14" t="s">
        <v>423</v>
      </c>
    </row>
    <row r="309" spans="1:19" ht="16.5" customHeight="1" x14ac:dyDescent="0.2">
      <c r="A309" s="7" t="s">
        <v>144</v>
      </c>
      <c r="B309" s="7"/>
      <c r="C309" s="7"/>
      <c r="D309" s="7"/>
      <c r="E309" s="7"/>
      <c r="F309" s="7"/>
      <c r="G309" s="7"/>
      <c r="H309" s="7"/>
      <c r="I309" s="7"/>
      <c r="J309" s="7"/>
      <c r="K309" s="7"/>
      <c r="L309" s="9"/>
      <c r="M309" s="10"/>
      <c r="N309" s="10"/>
      <c r="O309" s="10"/>
      <c r="P309" s="7"/>
      <c r="Q309" s="10"/>
      <c r="R309" s="10"/>
      <c r="S309" s="10"/>
    </row>
    <row r="310" spans="1:19" ht="16.5" customHeight="1" x14ac:dyDescent="0.2">
      <c r="A310" s="7"/>
      <c r="B310" s="7" t="s">
        <v>586</v>
      </c>
      <c r="C310" s="7"/>
      <c r="D310" s="7"/>
      <c r="E310" s="7"/>
      <c r="F310" s="7"/>
      <c r="G310" s="7"/>
      <c r="H310" s="7"/>
      <c r="I310" s="7"/>
      <c r="J310" s="7"/>
      <c r="K310" s="7"/>
      <c r="L310" s="9"/>
      <c r="M310" s="10"/>
      <c r="N310" s="10"/>
      <c r="O310" s="10"/>
      <c r="P310" s="7"/>
      <c r="Q310" s="10"/>
      <c r="R310" s="10"/>
      <c r="S310" s="10"/>
    </row>
    <row r="311" spans="1:19" ht="16.5" customHeight="1" x14ac:dyDescent="0.2">
      <c r="A311" s="7"/>
      <c r="B311" s="7"/>
      <c r="C311" s="7" t="s">
        <v>105</v>
      </c>
      <c r="D311" s="7"/>
      <c r="E311" s="7"/>
      <c r="F311" s="7"/>
      <c r="G311" s="7"/>
      <c r="H311" s="7"/>
      <c r="I311" s="7"/>
      <c r="J311" s="7"/>
      <c r="K311" s="7"/>
      <c r="L311" s="9" t="s">
        <v>240</v>
      </c>
      <c r="M311" s="15">
        <v>383</v>
      </c>
      <c r="N311" s="15">
        <v>672</v>
      </c>
      <c r="O311" s="19">
        <v>80593</v>
      </c>
      <c r="P311" s="7"/>
      <c r="Q311" s="15">
        <v>364</v>
      </c>
      <c r="R311" s="15">
        <v>704</v>
      </c>
      <c r="S311" s="19">
        <v>43727</v>
      </c>
    </row>
    <row r="312" spans="1:19" ht="16.5" customHeight="1" x14ac:dyDescent="0.2">
      <c r="A312" s="7"/>
      <c r="B312" s="7"/>
      <c r="C312" s="7" t="s">
        <v>587</v>
      </c>
      <c r="D312" s="7"/>
      <c r="E312" s="7"/>
      <c r="F312" s="7"/>
      <c r="G312" s="7"/>
      <c r="H312" s="7"/>
      <c r="I312" s="7"/>
      <c r="J312" s="7"/>
      <c r="K312" s="7"/>
      <c r="L312" s="9"/>
      <c r="M312" s="10"/>
      <c r="N312" s="10"/>
      <c r="O312" s="10"/>
      <c r="P312" s="7"/>
      <c r="Q312" s="10"/>
      <c r="R312" s="10"/>
      <c r="S312" s="10"/>
    </row>
    <row r="313" spans="1:19" ht="29.45" customHeight="1" x14ac:dyDescent="0.2">
      <c r="A313" s="7"/>
      <c r="B313" s="7"/>
      <c r="C313" s="7"/>
      <c r="D313" s="84" t="s">
        <v>346</v>
      </c>
      <c r="E313" s="84"/>
      <c r="F313" s="84"/>
      <c r="G313" s="84"/>
      <c r="H313" s="84"/>
      <c r="I313" s="84"/>
      <c r="J313" s="84"/>
      <c r="K313" s="84"/>
      <c r="L313" s="9" t="s">
        <v>240</v>
      </c>
      <c r="M313" s="14" t="s">
        <v>101</v>
      </c>
      <c r="N313" s="14" t="s">
        <v>101</v>
      </c>
      <c r="O313" s="14" t="s">
        <v>101</v>
      </c>
      <c r="P313" s="7"/>
      <c r="Q313" s="14" t="s">
        <v>101</v>
      </c>
      <c r="R313" s="14" t="s">
        <v>101</v>
      </c>
      <c r="S313" s="14" t="s">
        <v>101</v>
      </c>
    </row>
    <row r="314" spans="1:19" ht="16.5" customHeight="1" x14ac:dyDescent="0.2">
      <c r="A314" s="7"/>
      <c r="B314" s="7"/>
      <c r="C314" s="7"/>
      <c r="D314" s="7" t="s">
        <v>487</v>
      </c>
      <c r="E314" s="7"/>
      <c r="F314" s="7"/>
      <c r="G314" s="7"/>
      <c r="H314" s="7"/>
      <c r="I314" s="7"/>
      <c r="J314" s="7"/>
      <c r="K314" s="7"/>
      <c r="L314" s="9" t="s">
        <v>240</v>
      </c>
      <c r="M314" s="15">
        <v>385</v>
      </c>
      <c r="N314" s="15">
        <v>672</v>
      </c>
      <c r="O314" s="19">
        <v>79021</v>
      </c>
      <c r="P314" s="7"/>
      <c r="Q314" s="15">
        <v>365</v>
      </c>
      <c r="R314" s="15">
        <v>705</v>
      </c>
      <c r="S314" s="19">
        <v>42918</v>
      </c>
    </row>
    <row r="315" spans="1:19" ht="16.5" customHeight="1" x14ac:dyDescent="0.2">
      <c r="A315" s="7"/>
      <c r="B315" s="7"/>
      <c r="C315" s="7"/>
      <c r="D315" s="7" t="s">
        <v>588</v>
      </c>
      <c r="E315" s="7"/>
      <c r="F315" s="7"/>
      <c r="G315" s="7"/>
      <c r="H315" s="7"/>
      <c r="I315" s="7"/>
      <c r="J315" s="7"/>
      <c r="K315" s="7"/>
      <c r="L315" s="9" t="s">
        <v>240</v>
      </c>
      <c r="M315" s="14" t="s">
        <v>227</v>
      </c>
      <c r="N315" s="14" t="s">
        <v>227</v>
      </c>
      <c r="O315" s="17">
        <v>1572</v>
      </c>
      <c r="P315" s="7"/>
      <c r="Q315" s="14" t="s">
        <v>227</v>
      </c>
      <c r="R315" s="14" t="s">
        <v>227</v>
      </c>
      <c r="S315" s="15">
        <v>809</v>
      </c>
    </row>
    <row r="316" spans="1:19" ht="16.5" customHeight="1" x14ac:dyDescent="0.2">
      <c r="A316" s="7"/>
      <c r="B316" s="7"/>
      <c r="C316" s="7" t="s">
        <v>589</v>
      </c>
      <c r="D316" s="7"/>
      <c r="E316" s="7"/>
      <c r="F316" s="7"/>
      <c r="G316" s="7"/>
      <c r="H316" s="7"/>
      <c r="I316" s="7"/>
      <c r="J316" s="7"/>
      <c r="K316" s="7"/>
      <c r="L316" s="9"/>
      <c r="M316" s="10"/>
      <c r="N316" s="10"/>
      <c r="O316" s="10"/>
      <c r="P316" s="7"/>
      <c r="Q316" s="10"/>
      <c r="R316" s="10"/>
      <c r="S316" s="10"/>
    </row>
    <row r="317" spans="1:19" ht="16.5" customHeight="1" x14ac:dyDescent="0.2">
      <c r="A317" s="7"/>
      <c r="B317" s="7"/>
      <c r="C317" s="7"/>
      <c r="D317" s="7" t="s">
        <v>433</v>
      </c>
      <c r="E317" s="7"/>
      <c r="F317" s="7"/>
      <c r="G317" s="7"/>
      <c r="H317" s="7"/>
      <c r="I317" s="7"/>
      <c r="J317" s="7"/>
      <c r="K317" s="7"/>
      <c r="L317" s="9" t="s">
        <v>240</v>
      </c>
      <c r="M317" s="15">
        <v>441</v>
      </c>
      <c r="N317" s="15">
        <v>686</v>
      </c>
      <c r="O317" s="19">
        <v>51713</v>
      </c>
      <c r="P317" s="7"/>
      <c r="Q317" s="15">
        <v>419</v>
      </c>
      <c r="R317" s="15">
        <v>724</v>
      </c>
      <c r="S317" s="19">
        <v>26738</v>
      </c>
    </row>
    <row r="318" spans="1:19" ht="16.5" customHeight="1" x14ac:dyDescent="0.2">
      <c r="A318" s="7"/>
      <c r="B318" s="7"/>
      <c r="C318" s="7"/>
      <c r="D318" s="7" t="s">
        <v>434</v>
      </c>
      <c r="E318" s="7"/>
      <c r="F318" s="7"/>
      <c r="G318" s="7"/>
      <c r="H318" s="7"/>
      <c r="I318" s="7"/>
      <c r="J318" s="7"/>
      <c r="K318" s="7"/>
      <c r="L318" s="9" t="s">
        <v>240</v>
      </c>
      <c r="M318" s="15">
        <v>322</v>
      </c>
      <c r="N318" s="15">
        <v>649</v>
      </c>
      <c r="O318" s="19">
        <v>20035</v>
      </c>
      <c r="P318" s="7"/>
      <c r="Q318" s="15">
        <v>336</v>
      </c>
      <c r="R318" s="15">
        <v>682</v>
      </c>
      <c r="S318" s="19">
        <v>11814</v>
      </c>
    </row>
    <row r="319" spans="1:19" ht="16.5" customHeight="1" x14ac:dyDescent="0.2">
      <c r="A319" s="7"/>
      <c r="B319" s="7"/>
      <c r="C319" s="7"/>
      <c r="D319" s="7" t="s">
        <v>435</v>
      </c>
      <c r="E319" s="7"/>
      <c r="F319" s="7"/>
      <c r="G319" s="7"/>
      <c r="H319" s="7"/>
      <c r="I319" s="7"/>
      <c r="J319" s="7"/>
      <c r="K319" s="7"/>
      <c r="L319" s="9" t="s">
        <v>240</v>
      </c>
      <c r="M319" s="15">
        <v>100</v>
      </c>
      <c r="N319" s="15">
        <v>562</v>
      </c>
      <c r="O319" s="17">
        <v>6513</v>
      </c>
      <c r="P319" s="7"/>
      <c r="Q319" s="16">
        <v>99</v>
      </c>
      <c r="R319" s="15">
        <v>579</v>
      </c>
      <c r="S319" s="17">
        <v>3677</v>
      </c>
    </row>
    <row r="320" spans="1:19" ht="16.5" customHeight="1" x14ac:dyDescent="0.2">
      <c r="A320" s="7"/>
      <c r="B320" s="7"/>
      <c r="C320" s="7"/>
      <c r="D320" s="7" t="s">
        <v>436</v>
      </c>
      <c r="E320" s="7"/>
      <c r="F320" s="7"/>
      <c r="G320" s="7"/>
      <c r="H320" s="7"/>
      <c r="I320" s="7"/>
      <c r="J320" s="7"/>
      <c r="K320" s="7"/>
      <c r="L320" s="9" t="s">
        <v>240</v>
      </c>
      <c r="M320" s="16">
        <v>92</v>
      </c>
      <c r="N320" s="15">
        <v>383</v>
      </c>
      <c r="O320" s="15">
        <v>233</v>
      </c>
      <c r="P320" s="7"/>
      <c r="Q320" s="15">
        <v>128</v>
      </c>
      <c r="R320" s="15">
        <v>425</v>
      </c>
      <c r="S320" s="15">
        <v>133</v>
      </c>
    </row>
    <row r="321" spans="1:19" ht="16.5" customHeight="1" x14ac:dyDescent="0.2">
      <c r="A321" s="7"/>
      <c r="B321" s="7"/>
      <c r="C321" s="7"/>
      <c r="D321" s="7" t="s">
        <v>437</v>
      </c>
      <c r="E321" s="7"/>
      <c r="F321" s="7"/>
      <c r="G321" s="7"/>
      <c r="H321" s="7"/>
      <c r="I321" s="7"/>
      <c r="J321" s="7"/>
      <c r="K321" s="7"/>
      <c r="L321" s="9" t="s">
        <v>240</v>
      </c>
      <c r="M321" s="14" t="s">
        <v>227</v>
      </c>
      <c r="N321" s="14" t="s">
        <v>227</v>
      </c>
      <c r="O321" s="13">
        <v>3</v>
      </c>
      <c r="P321" s="7"/>
      <c r="Q321" s="14" t="s">
        <v>227</v>
      </c>
      <c r="R321" s="14" t="s">
        <v>227</v>
      </c>
      <c r="S321" s="13">
        <v>4</v>
      </c>
    </row>
    <row r="322" spans="1:19" ht="16.5" customHeight="1" x14ac:dyDescent="0.2">
      <c r="A322" s="7"/>
      <c r="B322" s="7"/>
      <c r="C322" s="7"/>
      <c r="D322" s="7" t="s">
        <v>588</v>
      </c>
      <c r="E322" s="7"/>
      <c r="F322" s="7"/>
      <c r="G322" s="7"/>
      <c r="H322" s="7"/>
      <c r="I322" s="7"/>
      <c r="J322" s="7"/>
      <c r="K322" s="7"/>
      <c r="L322" s="9" t="s">
        <v>240</v>
      </c>
      <c r="M322" s="14" t="s">
        <v>227</v>
      </c>
      <c r="N322" s="14" t="s">
        <v>227</v>
      </c>
      <c r="O322" s="17">
        <v>2095</v>
      </c>
      <c r="P322" s="7"/>
      <c r="Q322" s="14" t="s">
        <v>227</v>
      </c>
      <c r="R322" s="14" t="s">
        <v>227</v>
      </c>
      <c r="S322" s="17">
        <v>1361</v>
      </c>
    </row>
    <row r="323" spans="1:19" ht="16.5" customHeight="1" x14ac:dyDescent="0.2">
      <c r="A323" s="7"/>
      <c r="B323" s="7"/>
      <c r="C323" s="7" t="s">
        <v>611</v>
      </c>
      <c r="D323" s="7"/>
      <c r="E323" s="7"/>
      <c r="F323" s="7"/>
      <c r="G323" s="7"/>
      <c r="H323" s="7"/>
      <c r="I323" s="7"/>
      <c r="J323" s="7"/>
      <c r="K323" s="7"/>
      <c r="L323" s="9"/>
      <c r="M323" s="10"/>
      <c r="N323" s="10"/>
      <c r="O323" s="10"/>
      <c r="P323" s="7"/>
      <c r="Q323" s="10"/>
      <c r="R323" s="10"/>
      <c r="S323" s="10"/>
    </row>
    <row r="324" spans="1:19" ht="16.5" customHeight="1" x14ac:dyDescent="0.2">
      <c r="A324" s="7"/>
      <c r="B324" s="7"/>
      <c r="C324" s="7"/>
      <c r="D324" s="7" t="s">
        <v>591</v>
      </c>
      <c r="E324" s="7"/>
      <c r="F324" s="7"/>
      <c r="G324" s="7"/>
      <c r="H324" s="7"/>
      <c r="I324" s="7"/>
      <c r="J324" s="7"/>
      <c r="K324" s="7"/>
      <c r="L324" s="9" t="s">
        <v>240</v>
      </c>
      <c r="M324" s="15">
        <v>390</v>
      </c>
      <c r="N324" s="15">
        <v>681</v>
      </c>
      <c r="O324" s="19">
        <v>20205</v>
      </c>
      <c r="P324" s="7"/>
      <c r="Q324" s="15">
        <v>372</v>
      </c>
      <c r="R324" s="15">
        <v>719</v>
      </c>
      <c r="S324" s="19">
        <v>10479</v>
      </c>
    </row>
    <row r="325" spans="1:19" ht="16.5" customHeight="1" x14ac:dyDescent="0.2">
      <c r="A325" s="7"/>
      <c r="B325" s="7"/>
      <c r="C325" s="7"/>
      <c r="D325" s="7" t="s">
        <v>592</v>
      </c>
      <c r="E325" s="7"/>
      <c r="F325" s="7"/>
      <c r="G325" s="7"/>
      <c r="H325" s="7"/>
      <c r="I325" s="7"/>
      <c r="J325" s="7"/>
      <c r="K325" s="7"/>
      <c r="L325" s="9" t="s">
        <v>240</v>
      </c>
      <c r="M325" s="15">
        <v>327</v>
      </c>
      <c r="N325" s="15">
        <v>659</v>
      </c>
      <c r="O325" s="19">
        <v>19154</v>
      </c>
      <c r="P325" s="7"/>
      <c r="Q325" s="15">
        <v>327</v>
      </c>
      <c r="R325" s="15">
        <v>700</v>
      </c>
      <c r="S325" s="19">
        <v>10623</v>
      </c>
    </row>
    <row r="326" spans="1:19" ht="16.5" customHeight="1" x14ac:dyDescent="0.2">
      <c r="A326" s="7"/>
      <c r="B326" s="7"/>
      <c r="C326" s="7"/>
      <c r="D326" s="7" t="s">
        <v>593</v>
      </c>
      <c r="E326" s="7"/>
      <c r="F326" s="7"/>
      <c r="G326" s="7"/>
      <c r="H326" s="7"/>
      <c r="I326" s="7"/>
      <c r="J326" s="7"/>
      <c r="K326" s="7"/>
      <c r="L326" s="9" t="s">
        <v>240</v>
      </c>
      <c r="M326" s="15">
        <v>434</v>
      </c>
      <c r="N326" s="15">
        <v>690</v>
      </c>
      <c r="O326" s="19">
        <v>16650</v>
      </c>
      <c r="P326" s="7"/>
      <c r="Q326" s="15">
        <v>405</v>
      </c>
      <c r="R326" s="15">
        <v>720</v>
      </c>
      <c r="S326" s="17">
        <v>9078</v>
      </c>
    </row>
    <row r="327" spans="1:19" ht="16.5" customHeight="1" x14ac:dyDescent="0.2">
      <c r="A327" s="7"/>
      <c r="B327" s="7"/>
      <c r="C327" s="7"/>
      <c r="D327" s="7" t="s">
        <v>594</v>
      </c>
      <c r="E327" s="7"/>
      <c r="F327" s="7"/>
      <c r="G327" s="7"/>
      <c r="H327" s="7"/>
      <c r="I327" s="7"/>
      <c r="J327" s="7"/>
      <c r="K327" s="7"/>
      <c r="L327" s="9" t="s">
        <v>240</v>
      </c>
      <c r="M327" s="15">
        <v>399</v>
      </c>
      <c r="N327" s="15">
        <v>668</v>
      </c>
      <c r="O327" s="19">
        <v>15239</v>
      </c>
      <c r="P327" s="7"/>
      <c r="Q327" s="15">
        <v>377</v>
      </c>
      <c r="R327" s="15">
        <v>695</v>
      </c>
      <c r="S327" s="17">
        <v>8447</v>
      </c>
    </row>
    <row r="328" spans="1:19" ht="16.5" customHeight="1" x14ac:dyDescent="0.2">
      <c r="A328" s="7"/>
      <c r="B328" s="7"/>
      <c r="C328" s="7"/>
      <c r="D328" s="7" t="s">
        <v>595</v>
      </c>
      <c r="E328" s="7"/>
      <c r="F328" s="7"/>
      <c r="G328" s="7"/>
      <c r="H328" s="7"/>
      <c r="I328" s="7"/>
      <c r="J328" s="7"/>
      <c r="K328" s="7"/>
      <c r="L328" s="9" t="s">
        <v>240</v>
      </c>
      <c r="M328" s="15">
        <v>420</v>
      </c>
      <c r="N328" s="15">
        <v>641</v>
      </c>
      <c r="O328" s="17">
        <v>7248</v>
      </c>
      <c r="P328" s="7"/>
      <c r="Q328" s="15">
        <v>417</v>
      </c>
      <c r="R328" s="15">
        <v>664</v>
      </c>
      <c r="S328" s="17">
        <v>3738</v>
      </c>
    </row>
    <row r="329" spans="1:19" ht="16.5" customHeight="1" x14ac:dyDescent="0.2">
      <c r="A329" s="7"/>
      <c r="B329" s="7"/>
      <c r="C329" s="7"/>
      <c r="D329" s="7" t="s">
        <v>588</v>
      </c>
      <c r="E329" s="7"/>
      <c r="F329" s="7"/>
      <c r="G329" s="7"/>
      <c r="H329" s="7"/>
      <c r="I329" s="7"/>
      <c r="J329" s="7"/>
      <c r="K329" s="7"/>
      <c r="L329" s="9" t="s">
        <v>240</v>
      </c>
      <c r="M329" s="14" t="s">
        <v>227</v>
      </c>
      <c r="N329" s="14" t="s">
        <v>227</v>
      </c>
      <c r="O329" s="17">
        <v>2097</v>
      </c>
      <c r="P329" s="7"/>
      <c r="Q329" s="14" t="s">
        <v>227</v>
      </c>
      <c r="R329" s="14" t="s">
        <v>227</v>
      </c>
      <c r="S329" s="17">
        <v>1362</v>
      </c>
    </row>
    <row r="330" spans="1:19" ht="16.5" customHeight="1" x14ac:dyDescent="0.2">
      <c r="A330" s="7"/>
      <c r="B330" s="7" t="s">
        <v>596</v>
      </c>
      <c r="C330" s="7"/>
      <c r="D330" s="7"/>
      <c r="E330" s="7"/>
      <c r="F330" s="7"/>
      <c r="G330" s="7"/>
      <c r="H330" s="7"/>
      <c r="I330" s="7"/>
      <c r="J330" s="7"/>
      <c r="K330" s="7"/>
      <c r="L330" s="9"/>
      <c r="M330" s="10"/>
      <c r="N330" s="10"/>
      <c r="O330" s="10"/>
      <c r="P330" s="7"/>
      <c r="Q330" s="10"/>
      <c r="R330" s="10"/>
      <c r="S330" s="10"/>
    </row>
    <row r="331" spans="1:19" ht="16.5" customHeight="1" x14ac:dyDescent="0.2">
      <c r="A331" s="7"/>
      <c r="B331" s="7"/>
      <c r="C331" s="7" t="s">
        <v>105</v>
      </c>
      <c r="D331" s="7"/>
      <c r="E331" s="7"/>
      <c r="F331" s="7"/>
      <c r="G331" s="7"/>
      <c r="H331" s="7"/>
      <c r="I331" s="7"/>
      <c r="J331" s="7"/>
      <c r="K331" s="7"/>
      <c r="L331" s="9" t="s">
        <v>240</v>
      </c>
      <c r="M331" s="15">
        <v>337</v>
      </c>
      <c r="N331" s="15">
        <v>709</v>
      </c>
      <c r="O331" s="19">
        <v>10809</v>
      </c>
      <c r="P331" s="7"/>
      <c r="Q331" s="15">
        <v>366</v>
      </c>
      <c r="R331" s="15">
        <v>774</v>
      </c>
      <c r="S331" s="17">
        <v>7067</v>
      </c>
    </row>
    <row r="332" spans="1:19" ht="16.5" customHeight="1" x14ac:dyDescent="0.2">
      <c r="A332" s="7"/>
      <c r="B332" s="7"/>
      <c r="C332" s="7" t="s">
        <v>587</v>
      </c>
      <c r="D332" s="7"/>
      <c r="E332" s="7"/>
      <c r="F332" s="7"/>
      <c r="G332" s="7"/>
      <c r="H332" s="7"/>
      <c r="I332" s="7"/>
      <c r="J332" s="7"/>
      <c r="K332" s="7"/>
      <c r="L332" s="9"/>
      <c r="M332" s="10"/>
      <c r="N332" s="10"/>
      <c r="O332" s="10"/>
      <c r="P332" s="7"/>
      <c r="Q332" s="10"/>
      <c r="R332" s="10"/>
      <c r="S332" s="10"/>
    </row>
    <row r="333" spans="1:19" ht="29.45" customHeight="1" x14ac:dyDescent="0.2">
      <c r="A333" s="7"/>
      <c r="B333" s="7"/>
      <c r="C333" s="7"/>
      <c r="D333" s="84" t="s">
        <v>346</v>
      </c>
      <c r="E333" s="84"/>
      <c r="F333" s="84"/>
      <c r="G333" s="84"/>
      <c r="H333" s="84"/>
      <c r="I333" s="84"/>
      <c r="J333" s="84"/>
      <c r="K333" s="84"/>
      <c r="L333" s="9" t="s">
        <v>240</v>
      </c>
      <c r="M333" s="14" t="s">
        <v>101</v>
      </c>
      <c r="N333" s="14" t="s">
        <v>101</v>
      </c>
      <c r="O333" s="14" t="s">
        <v>101</v>
      </c>
      <c r="P333" s="7"/>
      <c r="Q333" s="14" t="s">
        <v>101</v>
      </c>
      <c r="R333" s="14" t="s">
        <v>101</v>
      </c>
      <c r="S333" s="14" t="s">
        <v>101</v>
      </c>
    </row>
    <row r="334" spans="1:19" ht="16.5" customHeight="1" x14ac:dyDescent="0.2">
      <c r="A334" s="7"/>
      <c r="B334" s="7"/>
      <c r="C334" s="7"/>
      <c r="D334" s="7" t="s">
        <v>487</v>
      </c>
      <c r="E334" s="7"/>
      <c r="F334" s="7"/>
      <c r="G334" s="7"/>
      <c r="H334" s="7"/>
      <c r="I334" s="7"/>
      <c r="J334" s="7"/>
      <c r="K334" s="7"/>
      <c r="L334" s="9" t="s">
        <v>240</v>
      </c>
      <c r="M334" s="15">
        <v>337</v>
      </c>
      <c r="N334" s="15">
        <v>708</v>
      </c>
      <c r="O334" s="19">
        <v>10675</v>
      </c>
      <c r="P334" s="7"/>
      <c r="Q334" s="15">
        <v>367</v>
      </c>
      <c r="R334" s="15">
        <v>773</v>
      </c>
      <c r="S334" s="17">
        <v>6991</v>
      </c>
    </row>
    <row r="335" spans="1:19" ht="16.5" customHeight="1" x14ac:dyDescent="0.2">
      <c r="A335" s="7"/>
      <c r="B335" s="7"/>
      <c r="C335" s="7"/>
      <c r="D335" s="7" t="s">
        <v>588</v>
      </c>
      <c r="E335" s="7"/>
      <c r="F335" s="7"/>
      <c r="G335" s="7"/>
      <c r="H335" s="7"/>
      <c r="I335" s="7"/>
      <c r="J335" s="7"/>
      <c r="K335" s="7"/>
      <c r="L335" s="9" t="s">
        <v>240</v>
      </c>
      <c r="M335" s="14" t="s">
        <v>227</v>
      </c>
      <c r="N335" s="14" t="s">
        <v>227</v>
      </c>
      <c r="O335" s="15">
        <v>134</v>
      </c>
      <c r="P335" s="7"/>
      <c r="Q335" s="14" t="s">
        <v>227</v>
      </c>
      <c r="R335" s="14" t="s">
        <v>227</v>
      </c>
      <c r="S335" s="16">
        <v>76</v>
      </c>
    </row>
    <row r="336" spans="1:19" ht="16.5" customHeight="1" x14ac:dyDescent="0.2">
      <c r="A336" s="7"/>
      <c r="B336" s="7"/>
      <c r="C336" s="7" t="s">
        <v>589</v>
      </c>
      <c r="D336" s="7"/>
      <c r="E336" s="7"/>
      <c r="F336" s="7"/>
      <c r="G336" s="7"/>
      <c r="H336" s="7"/>
      <c r="I336" s="7"/>
      <c r="J336" s="7"/>
      <c r="K336" s="7"/>
      <c r="L336" s="9"/>
      <c r="M336" s="10"/>
      <c r="N336" s="10"/>
      <c r="O336" s="10"/>
      <c r="P336" s="7"/>
      <c r="Q336" s="10"/>
      <c r="R336" s="10"/>
      <c r="S336" s="10"/>
    </row>
    <row r="337" spans="1:19" ht="16.5" customHeight="1" x14ac:dyDescent="0.2">
      <c r="A337" s="7"/>
      <c r="B337" s="7"/>
      <c r="C337" s="7"/>
      <c r="D337" s="7" t="s">
        <v>433</v>
      </c>
      <c r="E337" s="7"/>
      <c r="F337" s="7"/>
      <c r="G337" s="7"/>
      <c r="H337" s="7"/>
      <c r="I337" s="7"/>
      <c r="J337" s="7"/>
      <c r="K337" s="7"/>
      <c r="L337" s="9" t="s">
        <v>240</v>
      </c>
      <c r="M337" s="15">
        <v>377</v>
      </c>
      <c r="N337" s="15">
        <v>744</v>
      </c>
      <c r="O337" s="17">
        <v>5921</v>
      </c>
      <c r="P337" s="7"/>
      <c r="Q337" s="15">
        <v>392</v>
      </c>
      <c r="R337" s="15">
        <v>824</v>
      </c>
      <c r="S337" s="17">
        <v>3570</v>
      </c>
    </row>
    <row r="338" spans="1:19" ht="16.5" customHeight="1" x14ac:dyDescent="0.2">
      <c r="A338" s="7"/>
      <c r="B338" s="7"/>
      <c r="C338" s="7"/>
      <c r="D338" s="7" t="s">
        <v>434</v>
      </c>
      <c r="E338" s="7"/>
      <c r="F338" s="7"/>
      <c r="G338" s="7"/>
      <c r="H338" s="7"/>
      <c r="I338" s="7"/>
      <c r="J338" s="7"/>
      <c r="K338" s="7"/>
      <c r="L338" s="9" t="s">
        <v>240</v>
      </c>
      <c r="M338" s="15">
        <v>347</v>
      </c>
      <c r="N338" s="15">
        <v>675</v>
      </c>
      <c r="O338" s="17">
        <v>3596</v>
      </c>
      <c r="P338" s="7"/>
      <c r="Q338" s="15">
        <v>413</v>
      </c>
      <c r="R338" s="15">
        <v>728</v>
      </c>
      <c r="S338" s="17">
        <v>2598</v>
      </c>
    </row>
    <row r="339" spans="1:19" ht="16.5" customHeight="1" x14ac:dyDescent="0.2">
      <c r="A339" s="7"/>
      <c r="B339" s="7"/>
      <c r="C339" s="7"/>
      <c r="D339" s="7" t="s">
        <v>435</v>
      </c>
      <c r="E339" s="7"/>
      <c r="F339" s="7"/>
      <c r="G339" s="7"/>
      <c r="H339" s="7"/>
      <c r="I339" s="7"/>
      <c r="J339" s="7"/>
      <c r="K339" s="7"/>
      <c r="L339" s="9" t="s">
        <v>240</v>
      </c>
      <c r="M339" s="15">
        <v>100</v>
      </c>
      <c r="N339" s="15">
        <v>585</v>
      </c>
      <c r="O339" s="17">
        <v>1100</v>
      </c>
      <c r="P339" s="7"/>
      <c r="Q339" s="15">
        <v>175</v>
      </c>
      <c r="R339" s="15">
        <v>606</v>
      </c>
      <c r="S339" s="15">
        <v>758</v>
      </c>
    </row>
    <row r="340" spans="1:19" ht="16.5" customHeight="1" x14ac:dyDescent="0.2">
      <c r="A340" s="7"/>
      <c r="B340" s="7"/>
      <c r="C340" s="7"/>
      <c r="D340" s="7" t="s">
        <v>436</v>
      </c>
      <c r="E340" s="7"/>
      <c r="F340" s="7"/>
      <c r="G340" s="7"/>
      <c r="H340" s="7"/>
      <c r="I340" s="7"/>
      <c r="J340" s="7"/>
      <c r="K340" s="7"/>
      <c r="L340" s="9" t="s">
        <v>240</v>
      </c>
      <c r="M340" s="16">
        <v>61</v>
      </c>
      <c r="N340" s="15">
        <v>224</v>
      </c>
      <c r="O340" s="16">
        <v>38</v>
      </c>
      <c r="P340" s="7"/>
      <c r="Q340" s="15">
        <v>106</v>
      </c>
      <c r="R340" s="15">
        <v>256</v>
      </c>
      <c r="S340" s="16">
        <v>28</v>
      </c>
    </row>
    <row r="341" spans="1:19" ht="16.5" customHeight="1" x14ac:dyDescent="0.2">
      <c r="A341" s="7"/>
      <c r="B341" s="7"/>
      <c r="C341" s="7"/>
      <c r="D341" s="7" t="s">
        <v>437</v>
      </c>
      <c r="E341" s="7"/>
      <c r="F341" s="7"/>
      <c r="G341" s="7"/>
      <c r="H341" s="7"/>
      <c r="I341" s="7"/>
      <c r="J341" s="7"/>
      <c r="K341" s="7"/>
      <c r="L341" s="9" t="s">
        <v>240</v>
      </c>
      <c r="M341" s="14" t="s">
        <v>101</v>
      </c>
      <c r="N341" s="14" t="s">
        <v>101</v>
      </c>
      <c r="O341" s="13" t="s">
        <v>104</v>
      </c>
      <c r="P341" s="7"/>
      <c r="Q341" s="14" t="s">
        <v>101</v>
      </c>
      <c r="R341" s="14" t="s">
        <v>101</v>
      </c>
      <c r="S341" s="13" t="s">
        <v>104</v>
      </c>
    </row>
    <row r="342" spans="1:19" ht="16.5" customHeight="1" x14ac:dyDescent="0.2">
      <c r="A342" s="7"/>
      <c r="B342" s="7"/>
      <c r="C342" s="7"/>
      <c r="D342" s="7" t="s">
        <v>588</v>
      </c>
      <c r="E342" s="7"/>
      <c r="F342" s="7"/>
      <c r="G342" s="7"/>
      <c r="H342" s="7"/>
      <c r="I342" s="7"/>
      <c r="J342" s="7"/>
      <c r="K342" s="7"/>
      <c r="L342" s="9" t="s">
        <v>240</v>
      </c>
      <c r="M342" s="14" t="s">
        <v>227</v>
      </c>
      <c r="N342" s="14" t="s">
        <v>227</v>
      </c>
      <c r="O342" s="15">
        <v>154</v>
      </c>
      <c r="P342" s="7"/>
      <c r="Q342" s="14" t="s">
        <v>227</v>
      </c>
      <c r="R342" s="14" t="s">
        <v>227</v>
      </c>
      <c r="S342" s="15">
        <v>113</v>
      </c>
    </row>
    <row r="343" spans="1:19" ht="16.5" customHeight="1" x14ac:dyDescent="0.2">
      <c r="A343" s="7"/>
      <c r="B343" s="7"/>
      <c r="C343" s="7" t="s">
        <v>611</v>
      </c>
      <c r="D343" s="7"/>
      <c r="E343" s="7"/>
      <c r="F343" s="7"/>
      <c r="G343" s="7"/>
      <c r="H343" s="7"/>
      <c r="I343" s="7"/>
      <c r="J343" s="7"/>
      <c r="K343" s="7"/>
      <c r="L343" s="9"/>
      <c r="M343" s="10"/>
      <c r="N343" s="10"/>
      <c r="O343" s="10"/>
      <c r="P343" s="7"/>
      <c r="Q343" s="10"/>
      <c r="R343" s="10"/>
      <c r="S343" s="10"/>
    </row>
    <row r="344" spans="1:19" ht="16.5" customHeight="1" x14ac:dyDescent="0.2">
      <c r="A344" s="7"/>
      <c r="B344" s="7"/>
      <c r="C344" s="7"/>
      <c r="D344" s="7" t="s">
        <v>591</v>
      </c>
      <c r="E344" s="7"/>
      <c r="F344" s="7"/>
      <c r="G344" s="7"/>
      <c r="H344" s="7"/>
      <c r="I344" s="7"/>
      <c r="J344" s="7"/>
      <c r="K344" s="7"/>
      <c r="L344" s="9" t="s">
        <v>240</v>
      </c>
      <c r="M344" s="15">
        <v>328</v>
      </c>
      <c r="N344" s="15">
        <v>724</v>
      </c>
      <c r="O344" s="17">
        <v>2680</v>
      </c>
      <c r="P344" s="7"/>
      <c r="Q344" s="15">
        <v>345</v>
      </c>
      <c r="R344" s="15">
        <v>760</v>
      </c>
      <c r="S344" s="17">
        <v>1759</v>
      </c>
    </row>
    <row r="345" spans="1:19" ht="16.5" customHeight="1" x14ac:dyDescent="0.2">
      <c r="A345" s="7"/>
      <c r="B345" s="7"/>
      <c r="C345" s="7"/>
      <c r="D345" s="7" t="s">
        <v>592</v>
      </c>
      <c r="E345" s="7"/>
      <c r="F345" s="7"/>
      <c r="G345" s="7"/>
      <c r="H345" s="7"/>
      <c r="I345" s="7"/>
      <c r="J345" s="7"/>
      <c r="K345" s="7"/>
      <c r="L345" s="9" t="s">
        <v>240</v>
      </c>
      <c r="M345" s="15">
        <v>260</v>
      </c>
      <c r="N345" s="15">
        <v>667</v>
      </c>
      <c r="O345" s="17">
        <v>2766</v>
      </c>
      <c r="P345" s="7"/>
      <c r="Q345" s="15">
        <v>354</v>
      </c>
      <c r="R345" s="15">
        <v>728</v>
      </c>
      <c r="S345" s="17">
        <v>1889</v>
      </c>
    </row>
    <row r="346" spans="1:19" ht="16.5" customHeight="1" x14ac:dyDescent="0.2">
      <c r="A346" s="7"/>
      <c r="B346" s="7"/>
      <c r="C346" s="7"/>
      <c r="D346" s="7" t="s">
        <v>593</v>
      </c>
      <c r="E346" s="7"/>
      <c r="F346" s="7"/>
      <c r="G346" s="7"/>
      <c r="H346" s="7"/>
      <c r="I346" s="7"/>
      <c r="J346" s="7"/>
      <c r="K346" s="7"/>
      <c r="L346" s="9" t="s">
        <v>240</v>
      </c>
      <c r="M346" s="15">
        <v>404</v>
      </c>
      <c r="N346" s="15">
        <v>726</v>
      </c>
      <c r="O346" s="17">
        <v>2373</v>
      </c>
      <c r="P346" s="7"/>
      <c r="Q346" s="15">
        <v>447</v>
      </c>
      <c r="R346" s="15">
        <v>806</v>
      </c>
      <c r="S346" s="17">
        <v>1536</v>
      </c>
    </row>
    <row r="347" spans="1:19" ht="16.5" customHeight="1" x14ac:dyDescent="0.2">
      <c r="A347" s="7"/>
      <c r="B347" s="7"/>
      <c r="C347" s="7"/>
      <c r="D347" s="7" t="s">
        <v>594</v>
      </c>
      <c r="E347" s="7"/>
      <c r="F347" s="7"/>
      <c r="G347" s="7"/>
      <c r="H347" s="7"/>
      <c r="I347" s="7"/>
      <c r="J347" s="7"/>
      <c r="K347" s="7"/>
      <c r="L347" s="9" t="s">
        <v>240</v>
      </c>
      <c r="M347" s="15">
        <v>322</v>
      </c>
      <c r="N347" s="15">
        <v>741</v>
      </c>
      <c r="O347" s="17">
        <v>1961</v>
      </c>
      <c r="P347" s="7"/>
      <c r="Q347" s="15">
        <v>312</v>
      </c>
      <c r="R347" s="15">
        <v>815</v>
      </c>
      <c r="S347" s="17">
        <v>1263</v>
      </c>
    </row>
    <row r="348" spans="1:19" ht="16.5" customHeight="1" x14ac:dyDescent="0.2">
      <c r="A348" s="7"/>
      <c r="B348" s="7"/>
      <c r="C348" s="7"/>
      <c r="D348" s="7" t="s">
        <v>595</v>
      </c>
      <c r="E348" s="7"/>
      <c r="F348" s="7"/>
      <c r="G348" s="7"/>
      <c r="H348" s="7"/>
      <c r="I348" s="7"/>
      <c r="J348" s="7"/>
      <c r="K348" s="7"/>
      <c r="L348" s="9" t="s">
        <v>240</v>
      </c>
      <c r="M348" s="15">
        <v>392</v>
      </c>
      <c r="N348" s="15">
        <v>741</v>
      </c>
      <c r="O348" s="15">
        <v>875</v>
      </c>
      <c r="P348" s="7"/>
      <c r="Q348" s="15">
        <v>410</v>
      </c>
      <c r="R348" s="15">
        <v>812</v>
      </c>
      <c r="S348" s="15">
        <v>507</v>
      </c>
    </row>
    <row r="349" spans="1:19" ht="16.5" customHeight="1" x14ac:dyDescent="0.2">
      <c r="A349" s="7"/>
      <c r="B349" s="7"/>
      <c r="C349" s="7"/>
      <c r="D349" s="7" t="s">
        <v>588</v>
      </c>
      <c r="E349" s="7"/>
      <c r="F349" s="7"/>
      <c r="G349" s="7"/>
      <c r="H349" s="7"/>
      <c r="I349" s="7"/>
      <c r="J349" s="7"/>
      <c r="K349" s="7"/>
      <c r="L349" s="9" t="s">
        <v>240</v>
      </c>
      <c r="M349" s="14" t="s">
        <v>227</v>
      </c>
      <c r="N349" s="14" t="s">
        <v>227</v>
      </c>
      <c r="O349" s="15">
        <v>154</v>
      </c>
      <c r="P349" s="7"/>
      <c r="Q349" s="14" t="s">
        <v>227</v>
      </c>
      <c r="R349" s="14" t="s">
        <v>227</v>
      </c>
      <c r="S349" s="15">
        <v>113</v>
      </c>
    </row>
    <row r="350" spans="1:19" ht="16.5" customHeight="1" x14ac:dyDescent="0.2">
      <c r="A350" s="7"/>
      <c r="B350" s="7" t="s">
        <v>597</v>
      </c>
      <c r="C350" s="7"/>
      <c r="D350" s="7"/>
      <c r="E350" s="7"/>
      <c r="F350" s="7"/>
      <c r="G350" s="7"/>
      <c r="H350" s="7"/>
      <c r="I350" s="7"/>
      <c r="J350" s="7"/>
      <c r="K350" s="7"/>
      <c r="L350" s="9"/>
      <c r="M350" s="10"/>
      <c r="N350" s="10"/>
      <c r="O350" s="10"/>
      <c r="P350" s="7"/>
      <c r="Q350" s="10"/>
      <c r="R350" s="10"/>
      <c r="S350" s="10"/>
    </row>
    <row r="351" spans="1:19" ht="16.5" customHeight="1" x14ac:dyDescent="0.2">
      <c r="A351" s="7"/>
      <c r="B351" s="7"/>
      <c r="C351" s="7" t="s">
        <v>105</v>
      </c>
      <c r="D351" s="7"/>
      <c r="E351" s="7"/>
      <c r="F351" s="7"/>
      <c r="G351" s="7"/>
      <c r="H351" s="7"/>
      <c r="I351" s="7"/>
      <c r="J351" s="7"/>
      <c r="K351" s="7"/>
      <c r="L351" s="9" t="s">
        <v>240</v>
      </c>
      <c r="M351" s="14" t="s">
        <v>101</v>
      </c>
      <c r="N351" s="14" t="s">
        <v>101</v>
      </c>
      <c r="O351" s="14" t="s">
        <v>101</v>
      </c>
      <c r="P351" s="7"/>
      <c r="Q351" s="14" t="s">
        <v>101</v>
      </c>
      <c r="R351" s="14" t="s">
        <v>101</v>
      </c>
      <c r="S351" s="14" t="s">
        <v>101</v>
      </c>
    </row>
    <row r="352" spans="1:19" ht="16.5" customHeight="1" x14ac:dyDescent="0.2">
      <c r="A352" s="7"/>
      <c r="B352" s="7"/>
      <c r="C352" s="7" t="s">
        <v>587</v>
      </c>
      <c r="D352" s="7"/>
      <c r="E352" s="7"/>
      <c r="F352" s="7"/>
      <c r="G352" s="7"/>
      <c r="H352" s="7"/>
      <c r="I352" s="7"/>
      <c r="J352" s="7"/>
      <c r="K352" s="7"/>
      <c r="L352" s="9"/>
      <c r="M352" s="10"/>
      <c r="N352" s="10"/>
      <c r="O352" s="10"/>
      <c r="P352" s="7"/>
      <c r="Q352" s="10"/>
      <c r="R352" s="10"/>
      <c r="S352" s="10"/>
    </row>
    <row r="353" spans="1:19" ht="29.45" customHeight="1" x14ac:dyDescent="0.2">
      <c r="A353" s="7"/>
      <c r="B353" s="7"/>
      <c r="C353" s="7"/>
      <c r="D353" s="84" t="s">
        <v>346</v>
      </c>
      <c r="E353" s="84"/>
      <c r="F353" s="84"/>
      <c r="G353" s="84"/>
      <c r="H353" s="84"/>
      <c r="I353" s="84"/>
      <c r="J353" s="84"/>
      <c r="K353" s="84"/>
      <c r="L353" s="9" t="s">
        <v>240</v>
      </c>
      <c r="M353" s="14" t="s">
        <v>101</v>
      </c>
      <c r="N353" s="14" t="s">
        <v>101</v>
      </c>
      <c r="O353" s="14" t="s">
        <v>101</v>
      </c>
      <c r="P353" s="7"/>
      <c r="Q353" s="14" t="s">
        <v>101</v>
      </c>
      <c r="R353" s="14" t="s">
        <v>101</v>
      </c>
      <c r="S353" s="14" t="s">
        <v>101</v>
      </c>
    </row>
    <row r="354" spans="1:19" ht="16.5" customHeight="1" x14ac:dyDescent="0.2">
      <c r="A354" s="7"/>
      <c r="B354" s="7"/>
      <c r="C354" s="7"/>
      <c r="D354" s="7" t="s">
        <v>487</v>
      </c>
      <c r="E354" s="7"/>
      <c r="F354" s="7"/>
      <c r="G354" s="7"/>
      <c r="H354" s="7"/>
      <c r="I354" s="7"/>
      <c r="J354" s="7"/>
      <c r="K354" s="7"/>
      <c r="L354" s="9" t="s">
        <v>240</v>
      </c>
      <c r="M354" s="14" t="s">
        <v>101</v>
      </c>
      <c r="N354" s="14" t="s">
        <v>101</v>
      </c>
      <c r="O354" s="14" t="s">
        <v>101</v>
      </c>
      <c r="P354" s="7"/>
      <c r="Q354" s="14" t="s">
        <v>101</v>
      </c>
      <c r="R354" s="14" t="s">
        <v>101</v>
      </c>
      <c r="S354" s="14" t="s">
        <v>101</v>
      </c>
    </row>
    <row r="355" spans="1:19" ht="16.5" customHeight="1" x14ac:dyDescent="0.2">
      <c r="A355" s="7"/>
      <c r="B355" s="7"/>
      <c r="C355" s="7"/>
      <c r="D355" s="7" t="s">
        <v>588</v>
      </c>
      <c r="E355" s="7"/>
      <c r="F355" s="7"/>
      <c r="G355" s="7"/>
      <c r="H355" s="7"/>
      <c r="I355" s="7"/>
      <c r="J355" s="7"/>
      <c r="K355" s="7"/>
      <c r="L355" s="9" t="s">
        <v>240</v>
      </c>
      <c r="M355" s="14" t="s">
        <v>101</v>
      </c>
      <c r="N355" s="14" t="s">
        <v>101</v>
      </c>
      <c r="O355" s="14" t="s">
        <v>101</v>
      </c>
      <c r="P355" s="7"/>
      <c r="Q355" s="14" t="s">
        <v>101</v>
      </c>
      <c r="R355" s="14" t="s">
        <v>101</v>
      </c>
      <c r="S355" s="14" t="s">
        <v>101</v>
      </c>
    </row>
    <row r="356" spans="1:19" ht="16.5" customHeight="1" x14ac:dyDescent="0.2">
      <c r="A356" s="7"/>
      <c r="B356" s="7"/>
      <c r="C356" s="7" t="s">
        <v>589</v>
      </c>
      <c r="D356" s="7"/>
      <c r="E356" s="7"/>
      <c r="F356" s="7"/>
      <c r="G356" s="7"/>
      <c r="H356" s="7"/>
      <c r="I356" s="7"/>
      <c r="J356" s="7"/>
      <c r="K356" s="7"/>
      <c r="L356" s="9"/>
      <c r="M356" s="10"/>
      <c r="N356" s="10"/>
      <c r="O356" s="10"/>
      <c r="P356" s="7"/>
      <c r="Q356" s="10"/>
      <c r="R356" s="10"/>
      <c r="S356" s="10"/>
    </row>
    <row r="357" spans="1:19" ht="16.5" customHeight="1" x14ac:dyDescent="0.2">
      <c r="A357" s="7"/>
      <c r="B357" s="7"/>
      <c r="C357" s="7"/>
      <c r="D357" s="7" t="s">
        <v>433</v>
      </c>
      <c r="E357" s="7"/>
      <c r="F357" s="7"/>
      <c r="G357" s="7"/>
      <c r="H357" s="7"/>
      <c r="I357" s="7"/>
      <c r="J357" s="7"/>
      <c r="K357" s="7"/>
      <c r="L357" s="9" t="s">
        <v>240</v>
      </c>
      <c r="M357" s="14" t="s">
        <v>101</v>
      </c>
      <c r="N357" s="14" t="s">
        <v>101</v>
      </c>
      <c r="O357" s="14" t="s">
        <v>101</v>
      </c>
      <c r="P357" s="7"/>
      <c r="Q357" s="14" t="s">
        <v>101</v>
      </c>
      <c r="R357" s="14" t="s">
        <v>101</v>
      </c>
      <c r="S357" s="14" t="s">
        <v>101</v>
      </c>
    </row>
    <row r="358" spans="1:19" ht="16.5" customHeight="1" x14ac:dyDescent="0.2">
      <c r="A358" s="7"/>
      <c r="B358" s="7"/>
      <c r="C358" s="7"/>
      <c r="D358" s="7" t="s">
        <v>434</v>
      </c>
      <c r="E358" s="7"/>
      <c r="F358" s="7"/>
      <c r="G358" s="7"/>
      <c r="H358" s="7"/>
      <c r="I358" s="7"/>
      <c r="J358" s="7"/>
      <c r="K358" s="7"/>
      <c r="L358" s="9" t="s">
        <v>240</v>
      </c>
      <c r="M358" s="14" t="s">
        <v>101</v>
      </c>
      <c r="N358" s="14" t="s">
        <v>101</v>
      </c>
      <c r="O358" s="14" t="s">
        <v>101</v>
      </c>
      <c r="P358" s="7"/>
      <c r="Q358" s="14" t="s">
        <v>101</v>
      </c>
      <c r="R358" s="14" t="s">
        <v>101</v>
      </c>
      <c r="S358" s="14" t="s">
        <v>101</v>
      </c>
    </row>
    <row r="359" spans="1:19" ht="16.5" customHeight="1" x14ac:dyDescent="0.2">
      <c r="A359" s="7"/>
      <c r="B359" s="7"/>
      <c r="C359" s="7"/>
      <c r="D359" s="7" t="s">
        <v>435</v>
      </c>
      <c r="E359" s="7"/>
      <c r="F359" s="7"/>
      <c r="G359" s="7"/>
      <c r="H359" s="7"/>
      <c r="I359" s="7"/>
      <c r="J359" s="7"/>
      <c r="K359" s="7"/>
      <c r="L359" s="9" t="s">
        <v>240</v>
      </c>
      <c r="M359" s="14" t="s">
        <v>101</v>
      </c>
      <c r="N359" s="14" t="s">
        <v>101</v>
      </c>
      <c r="O359" s="14" t="s">
        <v>101</v>
      </c>
      <c r="P359" s="7"/>
      <c r="Q359" s="14" t="s">
        <v>101</v>
      </c>
      <c r="R359" s="14" t="s">
        <v>101</v>
      </c>
      <c r="S359" s="14" t="s">
        <v>101</v>
      </c>
    </row>
    <row r="360" spans="1:19" ht="16.5" customHeight="1" x14ac:dyDescent="0.2">
      <c r="A360" s="7"/>
      <c r="B360" s="7"/>
      <c r="C360" s="7"/>
      <c r="D360" s="7" t="s">
        <v>436</v>
      </c>
      <c r="E360" s="7"/>
      <c r="F360" s="7"/>
      <c r="G360" s="7"/>
      <c r="H360" s="7"/>
      <c r="I360" s="7"/>
      <c r="J360" s="7"/>
      <c r="K360" s="7"/>
      <c r="L360" s="9" t="s">
        <v>240</v>
      </c>
      <c r="M360" s="14" t="s">
        <v>101</v>
      </c>
      <c r="N360" s="14" t="s">
        <v>101</v>
      </c>
      <c r="O360" s="14" t="s">
        <v>101</v>
      </c>
      <c r="P360" s="7"/>
      <c r="Q360" s="14" t="s">
        <v>101</v>
      </c>
      <c r="R360" s="14" t="s">
        <v>101</v>
      </c>
      <c r="S360" s="14" t="s">
        <v>101</v>
      </c>
    </row>
    <row r="361" spans="1:19" ht="16.5" customHeight="1" x14ac:dyDescent="0.2">
      <c r="A361" s="7"/>
      <c r="B361" s="7"/>
      <c r="C361" s="7"/>
      <c r="D361" s="7" t="s">
        <v>437</v>
      </c>
      <c r="E361" s="7"/>
      <c r="F361" s="7"/>
      <c r="G361" s="7"/>
      <c r="H361" s="7"/>
      <c r="I361" s="7"/>
      <c r="J361" s="7"/>
      <c r="K361" s="7"/>
      <c r="L361" s="9" t="s">
        <v>240</v>
      </c>
      <c r="M361" s="14" t="s">
        <v>101</v>
      </c>
      <c r="N361" s="14" t="s">
        <v>101</v>
      </c>
      <c r="O361" s="14" t="s">
        <v>101</v>
      </c>
      <c r="P361" s="7"/>
      <c r="Q361" s="14" t="s">
        <v>101</v>
      </c>
      <c r="R361" s="14" t="s">
        <v>101</v>
      </c>
      <c r="S361" s="14" t="s">
        <v>101</v>
      </c>
    </row>
    <row r="362" spans="1:19" ht="16.5" customHeight="1" x14ac:dyDescent="0.2">
      <c r="A362" s="7"/>
      <c r="B362" s="7"/>
      <c r="C362" s="7"/>
      <c r="D362" s="7" t="s">
        <v>588</v>
      </c>
      <c r="E362" s="7"/>
      <c r="F362" s="7"/>
      <c r="G362" s="7"/>
      <c r="H362" s="7"/>
      <c r="I362" s="7"/>
      <c r="J362" s="7"/>
      <c r="K362" s="7"/>
      <c r="L362" s="9" t="s">
        <v>240</v>
      </c>
      <c r="M362" s="14" t="s">
        <v>101</v>
      </c>
      <c r="N362" s="14" t="s">
        <v>101</v>
      </c>
      <c r="O362" s="14" t="s">
        <v>101</v>
      </c>
      <c r="P362" s="7"/>
      <c r="Q362" s="14" t="s">
        <v>101</v>
      </c>
      <c r="R362" s="14" t="s">
        <v>101</v>
      </c>
      <c r="S362" s="14" t="s">
        <v>101</v>
      </c>
    </row>
    <row r="363" spans="1:19" ht="16.5" customHeight="1" x14ac:dyDescent="0.2">
      <c r="A363" s="7"/>
      <c r="B363" s="7"/>
      <c r="C363" s="7" t="s">
        <v>611</v>
      </c>
      <c r="D363" s="7"/>
      <c r="E363" s="7"/>
      <c r="F363" s="7"/>
      <c r="G363" s="7"/>
      <c r="H363" s="7"/>
      <c r="I363" s="7"/>
      <c r="J363" s="7"/>
      <c r="K363" s="7"/>
      <c r="L363" s="9"/>
      <c r="M363" s="10"/>
      <c r="N363" s="10"/>
      <c r="O363" s="10"/>
      <c r="P363" s="7"/>
      <c r="Q363" s="10"/>
      <c r="R363" s="10"/>
      <c r="S363" s="10"/>
    </row>
    <row r="364" spans="1:19" ht="16.5" customHeight="1" x14ac:dyDescent="0.2">
      <c r="A364" s="7"/>
      <c r="B364" s="7"/>
      <c r="C364" s="7"/>
      <c r="D364" s="7" t="s">
        <v>591</v>
      </c>
      <c r="E364" s="7"/>
      <c r="F364" s="7"/>
      <c r="G364" s="7"/>
      <c r="H364" s="7"/>
      <c r="I364" s="7"/>
      <c r="J364" s="7"/>
      <c r="K364" s="7"/>
      <c r="L364" s="9" t="s">
        <v>240</v>
      </c>
      <c r="M364" s="14" t="s">
        <v>101</v>
      </c>
      <c r="N364" s="14" t="s">
        <v>101</v>
      </c>
      <c r="O364" s="14" t="s">
        <v>101</v>
      </c>
      <c r="P364" s="7"/>
      <c r="Q364" s="14" t="s">
        <v>101</v>
      </c>
      <c r="R364" s="14" t="s">
        <v>101</v>
      </c>
      <c r="S364" s="14" t="s">
        <v>101</v>
      </c>
    </row>
    <row r="365" spans="1:19" ht="16.5" customHeight="1" x14ac:dyDescent="0.2">
      <c r="A365" s="7"/>
      <c r="B365" s="7"/>
      <c r="C365" s="7"/>
      <c r="D365" s="7" t="s">
        <v>592</v>
      </c>
      <c r="E365" s="7"/>
      <c r="F365" s="7"/>
      <c r="G365" s="7"/>
      <c r="H365" s="7"/>
      <c r="I365" s="7"/>
      <c r="J365" s="7"/>
      <c r="K365" s="7"/>
      <c r="L365" s="9" t="s">
        <v>240</v>
      </c>
      <c r="M365" s="14" t="s">
        <v>101</v>
      </c>
      <c r="N365" s="14" t="s">
        <v>101</v>
      </c>
      <c r="O365" s="14" t="s">
        <v>101</v>
      </c>
      <c r="P365" s="7"/>
      <c r="Q365" s="14" t="s">
        <v>101</v>
      </c>
      <c r="R365" s="14" t="s">
        <v>101</v>
      </c>
      <c r="S365" s="14" t="s">
        <v>101</v>
      </c>
    </row>
    <row r="366" spans="1:19" ht="16.5" customHeight="1" x14ac:dyDescent="0.2">
      <c r="A366" s="7"/>
      <c r="B366" s="7"/>
      <c r="C366" s="7"/>
      <c r="D366" s="7" t="s">
        <v>593</v>
      </c>
      <c r="E366" s="7"/>
      <c r="F366" s="7"/>
      <c r="G366" s="7"/>
      <c r="H366" s="7"/>
      <c r="I366" s="7"/>
      <c r="J366" s="7"/>
      <c r="K366" s="7"/>
      <c r="L366" s="9" t="s">
        <v>240</v>
      </c>
      <c r="M366" s="14" t="s">
        <v>101</v>
      </c>
      <c r="N366" s="14" t="s">
        <v>101</v>
      </c>
      <c r="O366" s="14" t="s">
        <v>101</v>
      </c>
      <c r="P366" s="7"/>
      <c r="Q366" s="14" t="s">
        <v>101</v>
      </c>
      <c r="R366" s="14" t="s">
        <v>101</v>
      </c>
      <c r="S366" s="14" t="s">
        <v>101</v>
      </c>
    </row>
    <row r="367" spans="1:19" ht="16.5" customHeight="1" x14ac:dyDescent="0.2">
      <c r="A367" s="7"/>
      <c r="B367" s="7"/>
      <c r="C367" s="7"/>
      <c r="D367" s="7" t="s">
        <v>594</v>
      </c>
      <c r="E367" s="7"/>
      <c r="F367" s="7"/>
      <c r="G367" s="7"/>
      <c r="H367" s="7"/>
      <c r="I367" s="7"/>
      <c r="J367" s="7"/>
      <c r="K367" s="7"/>
      <c r="L367" s="9" t="s">
        <v>240</v>
      </c>
      <c r="M367" s="14" t="s">
        <v>101</v>
      </c>
      <c r="N367" s="14" t="s">
        <v>101</v>
      </c>
      <c r="O367" s="14" t="s">
        <v>101</v>
      </c>
      <c r="P367" s="7"/>
      <c r="Q367" s="14" t="s">
        <v>101</v>
      </c>
      <c r="R367" s="14" t="s">
        <v>101</v>
      </c>
      <c r="S367" s="14" t="s">
        <v>101</v>
      </c>
    </row>
    <row r="368" spans="1:19" ht="16.5" customHeight="1" x14ac:dyDescent="0.2">
      <c r="A368" s="7"/>
      <c r="B368" s="7"/>
      <c r="C368" s="7"/>
      <c r="D368" s="7" t="s">
        <v>595</v>
      </c>
      <c r="E368" s="7"/>
      <c r="F368" s="7"/>
      <c r="G368" s="7"/>
      <c r="H368" s="7"/>
      <c r="I368" s="7"/>
      <c r="J368" s="7"/>
      <c r="K368" s="7"/>
      <c r="L368" s="9" t="s">
        <v>240</v>
      </c>
      <c r="M368" s="14" t="s">
        <v>101</v>
      </c>
      <c r="N368" s="14" t="s">
        <v>101</v>
      </c>
      <c r="O368" s="14" t="s">
        <v>101</v>
      </c>
      <c r="P368" s="7"/>
      <c r="Q368" s="14" t="s">
        <v>101</v>
      </c>
      <c r="R368" s="14" t="s">
        <v>101</v>
      </c>
      <c r="S368" s="14" t="s">
        <v>101</v>
      </c>
    </row>
    <row r="369" spans="1:19" ht="16.5" customHeight="1" x14ac:dyDescent="0.2">
      <c r="A369" s="7"/>
      <c r="B369" s="7"/>
      <c r="C369" s="7"/>
      <c r="D369" s="7" t="s">
        <v>588</v>
      </c>
      <c r="E369" s="7"/>
      <c r="F369" s="7"/>
      <c r="G369" s="7"/>
      <c r="H369" s="7"/>
      <c r="I369" s="7"/>
      <c r="J369" s="7"/>
      <c r="K369" s="7"/>
      <c r="L369" s="9" t="s">
        <v>240</v>
      </c>
      <c r="M369" s="14" t="s">
        <v>101</v>
      </c>
      <c r="N369" s="14" t="s">
        <v>101</v>
      </c>
      <c r="O369" s="14" t="s">
        <v>101</v>
      </c>
      <c r="P369" s="7"/>
      <c r="Q369" s="14" t="s">
        <v>101</v>
      </c>
      <c r="R369" s="14" t="s">
        <v>101</v>
      </c>
      <c r="S369" s="14" t="s">
        <v>101</v>
      </c>
    </row>
    <row r="370" spans="1:19" ht="16.5" customHeight="1" x14ac:dyDescent="0.2">
      <c r="A370" s="7" t="s">
        <v>145</v>
      </c>
      <c r="B370" s="7"/>
      <c r="C370" s="7"/>
      <c r="D370" s="7"/>
      <c r="E370" s="7"/>
      <c r="F370" s="7"/>
      <c r="G370" s="7"/>
      <c r="H370" s="7"/>
      <c r="I370" s="7"/>
      <c r="J370" s="7"/>
      <c r="K370" s="7"/>
      <c r="L370" s="9"/>
      <c r="M370" s="10"/>
      <c r="N370" s="10"/>
      <c r="O370" s="10"/>
      <c r="P370" s="7"/>
      <c r="Q370" s="10"/>
      <c r="R370" s="10"/>
      <c r="S370" s="10"/>
    </row>
    <row r="371" spans="1:19" ht="16.5" customHeight="1" x14ac:dyDescent="0.2">
      <c r="A371" s="7"/>
      <c r="B371" s="7" t="s">
        <v>586</v>
      </c>
      <c r="C371" s="7"/>
      <c r="D371" s="7"/>
      <c r="E371" s="7"/>
      <c r="F371" s="7"/>
      <c r="G371" s="7"/>
      <c r="H371" s="7"/>
      <c r="I371" s="7"/>
      <c r="J371" s="7"/>
      <c r="K371" s="7"/>
      <c r="L371" s="9"/>
      <c r="M371" s="10"/>
      <c r="N371" s="10"/>
      <c r="O371" s="10"/>
      <c r="P371" s="7"/>
      <c r="Q371" s="10"/>
      <c r="R371" s="10"/>
      <c r="S371" s="10"/>
    </row>
    <row r="372" spans="1:19" ht="16.5" customHeight="1" x14ac:dyDescent="0.2">
      <c r="A372" s="7"/>
      <c r="B372" s="7"/>
      <c r="C372" s="7" t="s">
        <v>105</v>
      </c>
      <c r="D372" s="7"/>
      <c r="E372" s="7"/>
      <c r="F372" s="7"/>
      <c r="G372" s="7"/>
      <c r="H372" s="7"/>
      <c r="I372" s="7"/>
      <c r="J372" s="7"/>
      <c r="K372" s="7"/>
      <c r="L372" s="9" t="s">
        <v>240</v>
      </c>
      <c r="M372" s="15">
        <v>265</v>
      </c>
      <c r="N372" s="15">
        <v>612</v>
      </c>
      <c r="O372" s="19">
        <v>65703</v>
      </c>
      <c r="P372" s="7"/>
      <c r="Q372" s="15">
        <v>252</v>
      </c>
      <c r="R372" s="15">
        <v>625</v>
      </c>
      <c r="S372" s="19">
        <v>35801</v>
      </c>
    </row>
    <row r="373" spans="1:19" ht="16.5" customHeight="1" x14ac:dyDescent="0.2">
      <c r="A373" s="7"/>
      <c r="B373" s="7"/>
      <c r="C373" s="7" t="s">
        <v>587</v>
      </c>
      <c r="D373" s="7"/>
      <c r="E373" s="7"/>
      <c r="F373" s="7"/>
      <c r="G373" s="7"/>
      <c r="H373" s="7"/>
      <c r="I373" s="7"/>
      <c r="J373" s="7"/>
      <c r="K373" s="7"/>
      <c r="L373" s="9"/>
      <c r="M373" s="10"/>
      <c r="N373" s="10"/>
      <c r="O373" s="10"/>
      <c r="P373" s="7"/>
      <c r="Q373" s="10"/>
      <c r="R373" s="10"/>
      <c r="S373" s="10"/>
    </row>
    <row r="374" spans="1:19" ht="29.45" customHeight="1" x14ac:dyDescent="0.2">
      <c r="A374" s="7"/>
      <c r="B374" s="7"/>
      <c r="C374" s="7"/>
      <c r="D374" s="84" t="s">
        <v>346</v>
      </c>
      <c r="E374" s="84"/>
      <c r="F374" s="84"/>
      <c r="G374" s="84"/>
      <c r="H374" s="84"/>
      <c r="I374" s="84"/>
      <c r="J374" s="84"/>
      <c r="K374" s="84"/>
      <c r="L374" s="9" t="s">
        <v>240</v>
      </c>
      <c r="M374" s="14" t="s">
        <v>101</v>
      </c>
      <c r="N374" s="14" t="s">
        <v>101</v>
      </c>
      <c r="O374" s="14" t="s">
        <v>101</v>
      </c>
      <c r="P374" s="7"/>
      <c r="Q374" s="14" t="s">
        <v>101</v>
      </c>
      <c r="R374" s="14" t="s">
        <v>101</v>
      </c>
      <c r="S374" s="14" t="s">
        <v>101</v>
      </c>
    </row>
    <row r="375" spans="1:19" ht="16.5" customHeight="1" x14ac:dyDescent="0.2">
      <c r="A375" s="7"/>
      <c r="B375" s="7"/>
      <c r="C375" s="7"/>
      <c r="D375" s="7" t="s">
        <v>487</v>
      </c>
      <c r="E375" s="7"/>
      <c r="F375" s="7"/>
      <c r="G375" s="7"/>
      <c r="H375" s="7"/>
      <c r="I375" s="7"/>
      <c r="J375" s="7"/>
      <c r="K375" s="7"/>
      <c r="L375" s="9" t="s">
        <v>240</v>
      </c>
      <c r="M375" s="15">
        <v>267</v>
      </c>
      <c r="N375" s="15">
        <v>612</v>
      </c>
      <c r="O375" s="19">
        <v>64495</v>
      </c>
      <c r="P375" s="7"/>
      <c r="Q375" s="15">
        <v>253</v>
      </c>
      <c r="R375" s="15">
        <v>625</v>
      </c>
      <c r="S375" s="19">
        <v>35230</v>
      </c>
    </row>
    <row r="376" spans="1:19" ht="16.5" customHeight="1" x14ac:dyDescent="0.2">
      <c r="A376" s="7"/>
      <c r="B376" s="7"/>
      <c r="C376" s="7"/>
      <c r="D376" s="7" t="s">
        <v>588</v>
      </c>
      <c r="E376" s="7"/>
      <c r="F376" s="7"/>
      <c r="G376" s="7"/>
      <c r="H376" s="7"/>
      <c r="I376" s="7"/>
      <c r="J376" s="7"/>
      <c r="K376" s="7"/>
      <c r="L376" s="9" t="s">
        <v>240</v>
      </c>
      <c r="M376" s="14" t="s">
        <v>227</v>
      </c>
      <c r="N376" s="14" t="s">
        <v>227</v>
      </c>
      <c r="O376" s="17">
        <v>1208</v>
      </c>
      <c r="P376" s="7"/>
      <c r="Q376" s="14" t="s">
        <v>227</v>
      </c>
      <c r="R376" s="14" t="s">
        <v>227</v>
      </c>
      <c r="S376" s="15">
        <v>571</v>
      </c>
    </row>
    <row r="377" spans="1:19" ht="16.5" customHeight="1" x14ac:dyDescent="0.2">
      <c r="A377" s="7"/>
      <c r="B377" s="7"/>
      <c r="C377" s="7" t="s">
        <v>589</v>
      </c>
      <c r="D377" s="7"/>
      <c r="E377" s="7"/>
      <c r="F377" s="7"/>
      <c r="G377" s="7"/>
      <c r="H377" s="7"/>
      <c r="I377" s="7"/>
      <c r="J377" s="7"/>
      <c r="K377" s="7"/>
      <c r="L377" s="9"/>
      <c r="M377" s="10"/>
      <c r="N377" s="10"/>
      <c r="O377" s="10"/>
      <c r="P377" s="7"/>
      <c r="Q377" s="10"/>
      <c r="R377" s="10"/>
      <c r="S377" s="10"/>
    </row>
    <row r="378" spans="1:19" ht="16.5" customHeight="1" x14ac:dyDescent="0.2">
      <c r="A378" s="7"/>
      <c r="B378" s="7"/>
      <c r="C378" s="7"/>
      <c r="D378" s="7" t="s">
        <v>433</v>
      </c>
      <c r="E378" s="7"/>
      <c r="F378" s="7"/>
      <c r="G378" s="7"/>
      <c r="H378" s="7"/>
      <c r="I378" s="7"/>
      <c r="J378" s="7"/>
      <c r="K378" s="7"/>
      <c r="L378" s="9" t="s">
        <v>240</v>
      </c>
      <c r="M378" s="15">
        <v>327</v>
      </c>
      <c r="N378" s="15">
        <v>623</v>
      </c>
      <c r="O378" s="19">
        <v>41223</v>
      </c>
      <c r="P378" s="7"/>
      <c r="Q378" s="15">
        <v>279</v>
      </c>
      <c r="R378" s="15">
        <v>636</v>
      </c>
      <c r="S378" s="19">
        <v>21793</v>
      </c>
    </row>
    <row r="379" spans="1:19" ht="16.5" customHeight="1" x14ac:dyDescent="0.2">
      <c r="A379" s="7"/>
      <c r="B379" s="7"/>
      <c r="C379" s="7"/>
      <c r="D379" s="7" t="s">
        <v>434</v>
      </c>
      <c r="E379" s="7"/>
      <c r="F379" s="7"/>
      <c r="G379" s="7"/>
      <c r="H379" s="7"/>
      <c r="I379" s="7"/>
      <c r="J379" s="7"/>
      <c r="K379" s="7"/>
      <c r="L379" s="9" t="s">
        <v>240</v>
      </c>
      <c r="M379" s="15">
        <v>239</v>
      </c>
      <c r="N379" s="15">
        <v>604</v>
      </c>
      <c r="O379" s="19">
        <v>16860</v>
      </c>
      <c r="P379" s="7"/>
      <c r="Q379" s="15">
        <v>255</v>
      </c>
      <c r="R379" s="15">
        <v>626</v>
      </c>
      <c r="S379" s="17">
        <v>9617</v>
      </c>
    </row>
    <row r="380" spans="1:19" ht="16.5" customHeight="1" x14ac:dyDescent="0.2">
      <c r="A380" s="7"/>
      <c r="B380" s="7"/>
      <c r="C380" s="7"/>
      <c r="D380" s="7" t="s">
        <v>435</v>
      </c>
      <c r="E380" s="7"/>
      <c r="F380" s="7"/>
      <c r="G380" s="7"/>
      <c r="H380" s="7"/>
      <c r="I380" s="7"/>
      <c r="J380" s="7"/>
      <c r="K380" s="7"/>
      <c r="L380" s="9" t="s">
        <v>240</v>
      </c>
      <c r="M380" s="16">
        <v>79</v>
      </c>
      <c r="N380" s="15">
        <v>516</v>
      </c>
      <c r="O380" s="17">
        <v>6235</v>
      </c>
      <c r="P380" s="7"/>
      <c r="Q380" s="16">
        <v>95</v>
      </c>
      <c r="R380" s="15">
        <v>514</v>
      </c>
      <c r="S380" s="17">
        <v>3829</v>
      </c>
    </row>
    <row r="381" spans="1:19" ht="16.5" customHeight="1" x14ac:dyDescent="0.2">
      <c r="A381" s="7"/>
      <c r="B381" s="7"/>
      <c r="C381" s="7"/>
      <c r="D381" s="7" t="s">
        <v>436</v>
      </c>
      <c r="E381" s="7"/>
      <c r="F381" s="7"/>
      <c r="G381" s="7"/>
      <c r="H381" s="7"/>
      <c r="I381" s="7"/>
      <c r="J381" s="7"/>
      <c r="K381" s="7"/>
      <c r="L381" s="9" t="s">
        <v>240</v>
      </c>
      <c r="M381" s="16">
        <v>85</v>
      </c>
      <c r="N381" s="15">
        <v>364</v>
      </c>
      <c r="O381" s="15">
        <v>242</v>
      </c>
      <c r="P381" s="7"/>
      <c r="Q381" s="15">
        <v>111</v>
      </c>
      <c r="R381" s="15">
        <v>391</v>
      </c>
      <c r="S381" s="15">
        <v>148</v>
      </c>
    </row>
    <row r="382" spans="1:19" ht="16.5" customHeight="1" x14ac:dyDescent="0.2">
      <c r="A382" s="7"/>
      <c r="B382" s="7"/>
      <c r="C382" s="7"/>
      <c r="D382" s="7" t="s">
        <v>437</v>
      </c>
      <c r="E382" s="7"/>
      <c r="F382" s="7"/>
      <c r="G382" s="7"/>
      <c r="H382" s="7"/>
      <c r="I382" s="7"/>
      <c r="J382" s="7"/>
      <c r="K382" s="7"/>
      <c r="L382" s="9" t="s">
        <v>240</v>
      </c>
      <c r="M382" s="14" t="s">
        <v>227</v>
      </c>
      <c r="N382" s="14" t="s">
        <v>227</v>
      </c>
      <c r="O382" s="13">
        <v>6</v>
      </c>
      <c r="P382" s="7"/>
      <c r="Q382" s="15">
        <v>307</v>
      </c>
      <c r="R382" s="15">
        <v>307</v>
      </c>
      <c r="S382" s="14" t="s">
        <v>227</v>
      </c>
    </row>
    <row r="383" spans="1:19" ht="16.5" customHeight="1" x14ac:dyDescent="0.2">
      <c r="A383" s="7"/>
      <c r="B383" s="7"/>
      <c r="C383" s="7"/>
      <c r="D383" s="7" t="s">
        <v>588</v>
      </c>
      <c r="E383" s="7"/>
      <c r="F383" s="7"/>
      <c r="G383" s="7"/>
      <c r="H383" s="7"/>
      <c r="I383" s="7"/>
      <c r="J383" s="7"/>
      <c r="K383" s="7"/>
      <c r="L383" s="9" t="s">
        <v>240</v>
      </c>
      <c r="M383" s="14" t="s">
        <v>227</v>
      </c>
      <c r="N383" s="14" t="s">
        <v>227</v>
      </c>
      <c r="O383" s="17">
        <v>1138</v>
      </c>
      <c r="P383" s="7"/>
      <c r="Q383" s="14" t="s">
        <v>227</v>
      </c>
      <c r="R383" s="14" t="s">
        <v>227</v>
      </c>
      <c r="S383" s="15">
        <v>413</v>
      </c>
    </row>
    <row r="384" spans="1:19" ht="16.5" customHeight="1" x14ac:dyDescent="0.2">
      <c r="A384" s="7"/>
      <c r="B384" s="7"/>
      <c r="C384" s="7" t="s">
        <v>611</v>
      </c>
      <c r="D384" s="7"/>
      <c r="E384" s="7"/>
      <c r="F384" s="7"/>
      <c r="G384" s="7"/>
      <c r="H384" s="7"/>
      <c r="I384" s="7"/>
      <c r="J384" s="7"/>
      <c r="K384" s="7"/>
      <c r="L384" s="9"/>
      <c r="M384" s="10"/>
      <c r="N384" s="10"/>
      <c r="O384" s="10"/>
      <c r="P384" s="7"/>
      <c r="Q384" s="10"/>
      <c r="R384" s="10"/>
      <c r="S384" s="10"/>
    </row>
    <row r="385" spans="1:19" ht="16.5" customHeight="1" x14ac:dyDescent="0.2">
      <c r="A385" s="7"/>
      <c r="B385" s="7"/>
      <c r="C385" s="7"/>
      <c r="D385" s="7" t="s">
        <v>591</v>
      </c>
      <c r="E385" s="7"/>
      <c r="F385" s="7"/>
      <c r="G385" s="7"/>
      <c r="H385" s="7"/>
      <c r="I385" s="7"/>
      <c r="J385" s="7"/>
      <c r="K385" s="7"/>
      <c r="L385" s="9" t="s">
        <v>240</v>
      </c>
      <c r="M385" s="15">
        <v>292</v>
      </c>
      <c r="N385" s="15">
        <v>624</v>
      </c>
      <c r="O385" s="19">
        <v>15870</v>
      </c>
      <c r="P385" s="7"/>
      <c r="Q385" s="15">
        <v>255</v>
      </c>
      <c r="R385" s="15">
        <v>645</v>
      </c>
      <c r="S385" s="17">
        <v>8510</v>
      </c>
    </row>
    <row r="386" spans="1:19" ht="16.5" customHeight="1" x14ac:dyDescent="0.2">
      <c r="A386" s="7"/>
      <c r="B386" s="7"/>
      <c r="C386" s="7"/>
      <c r="D386" s="7" t="s">
        <v>592</v>
      </c>
      <c r="E386" s="7"/>
      <c r="F386" s="7"/>
      <c r="G386" s="7"/>
      <c r="H386" s="7"/>
      <c r="I386" s="7"/>
      <c r="J386" s="7"/>
      <c r="K386" s="7"/>
      <c r="L386" s="9" t="s">
        <v>240</v>
      </c>
      <c r="M386" s="15">
        <v>218</v>
      </c>
      <c r="N386" s="15">
        <v>601</v>
      </c>
      <c r="O386" s="19">
        <v>16457</v>
      </c>
      <c r="P386" s="7"/>
      <c r="Q386" s="15">
        <v>200</v>
      </c>
      <c r="R386" s="15">
        <v>608</v>
      </c>
      <c r="S386" s="17">
        <v>9295</v>
      </c>
    </row>
    <row r="387" spans="1:19" ht="16.5" customHeight="1" x14ac:dyDescent="0.2">
      <c r="A387" s="7"/>
      <c r="B387" s="7"/>
      <c r="C387" s="7"/>
      <c r="D387" s="7" t="s">
        <v>593</v>
      </c>
      <c r="E387" s="7"/>
      <c r="F387" s="7"/>
      <c r="G387" s="7"/>
      <c r="H387" s="7"/>
      <c r="I387" s="7"/>
      <c r="J387" s="7"/>
      <c r="K387" s="7"/>
      <c r="L387" s="9" t="s">
        <v>240</v>
      </c>
      <c r="M387" s="15">
        <v>309</v>
      </c>
      <c r="N387" s="15">
        <v>614</v>
      </c>
      <c r="O387" s="19">
        <v>13949</v>
      </c>
      <c r="P387" s="7"/>
      <c r="Q387" s="15">
        <v>278</v>
      </c>
      <c r="R387" s="15">
        <v>623</v>
      </c>
      <c r="S387" s="17">
        <v>7508</v>
      </c>
    </row>
    <row r="388" spans="1:19" ht="16.5" customHeight="1" x14ac:dyDescent="0.2">
      <c r="A388" s="7"/>
      <c r="B388" s="7"/>
      <c r="C388" s="7"/>
      <c r="D388" s="7" t="s">
        <v>594</v>
      </c>
      <c r="E388" s="7"/>
      <c r="F388" s="7"/>
      <c r="G388" s="7"/>
      <c r="H388" s="7"/>
      <c r="I388" s="7"/>
      <c r="J388" s="7"/>
      <c r="K388" s="7"/>
      <c r="L388" s="9" t="s">
        <v>240</v>
      </c>
      <c r="M388" s="15">
        <v>309</v>
      </c>
      <c r="N388" s="15">
        <v>619</v>
      </c>
      <c r="O388" s="19">
        <v>12554</v>
      </c>
      <c r="P388" s="7"/>
      <c r="Q388" s="15">
        <v>277</v>
      </c>
      <c r="R388" s="15">
        <v>625</v>
      </c>
      <c r="S388" s="17">
        <v>6878</v>
      </c>
    </row>
    <row r="389" spans="1:19" ht="16.5" customHeight="1" x14ac:dyDescent="0.2">
      <c r="A389" s="7"/>
      <c r="B389" s="7"/>
      <c r="C389" s="7"/>
      <c r="D389" s="7" t="s">
        <v>595</v>
      </c>
      <c r="E389" s="7"/>
      <c r="F389" s="7"/>
      <c r="G389" s="7"/>
      <c r="H389" s="7"/>
      <c r="I389" s="7"/>
      <c r="J389" s="7"/>
      <c r="K389" s="7"/>
      <c r="L389" s="9" t="s">
        <v>240</v>
      </c>
      <c r="M389" s="15">
        <v>309</v>
      </c>
      <c r="N389" s="15">
        <v>586</v>
      </c>
      <c r="O389" s="17">
        <v>5729</v>
      </c>
      <c r="P389" s="7"/>
      <c r="Q389" s="15">
        <v>278</v>
      </c>
      <c r="R389" s="15">
        <v>554</v>
      </c>
      <c r="S389" s="17">
        <v>3192</v>
      </c>
    </row>
    <row r="390" spans="1:19" ht="16.5" customHeight="1" x14ac:dyDescent="0.2">
      <c r="A390" s="7"/>
      <c r="B390" s="7"/>
      <c r="C390" s="7"/>
      <c r="D390" s="7" t="s">
        <v>588</v>
      </c>
      <c r="E390" s="7"/>
      <c r="F390" s="7"/>
      <c r="G390" s="7"/>
      <c r="H390" s="7"/>
      <c r="I390" s="7"/>
      <c r="J390" s="7"/>
      <c r="K390" s="7"/>
      <c r="L390" s="9" t="s">
        <v>240</v>
      </c>
      <c r="M390" s="14" t="s">
        <v>227</v>
      </c>
      <c r="N390" s="14" t="s">
        <v>227</v>
      </c>
      <c r="O390" s="17">
        <v>1144</v>
      </c>
      <c r="P390" s="7"/>
      <c r="Q390" s="14" t="s">
        <v>227</v>
      </c>
      <c r="R390" s="14" t="s">
        <v>227</v>
      </c>
      <c r="S390" s="15">
        <v>418</v>
      </c>
    </row>
    <row r="391" spans="1:19" ht="16.5" customHeight="1" x14ac:dyDescent="0.2">
      <c r="A391" s="7"/>
      <c r="B391" s="7" t="s">
        <v>596</v>
      </c>
      <c r="C391" s="7"/>
      <c r="D391" s="7"/>
      <c r="E391" s="7"/>
      <c r="F391" s="7"/>
      <c r="G391" s="7"/>
      <c r="H391" s="7"/>
      <c r="I391" s="7"/>
      <c r="J391" s="7"/>
      <c r="K391" s="7"/>
      <c r="L391" s="9"/>
      <c r="M391" s="10"/>
      <c r="N391" s="10"/>
      <c r="O391" s="10"/>
      <c r="P391" s="7"/>
      <c r="Q391" s="10"/>
      <c r="R391" s="10"/>
      <c r="S391" s="10"/>
    </row>
    <row r="392" spans="1:19" ht="16.5" customHeight="1" x14ac:dyDescent="0.2">
      <c r="A392" s="7"/>
      <c r="B392" s="7"/>
      <c r="C392" s="7" t="s">
        <v>105</v>
      </c>
      <c r="D392" s="7"/>
      <c r="E392" s="7"/>
      <c r="F392" s="7"/>
      <c r="G392" s="7"/>
      <c r="H392" s="7"/>
      <c r="I392" s="7"/>
      <c r="J392" s="7"/>
      <c r="K392" s="7"/>
      <c r="L392" s="9" t="s">
        <v>240</v>
      </c>
      <c r="M392" s="15">
        <v>165</v>
      </c>
      <c r="N392" s="15">
        <v>625</v>
      </c>
      <c r="O392" s="17">
        <v>9271</v>
      </c>
      <c r="P392" s="7"/>
      <c r="Q392" s="15">
        <v>183</v>
      </c>
      <c r="R392" s="15">
        <v>677</v>
      </c>
      <c r="S392" s="17">
        <v>5820</v>
      </c>
    </row>
    <row r="393" spans="1:19" ht="16.5" customHeight="1" x14ac:dyDescent="0.2">
      <c r="A393" s="7"/>
      <c r="B393" s="7"/>
      <c r="C393" s="7" t="s">
        <v>587</v>
      </c>
      <c r="D393" s="7"/>
      <c r="E393" s="7"/>
      <c r="F393" s="7"/>
      <c r="G393" s="7"/>
      <c r="H393" s="7"/>
      <c r="I393" s="7"/>
      <c r="J393" s="7"/>
      <c r="K393" s="7"/>
      <c r="L393" s="9"/>
      <c r="M393" s="10"/>
      <c r="N393" s="10"/>
      <c r="O393" s="10"/>
      <c r="P393" s="7"/>
      <c r="Q393" s="10"/>
      <c r="R393" s="10"/>
      <c r="S393" s="10"/>
    </row>
    <row r="394" spans="1:19" ht="29.45" customHeight="1" x14ac:dyDescent="0.2">
      <c r="A394" s="7"/>
      <c r="B394" s="7"/>
      <c r="C394" s="7"/>
      <c r="D394" s="84" t="s">
        <v>346</v>
      </c>
      <c r="E394" s="84"/>
      <c r="F394" s="84"/>
      <c r="G394" s="84"/>
      <c r="H394" s="84"/>
      <c r="I394" s="84"/>
      <c r="J394" s="84"/>
      <c r="K394" s="84"/>
      <c r="L394" s="9" t="s">
        <v>240</v>
      </c>
      <c r="M394" s="14" t="s">
        <v>101</v>
      </c>
      <c r="N394" s="14" t="s">
        <v>101</v>
      </c>
      <c r="O394" s="14" t="s">
        <v>101</v>
      </c>
      <c r="P394" s="7"/>
      <c r="Q394" s="14" t="s">
        <v>101</v>
      </c>
      <c r="R394" s="14" t="s">
        <v>101</v>
      </c>
      <c r="S394" s="14" t="s">
        <v>101</v>
      </c>
    </row>
    <row r="395" spans="1:19" ht="16.5" customHeight="1" x14ac:dyDescent="0.2">
      <c r="A395" s="7"/>
      <c r="B395" s="7"/>
      <c r="C395" s="7"/>
      <c r="D395" s="7" t="s">
        <v>487</v>
      </c>
      <c r="E395" s="7"/>
      <c r="F395" s="7"/>
      <c r="G395" s="7"/>
      <c r="H395" s="7"/>
      <c r="I395" s="7"/>
      <c r="J395" s="7"/>
      <c r="K395" s="7"/>
      <c r="L395" s="9" t="s">
        <v>240</v>
      </c>
      <c r="M395" s="15">
        <v>167</v>
      </c>
      <c r="N395" s="15">
        <v>624</v>
      </c>
      <c r="O395" s="17">
        <v>9095</v>
      </c>
      <c r="P395" s="7"/>
      <c r="Q395" s="15">
        <v>184</v>
      </c>
      <c r="R395" s="15">
        <v>675</v>
      </c>
      <c r="S395" s="17">
        <v>5707</v>
      </c>
    </row>
    <row r="396" spans="1:19" ht="16.5" customHeight="1" x14ac:dyDescent="0.2">
      <c r="A396" s="7"/>
      <c r="B396" s="7"/>
      <c r="C396" s="7"/>
      <c r="D396" s="7" t="s">
        <v>588</v>
      </c>
      <c r="E396" s="7"/>
      <c r="F396" s="7"/>
      <c r="G396" s="7"/>
      <c r="H396" s="7"/>
      <c r="I396" s="7"/>
      <c r="J396" s="7"/>
      <c r="K396" s="7"/>
      <c r="L396" s="9" t="s">
        <v>240</v>
      </c>
      <c r="M396" s="14" t="s">
        <v>227</v>
      </c>
      <c r="N396" s="14" t="s">
        <v>227</v>
      </c>
      <c r="O396" s="15">
        <v>176</v>
      </c>
      <c r="P396" s="7"/>
      <c r="Q396" s="14" t="s">
        <v>227</v>
      </c>
      <c r="R396" s="14" t="s">
        <v>227</v>
      </c>
      <c r="S396" s="15">
        <v>113</v>
      </c>
    </row>
    <row r="397" spans="1:19" ht="16.5" customHeight="1" x14ac:dyDescent="0.2">
      <c r="A397" s="7"/>
      <c r="B397" s="7"/>
      <c r="C397" s="7" t="s">
        <v>589</v>
      </c>
      <c r="D397" s="7"/>
      <c r="E397" s="7"/>
      <c r="F397" s="7"/>
      <c r="G397" s="7"/>
      <c r="H397" s="7"/>
      <c r="I397" s="7"/>
      <c r="J397" s="7"/>
      <c r="K397" s="7"/>
      <c r="L397" s="9"/>
      <c r="M397" s="10"/>
      <c r="N397" s="10"/>
      <c r="O397" s="10"/>
      <c r="P397" s="7"/>
      <c r="Q397" s="10"/>
      <c r="R397" s="10"/>
      <c r="S397" s="10"/>
    </row>
    <row r="398" spans="1:19" ht="16.5" customHeight="1" x14ac:dyDescent="0.2">
      <c r="A398" s="7"/>
      <c r="B398" s="7"/>
      <c r="C398" s="7"/>
      <c r="D398" s="7" t="s">
        <v>433</v>
      </c>
      <c r="E398" s="7"/>
      <c r="F398" s="7"/>
      <c r="G398" s="7"/>
      <c r="H398" s="7"/>
      <c r="I398" s="7"/>
      <c r="J398" s="7"/>
      <c r="K398" s="7"/>
      <c r="L398" s="9" t="s">
        <v>240</v>
      </c>
      <c r="M398" s="15">
        <v>223</v>
      </c>
      <c r="N398" s="15">
        <v>688</v>
      </c>
      <c r="O398" s="17">
        <v>4610</v>
      </c>
      <c r="P398" s="7"/>
      <c r="Q398" s="15">
        <v>246</v>
      </c>
      <c r="R398" s="15">
        <v>765</v>
      </c>
      <c r="S398" s="17">
        <v>2830</v>
      </c>
    </row>
    <row r="399" spans="1:19" ht="16.5" customHeight="1" x14ac:dyDescent="0.2">
      <c r="A399" s="7"/>
      <c r="B399" s="7"/>
      <c r="C399" s="7"/>
      <c r="D399" s="7" t="s">
        <v>434</v>
      </c>
      <c r="E399" s="7"/>
      <c r="F399" s="7"/>
      <c r="G399" s="7"/>
      <c r="H399" s="7"/>
      <c r="I399" s="7"/>
      <c r="J399" s="7"/>
      <c r="K399" s="7"/>
      <c r="L399" s="9" t="s">
        <v>240</v>
      </c>
      <c r="M399" s="16">
        <v>92</v>
      </c>
      <c r="N399" s="15">
        <v>587</v>
      </c>
      <c r="O399" s="17">
        <v>3181</v>
      </c>
      <c r="P399" s="7"/>
      <c r="Q399" s="15">
        <v>121</v>
      </c>
      <c r="R399" s="15">
        <v>661</v>
      </c>
      <c r="S399" s="17">
        <v>1994</v>
      </c>
    </row>
    <row r="400" spans="1:19" ht="16.5" customHeight="1" x14ac:dyDescent="0.2">
      <c r="A400" s="7"/>
      <c r="B400" s="7"/>
      <c r="C400" s="7"/>
      <c r="D400" s="7" t="s">
        <v>435</v>
      </c>
      <c r="E400" s="7"/>
      <c r="F400" s="7"/>
      <c r="G400" s="7"/>
      <c r="H400" s="7"/>
      <c r="I400" s="7"/>
      <c r="J400" s="7"/>
      <c r="K400" s="7"/>
      <c r="L400" s="9" t="s">
        <v>240</v>
      </c>
      <c r="M400" s="16">
        <v>82</v>
      </c>
      <c r="N400" s="15">
        <v>385</v>
      </c>
      <c r="O400" s="17">
        <v>1342</v>
      </c>
      <c r="P400" s="7"/>
      <c r="Q400" s="15">
        <v>133</v>
      </c>
      <c r="R400" s="15">
        <v>436</v>
      </c>
      <c r="S400" s="15">
        <v>906</v>
      </c>
    </row>
    <row r="401" spans="1:19" ht="16.5" customHeight="1" x14ac:dyDescent="0.2">
      <c r="A401" s="7"/>
      <c r="B401" s="7"/>
      <c r="C401" s="7"/>
      <c r="D401" s="7" t="s">
        <v>436</v>
      </c>
      <c r="E401" s="7"/>
      <c r="F401" s="7"/>
      <c r="G401" s="7"/>
      <c r="H401" s="7"/>
      <c r="I401" s="7"/>
      <c r="J401" s="7"/>
      <c r="K401" s="7"/>
      <c r="L401" s="9" t="s">
        <v>240</v>
      </c>
      <c r="M401" s="16">
        <v>13</v>
      </c>
      <c r="N401" s="15">
        <v>276</v>
      </c>
      <c r="O401" s="16">
        <v>50</v>
      </c>
      <c r="P401" s="7"/>
      <c r="Q401" s="16">
        <v>71</v>
      </c>
      <c r="R401" s="15">
        <v>309</v>
      </c>
      <c r="S401" s="16">
        <v>43</v>
      </c>
    </row>
    <row r="402" spans="1:19" ht="16.5" customHeight="1" x14ac:dyDescent="0.2">
      <c r="A402" s="7"/>
      <c r="B402" s="7"/>
      <c r="C402" s="7"/>
      <c r="D402" s="7" t="s">
        <v>437</v>
      </c>
      <c r="E402" s="7"/>
      <c r="F402" s="7"/>
      <c r="G402" s="7"/>
      <c r="H402" s="7"/>
      <c r="I402" s="7"/>
      <c r="J402" s="7"/>
      <c r="K402" s="7"/>
      <c r="L402" s="9" t="s">
        <v>240</v>
      </c>
      <c r="M402" s="14" t="s">
        <v>101</v>
      </c>
      <c r="N402" s="14" t="s">
        <v>101</v>
      </c>
      <c r="O402" s="13" t="s">
        <v>104</v>
      </c>
      <c r="P402" s="7"/>
      <c r="Q402" s="16">
        <v>64</v>
      </c>
      <c r="R402" s="16">
        <v>64</v>
      </c>
      <c r="S402" s="13" t="s">
        <v>104</v>
      </c>
    </row>
    <row r="403" spans="1:19" ht="16.5" customHeight="1" x14ac:dyDescent="0.2">
      <c r="A403" s="7"/>
      <c r="B403" s="7"/>
      <c r="C403" s="7"/>
      <c r="D403" s="7" t="s">
        <v>588</v>
      </c>
      <c r="E403" s="7"/>
      <c r="F403" s="7"/>
      <c r="G403" s="7"/>
      <c r="H403" s="7"/>
      <c r="I403" s="7"/>
      <c r="J403" s="7"/>
      <c r="K403" s="7"/>
      <c r="L403" s="9" t="s">
        <v>240</v>
      </c>
      <c r="M403" s="14" t="s">
        <v>227</v>
      </c>
      <c r="N403" s="14" t="s">
        <v>227</v>
      </c>
      <c r="O403" s="16">
        <v>87</v>
      </c>
      <c r="P403" s="7"/>
      <c r="Q403" s="14" t="s">
        <v>227</v>
      </c>
      <c r="R403" s="14" t="s">
        <v>227</v>
      </c>
      <c r="S403" s="16">
        <v>48</v>
      </c>
    </row>
    <row r="404" spans="1:19" ht="16.5" customHeight="1" x14ac:dyDescent="0.2">
      <c r="A404" s="7"/>
      <c r="B404" s="7"/>
      <c r="C404" s="7" t="s">
        <v>611</v>
      </c>
      <c r="D404" s="7"/>
      <c r="E404" s="7"/>
      <c r="F404" s="7"/>
      <c r="G404" s="7"/>
      <c r="H404" s="7"/>
      <c r="I404" s="7"/>
      <c r="J404" s="7"/>
      <c r="K404" s="7"/>
      <c r="L404" s="9"/>
      <c r="M404" s="10"/>
      <c r="N404" s="10"/>
      <c r="O404" s="10"/>
      <c r="P404" s="7"/>
      <c r="Q404" s="10"/>
      <c r="R404" s="10"/>
      <c r="S404" s="10"/>
    </row>
    <row r="405" spans="1:19" ht="16.5" customHeight="1" x14ac:dyDescent="0.2">
      <c r="A405" s="7"/>
      <c r="B405" s="7"/>
      <c r="C405" s="7"/>
      <c r="D405" s="7" t="s">
        <v>591</v>
      </c>
      <c r="E405" s="7"/>
      <c r="F405" s="7"/>
      <c r="G405" s="7"/>
      <c r="H405" s="7"/>
      <c r="I405" s="7"/>
      <c r="J405" s="7"/>
      <c r="K405" s="7"/>
      <c r="L405" s="9" t="s">
        <v>240</v>
      </c>
      <c r="M405" s="15">
        <v>163</v>
      </c>
      <c r="N405" s="15">
        <v>617</v>
      </c>
      <c r="O405" s="17">
        <v>2408</v>
      </c>
      <c r="P405" s="7"/>
      <c r="Q405" s="15">
        <v>184</v>
      </c>
      <c r="R405" s="15">
        <v>659</v>
      </c>
      <c r="S405" s="17">
        <v>1552</v>
      </c>
    </row>
    <row r="406" spans="1:19" ht="16.5" customHeight="1" x14ac:dyDescent="0.2">
      <c r="A406" s="7"/>
      <c r="B406" s="7"/>
      <c r="C406" s="7"/>
      <c r="D406" s="7" t="s">
        <v>592</v>
      </c>
      <c r="E406" s="7"/>
      <c r="F406" s="7"/>
      <c r="G406" s="7"/>
      <c r="H406" s="7"/>
      <c r="I406" s="7"/>
      <c r="J406" s="7"/>
      <c r="K406" s="7"/>
      <c r="L406" s="9" t="s">
        <v>240</v>
      </c>
      <c r="M406" s="15">
        <v>133</v>
      </c>
      <c r="N406" s="15">
        <v>525</v>
      </c>
      <c r="O406" s="17">
        <v>2796</v>
      </c>
      <c r="P406" s="7"/>
      <c r="Q406" s="15">
        <v>151</v>
      </c>
      <c r="R406" s="15">
        <v>557</v>
      </c>
      <c r="S406" s="17">
        <v>1724</v>
      </c>
    </row>
    <row r="407" spans="1:19" ht="16.5" customHeight="1" x14ac:dyDescent="0.2">
      <c r="A407" s="7"/>
      <c r="B407" s="7"/>
      <c r="C407" s="7"/>
      <c r="D407" s="7" t="s">
        <v>593</v>
      </c>
      <c r="E407" s="7"/>
      <c r="F407" s="7"/>
      <c r="G407" s="7"/>
      <c r="H407" s="7"/>
      <c r="I407" s="7"/>
      <c r="J407" s="7"/>
      <c r="K407" s="7"/>
      <c r="L407" s="9" t="s">
        <v>240</v>
      </c>
      <c r="M407" s="15">
        <v>209</v>
      </c>
      <c r="N407" s="15">
        <v>677</v>
      </c>
      <c r="O407" s="17">
        <v>1865</v>
      </c>
      <c r="P407" s="7"/>
      <c r="Q407" s="15">
        <v>207</v>
      </c>
      <c r="R407" s="15">
        <v>740</v>
      </c>
      <c r="S407" s="17">
        <v>1161</v>
      </c>
    </row>
    <row r="408" spans="1:19" ht="16.5" customHeight="1" x14ac:dyDescent="0.2">
      <c r="A408" s="7"/>
      <c r="B408" s="7"/>
      <c r="C408" s="7"/>
      <c r="D408" s="7" t="s">
        <v>594</v>
      </c>
      <c r="E408" s="7"/>
      <c r="F408" s="7"/>
      <c r="G408" s="7"/>
      <c r="H408" s="7"/>
      <c r="I408" s="7"/>
      <c r="J408" s="7"/>
      <c r="K408" s="7"/>
      <c r="L408" s="9" t="s">
        <v>240</v>
      </c>
      <c r="M408" s="15">
        <v>174</v>
      </c>
      <c r="N408" s="15">
        <v>738</v>
      </c>
      <c r="O408" s="17">
        <v>1586</v>
      </c>
      <c r="P408" s="7"/>
      <c r="Q408" s="15">
        <v>189</v>
      </c>
      <c r="R408" s="15">
        <v>786</v>
      </c>
      <c r="S408" s="17">
        <v>1013</v>
      </c>
    </row>
    <row r="409" spans="1:19" ht="16.5" customHeight="1" x14ac:dyDescent="0.2">
      <c r="A409" s="7"/>
      <c r="B409" s="7"/>
      <c r="C409" s="7"/>
      <c r="D409" s="7" t="s">
        <v>595</v>
      </c>
      <c r="E409" s="7"/>
      <c r="F409" s="7"/>
      <c r="G409" s="7"/>
      <c r="H409" s="7"/>
      <c r="I409" s="7"/>
      <c r="J409" s="7"/>
      <c r="K409" s="7"/>
      <c r="L409" s="9" t="s">
        <v>240</v>
      </c>
      <c r="M409" s="15">
        <v>229</v>
      </c>
      <c r="N409" s="15">
        <v>764</v>
      </c>
      <c r="O409" s="15">
        <v>527</v>
      </c>
      <c r="P409" s="7"/>
      <c r="Q409" s="15">
        <v>266</v>
      </c>
      <c r="R409" s="15">
        <v>805</v>
      </c>
      <c r="S409" s="15">
        <v>320</v>
      </c>
    </row>
    <row r="410" spans="1:19" ht="16.5" customHeight="1" x14ac:dyDescent="0.2">
      <c r="A410" s="7"/>
      <c r="B410" s="7"/>
      <c r="C410" s="7"/>
      <c r="D410" s="7" t="s">
        <v>588</v>
      </c>
      <c r="E410" s="7"/>
      <c r="F410" s="7"/>
      <c r="G410" s="7"/>
      <c r="H410" s="7"/>
      <c r="I410" s="7"/>
      <c r="J410" s="7"/>
      <c r="K410" s="7"/>
      <c r="L410" s="9" t="s">
        <v>240</v>
      </c>
      <c r="M410" s="14" t="s">
        <v>227</v>
      </c>
      <c r="N410" s="14" t="s">
        <v>227</v>
      </c>
      <c r="O410" s="16">
        <v>89</v>
      </c>
      <c r="P410" s="7"/>
      <c r="Q410" s="14" t="s">
        <v>227</v>
      </c>
      <c r="R410" s="14" t="s">
        <v>227</v>
      </c>
      <c r="S410" s="16">
        <v>50</v>
      </c>
    </row>
    <row r="411" spans="1:19" ht="16.5" customHeight="1" x14ac:dyDescent="0.2">
      <c r="A411" s="7"/>
      <c r="B411" s="7" t="s">
        <v>597</v>
      </c>
      <c r="C411" s="7"/>
      <c r="D411" s="7"/>
      <c r="E411" s="7"/>
      <c r="F411" s="7"/>
      <c r="G411" s="7"/>
      <c r="H411" s="7"/>
      <c r="I411" s="7"/>
      <c r="J411" s="7"/>
      <c r="K411" s="7"/>
      <c r="L411" s="9"/>
      <c r="M411" s="10"/>
      <c r="N411" s="10"/>
      <c r="O411" s="10"/>
      <c r="P411" s="7"/>
      <c r="Q411" s="10"/>
      <c r="R411" s="10"/>
      <c r="S411" s="10"/>
    </row>
    <row r="412" spans="1:19" ht="16.5" customHeight="1" x14ac:dyDescent="0.2">
      <c r="A412" s="7"/>
      <c r="B412" s="7"/>
      <c r="C412" s="7" t="s">
        <v>105</v>
      </c>
      <c r="D412" s="7"/>
      <c r="E412" s="7"/>
      <c r="F412" s="7"/>
      <c r="G412" s="7"/>
      <c r="H412" s="7"/>
      <c r="I412" s="7"/>
      <c r="J412" s="7"/>
      <c r="K412" s="7"/>
      <c r="L412" s="9" t="s">
        <v>240</v>
      </c>
      <c r="M412" s="14" t="s">
        <v>101</v>
      </c>
      <c r="N412" s="14" t="s">
        <v>101</v>
      </c>
      <c r="O412" s="14" t="s">
        <v>101</v>
      </c>
      <c r="P412" s="7"/>
      <c r="Q412" s="14" t="s">
        <v>101</v>
      </c>
      <c r="R412" s="14" t="s">
        <v>101</v>
      </c>
      <c r="S412" s="14" t="s">
        <v>101</v>
      </c>
    </row>
    <row r="413" spans="1:19" ht="16.5" customHeight="1" x14ac:dyDescent="0.2">
      <c r="A413" s="7"/>
      <c r="B413" s="7"/>
      <c r="C413" s="7" t="s">
        <v>587</v>
      </c>
      <c r="D413" s="7"/>
      <c r="E413" s="7"/>
      <c r="F413" s="7"/>
      <c r="G413" s="7"/>
      <c r="H413" s="7"/>
      <c r="I413" s="7"/>
      <c r="J413" s="7"/>
      <c r="K413" s="7"/>
      <c r="L413" s="9"/>
      <c r="M413" s="10"/>
      <c r="N413" s="10"/>
      <c r="O413" s="10"/>
      <c r="P413" s="7"/>
      <c r="Q413" s="10"/>
      <c r="R413" s="10"/>
      <c r="S413" s="10"/>
    </row>
    <row r="414" spans="1:19" ht="29.45" customHeight="1" x14ac:dyDescent="0.2">
      <c r="A414" s="7"/>
      <c r="B414" s="7"/>
      <c r="C414" s="7"/>
      <c r="D414" s="84" t="s">
        <v>346</v>
      </c>
      <c r="E414" s="84"/>
      <c r="F414" s="84"/>
      <c r="G414" s="84"/>
      <c r="H414" s="84"/>
      <c r="I414" s="84"/>
      <c r="J414" s="84"/>
      <c r="K414" s="84"/>
      <c r="L414" s="9" t="s">
        <v>240</v>
      </c>
      <c r="M414" s="14" t="s">
        <v>101</v>
      </c>
      <c r="N414" s="14" t="s">
        <v>101</v>
      </c>
      <c r="O414" s="14" t="s">
        <v>101</v>
      </c>
      <c r="P414" s="7"/>
      <c r="Q414" s="14" t="s">
        <v>101</v>
      </c>
      <c r="R414" s="14" t="s">
        <v>101</v>
      </c>
      <c r="S414" s="14" t="s">
        <v>101</v>
      </c>
    </row>
    <row r="415" spans="1:19" ht="16.5" customHeight="1" x14ac:dyDescent="0.2">
      <c r="A415" s="7"/>
      <c r="B415" s="7"/>
      <c r="C415" s="7"/>
      <c r="D415" s="7" t="s">
        <v>487</v>
      </c>
      <c r="E415" s="7"/>
      <c r="F415" s="7"/>
      <c r="G415" s="7"/>
      <c r="H415" s="7"/>
      <c r="I415" s="7"/>
      <c r="J415" s="7"/>
      <c r="K415" s="7"/>
      <c r="L415" s="9" t="s">
        <v>240</v>
      </c>
      <c r="M415" s="14" t="s">
        <v>101</v>
      </c>
      <c r="N415" s="14" t="s">
        <v>101</v>
      </c>
      <c r="O415" s="14" t="s">
        <v>101</v>
      </c>
      <c r="P415" s="7"/>
      <c r="Q415" s="14" t="s">
        <v>101</v>
      </c>
      <c r="R415" s="14" t="s">
        <v>101</v>
      </c>
      <c r="S415" s="14" t="s">
        <v>101</v>
      </c>
    </row>
    <row r="416" spans="1:19" ht="16.5" customHeight="1" x14ac:dyDescent="0.2">
      <c r="A416" s="7"/>
      <c r="B416" s="7"/>
      <c r="C416" s="7"/>
      <c r="D416" s="7" t="s">
        <v>588</v>
      </c>
      <c r="E416" s="7"/>
      <c r="F416" s="7"/>
      <c r="G416" s="7"/>
      <c r="H416" s="7"/>
      <c r="I416" s="7"/>
      <c r="J416" s="7"/>
      <c r="K416" s="7"/>
      <c r="L416" s="9" t="s">
        <v>240</v>
      </c>
      <c r="M416" s="14" t="s">
        <v>101</v>
      </c>
      <c r="N416" s="14" t="s">
        <v>101</v>
      </c>
      <c r="O416" s="14" t="s">
        <v>101</v>
      </c>
      <c r="P416" s="7"/>
      <c r="Q416" s="14" t="s">
        <v>101</v>
      </c>
      <c r="R416" s="14" t="s">
        <v>101</v>
      </c>
      <c r="S416" s="14" t="s">
        <v>101</v>
      </c>
    </row>
    <row r="417" spans="1:19" ht="16.5" customHeight="1" x14ac:dyDescent="0.2">
      <c r="A417" s="7"/>
      <c r="B417" s="7"/>
      <c r="C417" s="7" t="s">
        <v>589</v>
      </c>
      <c r="D417" s="7"/>
      <c r="E417" s="7"/>
      <c r="F417" s="7"/>
      <c r="G417" s="7"/>
      <c r="H417" s="7"/>
      <c r="I417" s="7"/>
      <c r="J417" s="7"/>
      <c r="K417" s="7"/>
      <c r="L417" s="9"/>
      <c r="M417" s="10"/>
      <c r="N417" s="10"/>
      <c r="O417" s="10"/>
      <c r="P417" s="7"/>
      <c r="Q417" s="10"/>
      <c r="R417" s="10"/>
      <c r="S417" s="10"/>
    </row>
    <row r="418" spans="1:19" ht="16.5" customHeight="1" x14ac:dyDescent="0.2">
      <c r="A418" s="7"/>
      <c r="B418" s="7"/>
      <c r="C418" s="7"/>
      <c r="D418" s="7" t="s">
        <v>433</v>
      </c>
      <c r="E418" s="7"/>
      <c r="F418" s="7"/>
      <c r="G418" s="7"/>
      <c r="H418" s="7"/>
      <c r="I418" s="7"/>
      <c r="J418" s="7"/>
      <c r="K418" s="7"/>
      <c r="L418" s="9" t="s">
        <v>240</v>
      </c>
      <c r="M418" s="14" t="s">
        <v>101</v>
      </c>
      <c r="N418" s="14" t="s">
        <v>101</v>
      </c>
      <c r="O418" s="14" t="s">
        <v>101</v>
      </c>
      <c r="P418" s="7"/>
      <c r="Q418" s="14" t="s">
        <v>101</v>
      </c>
      <c r="R418" s="14" t="s">
        <v>101</v>
      </c>
      <c r="S418" s="14" t="s">
        <v>101</v>
      </c>
    </row>
    <row r="419" spans="1:19" ht="16.5" customHeight="1" x14ac:dyDescent="0.2">
      <c r="A419" s="7"/>
      <c r="B419" s="7"/>
      <c r="C419" s="7"/>
      <c r="D419" s="7" t="s">
        <v>434</v>
      </c>
      <c r="E419" s="7"/>
      <c r="F419" s="7"/>
      <c r="G419" s="7"/>
      <c r="H419" s="7"/>
      <c r="I419" s="7"/>
      <c r="J419" s="7"/>
      <c r="K419" s="7"/>
      <c r="L419" s="9" t="s">
        <v>240</v>
      </c>
      <c r="M419" s="14" t="s">
        <v>101</v>
      </c>
      <c r="N419" s="14" t="s">
        <v>101</v>
      </c>
      <c r="O419" s="14" t="s">
        <v>101</v>
      </c>
      <c r="P419" s="7"/>
      <c r="Q419" s="14" t="s">
        <v>101</v>
      </c>
      <c r="R419" s="14" t="s">
        <v>101</v>
      </c>
      <c r="S419" s="14" t="s">
        <v>101</v>
      </c>
    </row>
    <row r="420" spans="1:19" ht="16.5" customHeight="1" x14ac:dyDescent="0.2">
      <c r="A420" s="7"/>
      <c r="B420" s="7"/>
      <c r="C420" s="7"/>
      <c r="D420" s="7" t="s">
        <v>435</v>
      </c>
      <c r="E420" s="7"/>
      <c r="F420" s="7"/>
      <c r="G420" s="7"/>
      <c r="H420" s="7"/>
      <c r="I420" s="7"/>
      <c r="J420" s="7"/>
      <c r="K420" s="7"/>
      <c r="L420" s="9" t="s">
        <v>240</v>
      </c>
      <c r="M420" s="14" t="s">
        <v>101</v>
      </c>
      <c r="N420" s="14" t="s">
        <v>101</v>
      </c>
      <c r="O420" s="14" t="s">
        <v>101</v>
      </c>
      <c r="P420" s="7"/>
      <c r="Q420" s="14" t="s">
        <v>101</v>
      </c>
      <c r="R420" s="14" t="s">
        <v>101</v>
      </c>
      <c r="S420" s="14" t="s">
        <v>101</v>
      </c>
    </row>
    <row r="421" spans="1:19" ht="16.5" customHeight="1" x14ac:dyDescent="0.2">
      <c r="A421" s="7"/>
      <c r="B421" s="7"/>
      <c r="C421" s="7"/>
      <c r="D421" s="7" t="s">
        <v>436</v>
      </c>
      <c r="E421" s="7"/>
      <c r="F421" s="7"/>
      <c r="G421" s="7"/>
      <c r="H421" s="7"/>
      <c r="I421" s="7"/>
      <c r="J421" s="7"/>
      <c r="K421" s="7"/>
      <c r="L421" s="9" t="s">
        <v>240</v>
      </c>
      <c r="M421" s="14" t="s">
        <v>101</v>
      </c>
      <c r="N421" s="14" t="s">
        <v>101</v>
      </c>
      <c r="O421" s="14" t="s">
        <v>101</v>
      </c>
      <c r="P421" s="7"/>
      <c r="Q421" s="14" t="s">
        <v>101</v>
      </c>
      <c r="R421" s="14" t="s">
        <v>101</v>
      </c>
      <c r="S421" s="14" t="s">
        <v>101</v>
      </c>
    </row>
    <row r="422" spans="1:19" ht="16.5" customHeight="1" x14ac:dyDescent="0.2">
      <c r="A422" s="7"/>
      <c r="B422" s="7"/>
      <c r="C422" s="7"/>
      <c r="D422" s="7" t="s">
        <v>437</v>
      </c>
      <c r="E422" s="7"/>
      <c r="F422" s="7"/>
      <c r="G422" s="7"/>
      <c r="H422" s="7"/>
      <c r="I422" s="7"/>
      <c r="J422" s="7"/>
      <c r="K422" s="7"/>
      <c r="L422" s="9" t="s">
        <v>240</v>
      </c>
      <c r="M422" s="14" t="s">
        <v>101</v>
      </c>
      <c r="N422" s="14" t="s">
        <v>101</v>
      </c>
      <c r="O422" s="14" t="s">
        <v>101</v>
      </c>
      <c r="P422" s="7"/>
      <c r="Q422" s="14" t="s">
        <v>101</v>
      </c>
      <c r="R422" s="14" t="s">
        <v>101</v>
      </c>
      <c r="S422" s="14" t="s">
        <v>101</v>
      </c>
    </row>
    <row r="423" spans="1:19" ht="16.5" customHeight="1" x14ac:dyDescent="0.2">
      <c r="A423" s="7"/>
      <c r="B423" s="7"/>
      <c r="C423" s="7"/>
      <c r="D423" s="7" t="s">
        <v>588</v>
      </c>
      <c r="E423" s="7"/>
      <c r="F423" s="7"/>
      <c r="G423" s="7"/>
      <c r="H423" s="7"/>
      <c r="I423" s="7"/>
      <c r="J423" s="7"/>
      <c r="K423" s="7"/>
      <c r="L423" s="9" t="s">
        <v>240</v>
      </c>
      <c r="M423" s="14" t="s">
        <v>101</v>
      </c>
      <c r="N423" s="14" t="s">
        <v>101</v>
      </c>
      <c r="O423" s="14" t="s">
        <v>101</v>
      </c>
      <c r="P423" s="7"/>
      <c r="Q423" s="14" t="s">
        <v>101</v>
      </c>
      <c r="R423" s="14" t="s">
        <v>101</v>
      </c>
      <c r="S423" s="14" t="s">
        <v>101</v>
      </c>
    </row>
    <row r="424" spans="1:19" ht="16.5" customHeight="1" x14ac:dyDescent="0.2">
      <c r="A424" s="7"/>
      <c r="B424" s="7"/>
      <c r="C424" s="7" t="s">
        <v>611</v>
      </c>
      <c r="D424" s="7"/>
      <c r="E424" s="7"/>
      <c r="F424" s="7"/>
      <c r="G424" s="7"/>
      <c r="H424" s="7"/>
      <c r="I424" s="7"/>
      <c r="J424" s="7"/>
      <c r="K424" s="7"/>
      <c r="L424" s="9"/>
      <c r="M424" s="10"/>
      <c r="N424" s="10"/>
      <c r="O424" s="10"/>
      <c r="P424" s="7"/>
      <c r="Q424" s="10"/>
      <c r="R424" s="10"/>
      <c r="S424" s="10"/>
    </row>
    <row r="425" spans="1:19" ht="16.5" customHeight="1" x14ac:dyDescent="0.2">
      <c r="A425" s="7"/>
      <c r="B425" s="7"/>
      <c r="C425" s="7"/>
      <c r="D425" s="7" t="s">
        <v>591</v>
      </c>
      <c r="E425" s="7"/>
      <c r="F425" s="7"/>
      <c r="G425" s="7"/>
      <c r="H425" s="7"/>
      <c r="I425" s="7"/>
      <c r="J425" s="7"/>
      <c r="K425" s="7"/>
      <c r="L425" s="9" t="s">
        <v>240</v>
      </c>
      <c r="M425" s="14" t="s">
        <v>101</v>
      </c>
      <c r="N425" s="14" t="s">
        <v>101</v>
      </c>
      <c r="O425" s="14" t="s">
        <v>101</v>
      </c>
      <c r="P425" s="7"/>
      <c r="Q425" s="14" t="s">
        <v>101</v>
      </c>
      <c r="R425" s="14" t="s">
        <v>101</v>
      </c>
      <c r="S425" s="14" t="s">
        <v>101</v>
      </c>
    </row>
    <row r="426" spans="1:19" ht="16.5" customHeight="1" x14ac:dyDescent="0.2">
      <c r="A426" s="7"/>
      <c r="B426" s="7"/>
      <c r="C426" s="7"/>
      <c r="D426" s="7" t="s">
        <v>592</v>
      </c>
      <c r="E426" s="7"/>
      <c r="F426" s="7"/>
      <c r="G426" s="7"/>
      <c r="H426" s="7"/>
      <c r="I426" s="7"/>
      <c r="J426" s="7"/>
      <c r="K426" s="7"/>
      <c r="L426" s="9" t="s">
        <v>240</v>
      </c>
      <c r="M426" s="14" t="s">
        <v>101</v>
      </c>
      <c r="N426" s="14" t="s">
        <v>101</v>
      </c>
      <c r="O426" s="14" t="s">
        <v>101</v>
      </c>
      <c r="P426" s="7"/>
      <c r="Q426" s="14" t="s">
        <v>101</v>
      </c>
      <c r="R426" s="14" t="s">
        <v>101</v>
      </c>
      <c r="S426" s="14" t="s">
        <v>101</v>
      </c>
    </row>
    <row r="427" spans="1:19" ht="16.5" customHeight="1" x14ac:dyDescent="0.2">
      <c r="A427" s="7"/>
      <c r="B427" s="7"/>
      <c r="C427" s="7"/>
      <c r="D427" s="7" t="s">
        <v>593</v>
      </c>
      <c r="E427" s="7"/>
      <c r="F427" s="7"/>
      <c r="G427" s="7"/>
      <c r="H427" s="7"/>
      <c r="I427" s="7"/>
      <c r="J427" s="7"/>
      <c r="K427" s="7"/>
      <c r="L427" s="9" t="s">
        <v>240</v>
      </c>
      <c r="M427" s="14" t="s">
        <v>101</v>
      </c>
      <c r="N427" s="14" t="s">
        <v>101</v>
      </c>
      <c r="O427" s="14" t="s">
        <v>101</v>
      </c>
      <c r="P427" s="7"/>
      <c r="Q427" s="14" t="s">
        <v>101</v>
      </c>
      <c r="R427" s="14" t="s">
        <v>101</v>
      </c>
      <c r="S427" s="14" t="s">
        <v>101</v>
      </c>
    </row>
    <row r="428" spans="1:19" ht="16.5" customHeight="1" x14ac:dyDescent="0.2">
      <c r="A428" s="7"/>
      <c r="B428" s="7"/>
      <c r="C428" s="7"/>
      <c r="D428" s="7" t="s">
        <v>594</v>
      </c>
      <c r="E428" s="7"/>
      <c r="F428" s="7"/>
      <c r="G428" s="7"/>
      <c r="H428" s="7"/>
      <c r="I428" s="7"/>
      <c r="J428" s="7"/>
      <c r="K428" s="7"/>
      <c r="L428" s="9" t="s">
        <v>240</v>
      </c>
      <c r="M428" s="14" t="s">
        <v>101</v>
      </c>
      <c r="N428" s="14" t="s">
        <v>101</v>
      </c>
      <c r="O428" s="14" t="s">
        <v>101</v>
      </c>
      <c r="P428" s="7"/>
      <c r="Q428" s="14" t="s">
        <v>101</v>
      </c>
      <c r="R428" s="14" t="s">
        <v>101</v>
      </c>
      <c r="S428" s="14" t="s">
        <v>101</v>
      </c>
    </row>
    <row r="429" spans="1:19" ht="16.5" customHeight="1" x14ac:dyDescent="0.2">
      <c r="A429" s="7"/>
      <c r="B429" s="7"/>
      <c r="C429" s="7"/>
      <c r="D429" s="7" t="s">
        <v>595</v>
      </c>
      <c r="E429" s="7"/>
      <c r="F429" s="7"/>
      <c r="G429" s="7"/>
      <c r="H429" s="7"/>
      <c r="I429" s="7"/>
      <c r="J429" s="7"/>
      <c r="K429" s="7"/>
      <c r="L429" s="9" t="s">
        <v>240</v>
      </c>
      <c r="M429" s="14" t="s">
        <v>101</v>
      </c>
      <c r="N429" s="14" t="s">
        <v>101</v>
      </c>
      <c r="O429" s="14" t="s">
        <v>101</v>
      </c>
      <c r="P429" s="7"/>
      <c r="Q429" s="14" t="s">
        <v>101</v>
      </c>
      <c r="R429" s="14" t="s">
        <v>101</v>
      </c>
      <c r="S429" s="14" t="s">
        <v>101</v>
      </c>
    </row>
    <row r="430" spans="1:19" ht="16.5" customHeight="1" x14ac:dyDescent="0.2">
      <c r="A430" s="7"/>
      <c r="B430" s="7"/>
      <c r="C430" s="7"/>
      <c r="D430" s="7" t="s">
        <v>588</v>
      </c>
      <c r="E430" s="7"/>
      <c r="F430" s="7"/>
      <c r="G430" s="7"/>
      <c r="H430" s="7"/>
      <c r="I430" s="7"/>
      <c r="J430" s="7"/>
      <c r="K430" s="7"/>
      <c r="L430" s="9" t="s">
        <v>240</v>
      </c>
      <c r="M430" s="14" t="s">
        <v>101</v>
      </c>
      <c r="N430" s="14" t="s">
        <v>101</v>
      </c>
      <c r="O430" s="14" t="s">
        <v>101</v>
      </c>
      <c r="P430" s="7"/>
      <c r="Q430" s="14" t="s">
        <v>101</v>
      </c>
      <c r="R430" s="14" t="s">
        <v>101</v>
      </c>
      <c r="S430" s="14" t="s">
        <v>101</v>
      </c>
    </row>
    <row r="431" spans="1:19" ht="16.5" customHeight="1" x14ac:dyDescent="0.2">
      <c r="A431" s="7" t="s">
        <v>146</v>
      </c>
      <c r="B431" s="7"/>
      <c r="C431" s="7"/>
      <c r="D431" s="7"/>
      <c r="E431" s="7"/>
      <c r="F431" s="7"/>
      <c r="G431" s="7"/>
      <c r="H431" s="7"/>
      <c r="I431" s="7"/>
      <c r="J431" s="7"/>
      <c r="K431" s="7"/>
      <c r="L431" s="9"/>
      <c r="M431" s="10"/>
      <c r="N431" s="10"/>
      <c r="O431" s="10"/>
      <c r="P431" s="7"/>
      <c r="Q431" s="10"/>
      <c r="R431" s="10"/>
      <c r="S431" s="10"/>
    </row>
    <row r="432" spans="1:19" ht="16.5" customHeight="1" x14ac:dyDescent="0.2">
      <c r="A432" s="7"/>
      <c r="B432" s="7" t="s">
        <v>586</v>
      </c>
      <c r="C432" s="7"/>
      <c r="D432" s="7"/>
      <c r="E432" s="7"/>
      <c r="F432" s="7"/>
      <c r="G432" s="7"/>
      <c r="H432" s="7"/>
      <c r="I432" s="7"/>
      <c r="J432" s="7"/>
      <c r="K432" s="7"/>
      <c r="L432" s="9"/>
      <c r="M432" s="10"/>
      <c r="N432" s="10"/>
      <c r="O432" s="10"/>
      <c r="P432" s="7"/>
      <c r="Q432" s="10"/>
      <c r="R432" s="10"/>
      <c r="S432" s="10"/>
    </row>
    <row r="433" spans="1:19" ht="16.5" customHeight="1" x14ac:dyDescent="0.2">
      <c r="A433" s="7"/>
      <c r="B433" s="7"/>
      <c r="C433" s="7" t="s">
        <v>105</v>
      </c>
      <c r="D433" s="7"/>
      <c r="E433" s="7"/>
      <c r="F433" s="7"/>
      <c r="G433" s="7"/>
      <c r="H433" s="7"/>
      <c r="I433" s="7"/>
      <c r="J433" s="7"/>
      <c r="K433" s="7"/>
      <c r="L433" s="9" t="s">
        <v>240</v>
      </c>
      <c r="M433" s="15">
        <v>151</v>
      </c>
      <c r="N433" s="15">
        <v>364</v>
      </c>
      <c r="O433" s="19">
        <v>80312</v>
      </c>
      <c r="P433" s="7"/>
      <c r="Q433" s="15">
        <v>161</v>
      </c>
      <c r="R433" s="15">
        <v>420</v>
      </c>
      <c r="S433" s="19">
        <v>40159</v>
      </c>
    </row>
    <row r="434" spans="1:19" ht="16.5" customHeight="1" x14ac:dyDescent="0.2">
      <c r="A434" s="7"/>
      <c r="B434" s="7"/>
      <c r="C434" s="7" t="s">
        <v>587</v>
      </c>
      <c r="D434" s="7"/>
      <c r="E434" s="7"/>
      <c r="F434" s="7"/>
      <c r="G434" s="7"/>
      <c r="H434" s="7"/>
      <c r="I434" s="7"/>
      <c r="J434" s="7"/>
      <c r="K434" s="7"/>
      <c r="L434" s="9"/>
      <c r="M434" s="10"/>
      <c r="N434" s="10"/>
      <c r="O434" s="10"/>
      <c r="P434" s="7"/>
      <c r="Q434" s="10"/>
      <c r="R434" s="10"/>
      <c r="S434" s="10"/>
    </row>
    <row r="435" spans="1:19" ht="29.45" customHeight="1" x14ac:dyDescent="0.2">
      <c r="A435" s="7"/>
      <c r="B435" s="7"/>
      <c r="C435" s="7"/>
      <c r="D435" s="84" t="s">
        <v>346</v>
      </c>
      <c r="E435" s="84"/>
      <c r="F435" s="84"/>
      <c r="G435" s="84"/>
      <c r="H435" s="84"/>
      <c r="I435" s="84"/>
      <c r="J435" s="84"/>
      <c r="K435" s="84"/>
      <c r="L435" s="9" t="s">
        <v>240</v>
      </c>
      <c r="M435" s="14" t="s">
        <v>101</v>
      </c>
      <c r="N435" s="14" t="s">
        <v>101</v>
      </c>
      <c r="O435" s="14" t="s">
        <v>101</v>
      </c>
      <c r="P435" s="7"/>
      <c r="Q435" s="14" t="s">
        <v>101</v>
      </c>
      <c r="R435" s="14" t="s">
        <v>101</v>
      </c>
      <c r="S435" s="14" t="s">
        <v>101</v>
      </c>
    </row>
    <row r="436" spans="1:19" ht="16.5" customHeight="1" x14ac:dyDescent="0.2">
      <c r="A436" s="7"/>
      <c r="B436" s="7"/>
      <c r="C436" s="7"/>
      <c r="D436" s="7" t="s">
        <v>487</v>
      </c>
      <c r="E436" s="7"/>
      <c r="F436" s="7"/>
      <c r="G436" s="7"/>
      <c r="H436" s="7"/>
      <c r="I436" s="7"/>
      <c r="J436" s="7"/>
      <c r="K436" s="7"/>
      <c r="L436" s="9" t="s">
        <v>240</v>
      </c>
      <c r="M436" s="15">
        <v>151</v>
      </c>
      <c r="N436" s="15">
        <v>364</v>
      </c>
      <c r="O436" s="19">
        <v>78441</v>
      </c>
      <c r="P436" s="7"/>
      <c r="Q436" s="15">
        <v>161</v>
      </c>
      <c r="R436" s="15">
        <v>420</v>
      </c>
      <c r="S436" s="19">
        <v>39342</v>
      </c>
    </row>
    <row r="437" spans="1:19" ht="16.5" customHeight="1" x14ac:dyDescent="0.2">
      <c r="A437" s="7"/>
      <c r="B437" s="7"/>
      <c r="C437" s="7"/>
      <c r="D437" s="7" t="s">
        <v>588</v>
      </c>
      <c r="E437" s="7"/>
      <c r="F437" s="7"/>
      <c r="G437" s="7"/>
      <c r="H437" s="7"/>
      <c r="I437" s="7"/>
      <c r="J437" s="7"/>
      <c r="K437" s="7"/>
      <c r="L437" s="9" t="s">
        <v>240</v>
      </c>
      <c r="M437" s="14" t="s">
        <v>227</v>
      </c>
      <c r="N437" s="14" t="s">
        <v>227</v>
      </c>
      <c r="O437" s="17">
        <v>1871</v>
      </c>
      <c r="P437" s="7"/>
      <c r="Q437" s="14" t="s">
        <v>227</v>
      </c>
      <c r="R437" s="14" t="s">
        <v>227</v>
      </c>
      <c r="S437" s="15">
        <v>817</v>
      </c>
    </row>
    <row r="438" spans="1:19" ht="16.5" customHeight="1" x14ac:dyDescent="0.2">
      <c r="A438" s="7"/>
      <c r="B438" s="7"/>
      <c r="C438" s="7" t="s">
        <v>589</v>
      </c>
      <c r="D438" s="7"/>
      <c r="E438" s="7"/>
      <c r="F438" s="7"/>
      <c r="G438" s="7"/>
      <c r="H438" s="7"/>
      <c r="I438" s="7"/>
      <c r="J438" s="7"/>
      <c r="K438" s="7"/>
      <c r="L438" s="9"/>
      <c r="M438" s="10"/>
      <c r="N438" s="10"/>
      <c r="O438" s="10"/>
      <c r="P438" s="7"/>
      <c r="Q438" s="10"/>
      <c r="R438" s="10"/>
      <c r="S438" s="10"/>
    </row>
    <row r="439" spans="1:19" ht="16.5" customHeight="1" x14ac:dyDescent="0.2">
      <c r="A439" s="7"/>
      <c r="B439" s="7"/>
      <c r="C439" s="7"/>
      <c r="D439" s="7" t="s">
        <v>433</v>
      </c>
      <c r="E439" s="7"/>
      <c r="F439" s="7"/>
      <c r="G439" s="7"/>
      <c r="H439" s="7"/>
      <c r="I439" s="7"/>
      <c r="J439" s="7"/>
      <c r="K439" s="7"/>
      <c r="L439" s="9" t="s">
        <v>240</v>
      </c>
      <c r="M439" s="15">
        <v>166</v>
      </c>
      <c r="N439" s="15">
        <v>377</v>
      </c>
      <c r="O439" s="19">
        <v>51584</v>
      </c>
      <c r="P439" s="7"/>
      <c r="Q439" s="15">
        <v>180</v>
      </c>
      <c r="R439" s="15">
        <v>427</v>
      </c>
      <c r="S439" s="19">
        <v>25484</v>
      </c>
    </row>
    <row r="440" spans="1:19" ht="16.5" customHeight="1" x14ac:dyDescent="0.2">
      <c r="A440" s="7"/>
      <c r="B440" s="7"/>
      <c r="C440" s="7"/>
      <c r="D440" s="7" t="s">
        <v>434</v>
      </c>
      <c r="E440" s="7"/>
      <c r="F440" s="7"/>
      <c r="G440" s="7"/>
      <c r="H440" s="7"/>
      <c r="I440" s="7"/>
      <c r="J440" s="7"/>
      <c r="K440" s="7"/>
      <c r="L440" s="9" t="s">
        <v>240</v>
      </c>
      <c r="M440" s="15">
        <v>130</v>
      </c>
      <c r="N440" s="15">
        <v>356</v>
      </c>
      <c r="O440" s="19">
        <v>20627</v>
      </c>
      <c r="P440" s="7"/>
      <c r="Q440" s="15">
        <v>155</v>
      </c>
      <c r="R440" s="15">
        <v>418</v>
      </c>
      <c r="S440" s="19">
        <v>10216</v>
      </c>
    </row>
    <row r="441" spans="1:19" ht="16.5" customHeight="1" x14ac:dyDescent="0.2">
      <c r="A441" s="7"/>
      <c r="B441" s="7"/>
      <c r="C441" s="7"/>
      <c r="D441" s="7" t="s">
        <v>435</v>
      </c>
      <c r="E441" s="7"/>
      <c r="F441" s="7"/>
      <c r="G441" s="7"/>
      <c r="H441" s="7"/>
      <c r="I441" s="7"/>
      <c r="J441" s="7"/>
      <c r="K441" s="7"/>
      <c r="L441" s="9" t="s">
        <v>240</v>
      </c>
      <c r="M441" s="16">
        <v>66</v>
      </c>
      <c r="N441" s="15">
        <v>346</v>
      </c>
      <c r="O441" s="17">
        <v>7196</v>
      </c>
      <c r="P441" s="7"/>
      <c r="Q441" s="16">
        <v>49</v>
      </c>
      <c r="R441" s="15">
        <v>392</v>
      </c>
      <c r="S441" s="17">
        <v>4078</v>
      </c>
    </row>
    <row r="442" spans="1:19" ht="16.5" customHeight="1" x14ac:dyDescent="0.2">
      <c r="A442" s="7"/>
      <c r="B442" s="7"/>
      <c r="C442" s="7"/>
      <c r="D442" s="7" t="s">
        <v>436</v>
      </c>
      <c r="E442" s="7"/>
      <c r="F442" s="7"/>
      <c r="G442" s="7"/>
      <c r="H442" s="7"/>
      <c r="I442" s="7"/>
      <c r="J442" s="7"/>
      <c r="K442" s="7"/>
      <c r="L442" s="9" t="s">
        <v>240</v>
      </c>
      <c r="M442" s="15">
        <v>161</v>
      </c>
      <c r="N442" s="15">
        <v>318</v>
      </c>
      <c r="O442" s="15">
        <v>198</v>
      </c>
      <c r="P442" s="7"/>
      <c r="Q442" s="15">
        <v>196</v>
      </c>
      <c r="R442" s="15">
        <v>350</v>
      </c>
      <c r="S442" s="15">
        <v>113</v>
      </c>
    </row>
    <row r="443" spans="1:19" ht="16.5" customHeight="1" x14ac:dyDescent="0.2">
      <c r="A443" s="7"/>
      <c r="B443" s="7"/>
      <c r="C443" s="7"/>
      <c r="D443" s="7" t="s">
        <v>437</v>
      </c>
      <c r="E443" s="7"/>
      <c r="F443" s="7"/>
      <c r="G443" s="7"/>
      <c r="H443" s="7"/>
      <c r="I443" s="7"/>
      <c r="J443" s="7"/>
      <c r="K443" s="7"/>
      <c r="L443" s="9" t="s">
        <v>240</v>
      </c>
      <c r="M443" s="14" t="s">
        <v>227</v>
      </c>
      <c r="N443" s="14" t="s">
        <v>227</v>
      </c>
      <c r="O443" s="13">
        <v>1</v>
      </c>
      <c r="P443" s="7"/>
      <c r="Q443" s="14" t="s">
        <v>227</v>
      </c>
      <c r="R443" s="14" t="s">
        <v>227</v>
      </c>
      <c r="S443" s="13">
        <v>1</v>
      </c>
    </row>
    <row r="444" spans="1:19" ht="16.5" customHeight="1" x14ac:dyDescent="0.2">
      <c r="A444" s="7"/>
      <c r="B444" s="7"/>
      <c r="C444" s="7"/>
      <c r="D444" s="7" t="s">
        <v>588</v>
      </c>
      <c r="E444" s="7"/>
      <c r="F444" s="7"/>
      <c r="G444" s="7"/>
      <c r="H444" s="7"/>
      <c r="I444" s="7"/>
      <c r="J444" s="7"/>
      <c r="K444" s="7"/>
      <c r="L444" s="9" t="s">
        <v>240</v>
      </c>
      <c r="M444" s="14" t="s">
        <v>227</v>
      </c>
      <c r="N444" s="14" t="s">
        <v>227</v>
      </c>
      <c r="O444" s="15">
        <v>706</v>
      </c>
      <c r="P444" s="7"/>
      <c r="Q444" s="14" t="s">
        <v>227</v>
      </c>
      <c r="R444" s="14" t="s">
        <v>227</v>
      </c>
      <c r="S444" s="15">
        <v>267</v>
      </c>
    </row>
    <row r="445" spans="1:19" ht="16.5" customHeight="1" x14ac:dyDescent="0.2">
      <c r="A445" s="7"/>
      <c r="B445" s="7"/>
      <c r="C445" s="7" t="s">
        <v>611</v>
      </c>
      <c r="D445" s="7"/>
      <c r="E445" s="7"/>
      <c r="F445" s="7"/>
      <c r="G445" s="7"/>
      <c r="H445" s="7"/>
      <c r="I445" s="7"/>
      <c r="J445" s="7"/>
      <c r="K445" s="7"/>
      <c r="L445" s="9"/>
      <c r="M445" s="10"/>
      <c r="N445" s="10"/>
      <c r="O445" s="10"/>
      <c r="P445" s="7"/>
      <c r="Q445" s="10"/>
      <c r="R445" s="10"/>
      <c r="S445" s="10"/>
    </row>
    <row r="446" spans="1:19" ht="16.5" customHeight="1" x14ac:dyDescent="0.2">
      <c r="A446" s="7"/>
      <c r="B446" s="7"/>
      <c r="C446" s="7"/>
      <c r="D446" s="7" t="s">
        <v>591</v>
      </c>
      <c r="E446" s="7"/>
      <c r="F446" s="7"/>
      <c r="G446" s="7"/>
      <c r="H446" s="7"/>
      <c r="I446" s="7"/>
      <c r="J446" s="7"/>
      <c r="K446" s="7"/>
      <c r="L446" s="9" t="s">
        <v>240</v>
      </c>
      <c r="M446" s="15">
        <v>132</v>
      </c>
      <c r="N446" s="15">
        <v>358</v>
      </c>
      <c r="O446" s="19">
        <v>18924</v>
      </c>
      <c r="P446" s="7"/>
      <c r="Q446" s="15">
        <v>145</v>
      </c>
      <c r="R446" s="15">
        <v>421</v>
      </c>
      <c r="S446" s="17">
        <v>9057</v>
      </c>
    </row>
    <row r="447" spans="1:19" ht="16.5" customHeight="1" x14ac:dyDescent="0.2">
      <c r="A447" s="7"/>
      <c r="B447" s="7"/>
      <c r="C447" s="7"/>
      <c r="D447" s="7" t="s">
        <v>592</v>
      </c>
      <c r="E447" s="7"/>
      <c r="F447" s="7"/>
      <c r="G447" s="7"/>
      <c r="H447" s="7"/>
      <c r="I447" s="7"/>
      <c r="J447" s="7"/>
      <c r="K447" s="7"/>
      <c r="L447" s="9" t="s">
        <v>240</v>
      </c>
      <c r="M447" s="15">
        <v>109</v>
      </c>
      <c r="N447" s="15">
        <v>350</v>
      </c>
      <c r="O447" s="19">
        <v>21420</v>
      </c>
      <c r="P447" s="7"/>
      <c r="Q447" s="15">
        <v>122</v>
      </c>
      <c r="R447" s="15">
        <v>404</v>
      </c>
      <c r="S447" s="19">
        <v>10673</v>
      </c>
    </row>
    <row r="448" spans="1:19" ht="16.5" customHeight="1" x14ac:dyDescent="0.2">
      <c r="A448" s="7"/>
      <c r="B448" s="7"/>
      <c r="C448" s="7"/>
      <c r="D448" s="7" t="s">
        <v>593</v>
      </c>
      <c r="E448" s="7"/>
      <c r="F448" s="7"/>
      <c r="G448" s="7"/>
      <c r="H448" s="7"/>
      <c r="I448" s="7"/>
      <c r="J448" s="7"/>
      <c r="K448" s="7"/>
      <c r="L448" s="9" t="s">
        <v>240</v>
      </c>
      <c r="M448" s="15">
        <v>161</v>
      </c>
      <c r="N448" s="15">
        <v>402</v>
      </c>
      <c r="O448" s="19">
        <v>16969</v>
      </c>
      <c r="P448" s="7"/>
      <c r="Q448" s="15">
        <v>166</v>
      </c>
      <c r="R448" s="15">
        <v>446</v>
      </c>
      <c r="S448" s="17">
        <v>8418</v>
      </c>
    </row>
    <row r="449" spans="1:19" ht="16.5" customHeight="1" x14ac:dyDescent="0.2">
      <c r="A449" s="7"/>
      <c r="B449" s="7"/>
      <c r="C449" s="7"/>
      <c r="D449" s="7" t="s">
        <v>594</v>
      </c>
      <c r="E449" s="7"/>
      <c r="F449" s="7"/>
      <c r="G449" s="7"/>
      <c r="H449" s="7"/>
      <c r="I449" s="7"/>
      <c r="J449" s="7"/>
      <c r="K449" s="7"/>
      <c r="L449" s="9" t="s">
        <v>240</v>
      </c>
      <c r="M449" s="15">
        <v>174</v>
      </c>
      <c r="N449" s="15">
        <v>371</v>
      </c>
      <c r="O449" s="19">
        <v>14962</v>
      </c>
      <c r="P449" s="7"/>
      <c r="Q449" s="15">
        <v>198</v>
      </c>
      <c r="R449" s="15">
        <v>418</v>
      </c>
      <c r="S449" s="17">
        <v>7867</v>
      </c>
    </row>
    <row r="450" spans="1:19" ht="16.5" customHeight="1" x14ac:dyDescent="0.2">
      <c r="A450" s="7"/>
      <c r="B450" s="7"/>
      <c r="C450" s="7"/>
      <c r="D450" s="7" t="s">
        <v>595</v>
      </c>
      <c r="E450" s="7"/>
      <c r="F450" s="7"/>
      <c r="G450" s="7"/>
      <c r="H450" s="7"/>
      <c r="I450" s="7"/>
      <c r="J450" s="7"/>
      <c r="K450" s="7"/>
      <c r="L450" s="9" t="s">
        <v>240</v>
      </c>
      <c r="M450" s="15">
        <v>179</v>
      </c>
      <c r="N450" s="15">
        <v>320</v>
      </c>
      <c r="O450" s="17">
        <v>7327</v>
      </c>
      <c r="P450" s="7"/>
      <c r="Q450" s="15">
        <v>205</v>
      </c>
      <c r="R450" s="15">
        <v>383</v>
      </c>
      <c r="S450" s="17">
        <v>3875</v>
      </c>
    </row>
    <row r="451" spans="1:19" ht="16.5" customHeight="1" x14ac:dyDescent="0.2">
      <c r="A451" s="7"/>
      <c r="B451" s="7"/>
      <c r="C451" s="7"/>
      <c r="D451" s="7" t="s">
        <v>588</v>
      </c>
      <c r="E451" s="7"/>
      <c r="F451" s="7"/>
      <c r="G451" s="7"/>
      <c r="H451" s="7"/>
      <c r="I451" s="7"/>
      <c r="J451" s="7"/>
      <c r="K451" s="7"/>
      <c r="L451" s="9" t="s">
        <v>240</v>
      </c>
      <c r="M451" s="14" t="s">
        <v>227</v>
      </c>
      <c r="N451" s="14" t="s">
        <v>227</v>
      </c>
      <c r="O451" s="15">
        <v>710</v>
      </c>
      <c r="P451" s="7"/>
      <c r="Q451" s="14" t="s">
        <v>227</v>
      </c>
      <c r="R451" s="14" t="s">
        <v>227</v>
      </c>
      <c r="S451" s="15">
        <v>269</v>
      </c>
    </row>
    <row r="452" spans="1:19" ht="16.5" customHeight="1" x14ac:dyDescent="0.2">
      <c r="A452" s="7"/>
      <c r="B452" s="7" t="s">
        <v>596</v>
      </c>
      <c r="C452" s="7"/>
      <c r="D452" s="7"/>
      <c r="E452" s="7"/>
      <c r="F452" s="7"/>
      <c r="G452" s="7"/>
      <c r="H452" s="7"/>
      <c r="I452" s="7"/>
      <c r="J452" s="7"/>
      <c r="K452" s="7"/>
      <c r="L452" s="9"/>
      <c r="M452" s="10"/>
      <c r="N452" s="10"/>
      <c r="O452" s="10"/>
      <c r="P452" s="7"/>
      <c r="Q452" s="10"/>
      <c r="R452" s="10"/>
      <c r="S452" s="10"/>
    </row>
    <row r="453" spans="1:19" ht="16.5" customHeight="1" x14ac:dyDescent="0.2">
      <c r="A453" s="7"/>
      <c r="B453" s="7"/>
      <c r="C453" s="7" t="s">
        <v>105</v>
      </c>
      <c r="D453" s="7"/>
      <c r="E453" s="7"/>
      <c r="F453" s="7"/>
      <c r="G453" s="7"/>
      <c r="H453" s="7"/>
      <c r="I453" s="7"/>
      <c r="J453" s="7"/>
      <c r="K453" s="7"/>
      <c r="L453" s="9" t="s">
        <v>240</v>
      </c>
      <c r="M453" s="16">
        <v>37</v>
      </c>
      <c r="N453" s="15">
        <v>638</v>
      </c>
      <c r="O453" s="19">
        <v>13817</v>
      </c>
      <c r="P453" s="7"/>
      <c r="Q453" s="15">
        <v>116</v>
      </c>
      <c r="R453" s="15">
        <v>756</v>
      </c>
      <c r="S453" s="17">
        <v>8933</v>
      </c>
    </row>
    <row r="454" spans="1:19" ht="16.5" customHeight="1" x14ac:dyDescent="0.2">
      <c r="A454" s="7"/>
      <c r="B454" s="7"/>
      <c r="C454" s="7" t="s">
        <v>587</v>
      </c>
      <c r="D454" s="7"/>
      <c r="E454" s="7"/>
      <c r="F454" s="7"/>
      <c r="G454" s="7"/>
      <c r="H454" s="7"/>
      <c r="I454" s="7"/>
      <c r="J454" s="7"/>
      <c r="K454" s="7"/>
      <c r="L454" s="9"/>
      <c r="M454" s="10"/>
      <c r="N454" s="10"/>
      <c r="O454" s="10"/>
      <c r="P454" s="7"/>
      <c r="Q454" s="10"/>
      <c r="R454" s="10"/>
      <c r="S454" s="10"/>
    </row>
    <row r="455" spans="1:19" ht="29.45" customHeight="1" x14ac:dyDescent="0.2">
      <c r="A455" s="7"/>
      <c r="B455" s="7"/>
      <c r="C455" s="7"/>
      <c r="D455" s="84" t="s">
        <v>346</v>
      </c>
      <c r="E455" s="84"/>
      <c r="F455" s="84"/>
      <c r="G455" s="84"/>
      <c r="H455" s="84"/>
      <c r="I455" s="84"/>
      <c r="J455" s="84"/>
      <c r="K455" s="84"/>
      <c r="L455" s="9" t="s">
        <v>240</v>
      </c>
      <c r="M455" s="14" t="s">
        <v>101</v>
      </c>
      <c r="N455" s="14" t="s">
        <v>101</v>
      </c>
      <c r="O455" s="14" t="s">
        <v>101</v>
      </c>
      <c r="P455" s="7"/>
      <c r="Q455" s="14" t="s">
        <v>101</v>
      </c>
      <c r="R455" s="14" t="s">
        <v>101</v>
      </c>
      <c r="S455" s="14" t="s">
        <v>101</v>
      </c>
    </row>
    <row r="456" spans="1:19" ht="16.5" customHeight="1" x14ac:dyDescent="0.2">
      <c r="A456" s="7"/>
      <c r="B456" s="7"/>
      <c r="C456" s="7"/>
      <c r="D456" s="7" t="s">
        <v>487</v>
      </c>
      <c r="E456" s="7"/>
      <c r="F456" s="7"/>
      <c r="G456" s="7"/>
      <c r="H456" s="7"/>
      <c r="I456" s="7"/>
      <c r="J456" s="7"/>
      <c r="K456" s="7"/>
      <c r="L456" s="9" t="s">
        <v>240</v>
      </c>
      <c r="M456" s="16">
        <v>36</v>
      </c>
      <c r="N456" s="15">
        <v>622</v>
      </c>
      <c r="O456" s="19">
        <v>13459</v>
      </c>
      <c r="P456" s="7"/>
      <c r="Q456" s="15">
        <v>115</v>
      </c>
      <c r="R456" s="15">
        <v>735</v>
      </c>
      <c r="S456" s="17">
        <v>8706</v>
      </c>
    </row>
    <row r="457" spans="1:19" ht="16.5" customHeight="1" x14ac:dyDescent="0.2">
      <c r="A457" s="7"/>
      <c r="B457" s="7"/>
      <c r="C457" s="7"/>
      <c r="D457" s="7" t="s">
        <v>588</v>
      </c>
      <c r="E457" s="7"/>
      <c r="F457" s="7"/>
      <c r="G457" s="7"/>
      <c r="H457" s="7"/>
      <c r="I457" s="7"/>
      <c r="J457" s="7"/>
      <c r="K457" s="7"/>
      <c r="L457" s="9" t="s">
        <v>240</v>
      </c>
      <c r="M457" s="14" t="s">
        <v>227</v>
      </c>
      <c r="N457" s="14" t="s">
        <v>227</v>
      </c>
      <c r="O457" s="15">
        <v>358</v>
      </c>
      <c r="P457" s="7"/>
      <c r="Q457" s="14" t="s">
        <v>227</v>
      </c>
      <c r="R457" s="14" t="s">
        <v>227</v>
      </c>
      <c r="S457" s="15">
        <v>227</v>
      </c>
    </row>
    <row r="458" spans="1:19" ht="16.5" customHeight="1" x14ac:dyDescent="0.2">
      <c r="A458" s="7"/>
      <c r="B458" s="7"/>
      <c r="C458" s="7" t="s">
        <v>589</v>
      </c>
      <c r="D458" s="7"/>
      <c r="E458" s="7"/>
      <c r="F458" s="7"/>
      <c r="G458" s="7"/>
      <c r="H458" s="7"/>
      <c r="I458" s="7"/>
      <c r="J458" s="7"/>
      <c r="K458" s="7"/>
      <c r="L458" s="9"/>
      <c r="M458" s="10"/>
      <c r="N458" s="10"/>
      <c r="O458" s="10"/>
      <c r="P458" s="7"/>
      <c r="Q458" s="10"/>
      <c r="R458" s="10"/>
      <c r="S458" s="10"/>
    </row>
    <row r="459" spans="1:19" ht="16.5" customHeight="1" x14ac:dyDescent="0.2">
      <c r="A459" s="7"/>
      <c r="B459" s="7"/>
      <c r="C459" s="7"/>
      <c r="D459" s="7" t="s">
        <v>433</v>
      </c>
      <c r="E459" s="7"/>
      <c r="F459" s="7"/>
      <c r="G459" s="7"/>
      <c r="H459" s="7"/>
      <c r="I459" s="7"/>
      <c r="J459" s="7"/>
      <c r="K459" s="7"/>
      <c r="L459" s="9" t="s">
        <v>240</v>
      </c>
      <c r="M459" s="16">
        <v>59</v>
      </c>
      <c r="N459" s="15">
        <v>700</v>
      </c>
      <c r="O459" s="17">
        <v>6534</v>
      </c>
      <c r="P459" s="7"/>
      <c r="Q459" s="15">
        <v>130</v>
      </c>
      <c r="R459" s="15">
        <v>819</v>
      </c>
      <c r="S459" s="17">
        <v>4265</v>
      </c>
    </row>
    <row r="460" spans="1:19" ht="16.5" customHeight="1" x14ac:dyDescent="0.2">
      <c r="A460" s="7"/>
      <c r="B460" s="7"/>
      <c r="C460" s="7"/>
      <c r="D460" s="7" t="s">
        <v>434</v>
      </c>
      <c r="E460" s="7"/>
      <c r="F460" s="7"/>
      <c r="G460" s="7"/>
      <c r="H460" s="7"/>
      <c r="I460" s="7"/>
      <c r="J460" s="7"/>
      <c r="K460" s="7"/>
      <c r="L460" s="9" t="s">
        <v>240</v>
      </c>
      <c r="M460" s="16">
        <v>32</v>
      </c>
      <c r="N460" s="15">
        <v>646</v>
      </c>
      <c r="O460" s="17">
        <v>5085</v>
      </c>
      <c r="P460" s="7"/>
      <c r="Q460" s="15">
        <v>107</v>
      </c>
      <c r="R460" s="15">
        <v>751</v>
      </c>
      <c r="S460" s="17">
        <v>3443</v>
      </c>
    </row>
    <row r="461" spans="1:19" ht="16.5" customHeight="1" x14ac:dyDescent="0.2">
      <c r="A461" s="7"/>
      <c r="B461" s="7"/>
      <c r="C461" s="7"/>
      <c r="D461" s="7" t="s">
        <v>435</v>
      </c>
      <c r="E461" s="7"/>
      <c r="F461" s="7"/>
      <c r="G461" s="7"/>
      <c r="H461" s="7"/>
      <c r="I461" s="7"/>
      <c r="J461" s="7"/>
      <c r="K461" s="7"/>
      <c r="L461" s="9" t="s">
        <v>240</v>
      </c>
      <c r="M461" s="13">
        <v>6</v>
      </c>
      <c r="N461" s="15">
        <v>271</v>
      </c>
      <c r="O461" s="17">
        <v>2023</v>
      </c>
      <c r="P461" s="7"/>
      <c r="Q461" s="15">
        <v>104</v>
      </c>
      <c r="R461" s="15">
        <v>343</v>
      </c>
      <c r="S461" s="17">
        <v>1129</v>
      </c>
    </row>
    <row r="462" spans="1:19" ht="16.5" customHeight="1" x14ac:dyDescent="0.2">
      <c r="A462" s="7"/>
      <c r="B462" s="7"/>
      <c r="C462" s="7"/>
      <c r="D462" s="7" t="s">
        <v>436</v>
      </c>
      <c r="E462" s="7"/>
      <c r="F462" s="7"/>
      <c r="G462" s="7"/>
      <c r="H462" s="7"/>
      <c r="I462" s="7"/>
      <c r="J462" s="7"/>
      <c r="K462" s="7"/>
      <c r="L462" s="9" t="s">
        <v>240</v>
      </c>
      <c r="M462" s="16">
        <v>47</v>
      </c>
      <c r="N462" s="15">
        <v>241</v>
      </c>
      <c r="O462" s="16">
        <v>63</v>
      </c>
      <c r="P462" s="7"/>
      <c r="Q462" s="15">
        <v>130</v>
      </c>
      <c r="R462" s="15">
        <v>311</v>
      </c>
      <c r="S462" s="16">
        <v>32</v>
      </c>
    </row>
    <row r="463" spans="1:19" ht="16.5" customHeight="1" x14ac:dyDescent="0.2">
      <c r="A463" s="7"/>
      <c r="B463" s="7"/>
      <c r="C463" s="7"/>
      <c r="D463" s="7" t="s">
        <v>437</v>
      </c>
      <c r="E463" s="7"/>
      <c r="F463" s="7"/>
      <c r="G463" s="7"/>
      <c r="H463" s="7"/>
      <c r="I463" s="7"/>
      <c r="J463" s="7"/>
      <c r="K463" s="7"/>
      <c r="L463" s="9" t="s">
        <v>240</v>
      </c>
      <c r="M463" s="14" t="s">
        <v>227</v>
      </c>
      <c r="N463" s="14" t="s">
        <v>227</v>
      </c>
      <c r="O463" s="13">
        <v>5</v>
      </c>
      <c r="P463" s="7"/>
      <c r="Q463" s="14" t="s">
        <v>227</v>
      </c>
      <c r="R463" s="14" t="s">
        <v>227</v>
      </c>
      <c r="S463" s="13">
        <v>4</v>
      </c>
    </row>
    <row r="464" spans="1:19" ht="16.5" customHeight="1" x14ac:dyDescent="0.2">
      <c r="A464" s="7"/>
      <c r="B464" s="7"/>
      <c r="C464" s="7"/>
      <c r="D464" s="7" t="s">
        <v>588</v>
      </c>
      <c r="E464" s="7"/>
      <c r="F464" s="7"/>
      <c r="G464" s="7"/>
      <c r="H464" s="7"/>
      <c r="I464" s="7"/>
      <c r="J464" s="7"/>
      <c r="K464" s="7"/>
      <c r="L464" s="9" t="s">
        <v>240</v>
      </c>
      <c r="M464" s="14" t="s">
        <v>227</v>
      </c>
      <c r="N464" s="14" t="s">
        <v>227</v>
      </c>
      <c r="O464" s="15">
        <v>107</v>
      </c>
      <c r="P464" s="7"/>
      <c r="Q464" s="14" t="s">
        <v>227</v>
      </c>
      <c r="R464" s="14" t="s">
        <v>227</v>
      </c>
      <c r="S464" s="16">
        <v>61</v>
      </c>
    </row>
    <row r="465" spans="1:19" ht="16.5" customHeight="1" x14ac:dyDescent="0.2">
      <c r="A465" s="7"/>
      <c r="B465" s="7"/>
      <c r="C465" s="7" t="s">
        <v>611</v>
      </c>
      <c r="D465" s="7"/>
      <c r="E465" s="7"/>
      <c r="F465" s="7"/>
      <c r="G465" s="7"/>
      <c r="H465" s="7"/>
      <c r="I465" s="7"/>
      <c r="J465" s="7"/>
      <c r="K465" s="7"/>
      <c r="L465" s="9"/>
      <c r="M465" s="10"/>
      <c r="N465" s="10"/>
      <c r="O465" s="10"/>
      <c r="P465" s="7"/>
      <c r="Q465" s="10"/>
      <c r="R465" s="10"/>
      <c r="S465" s="10"/>
    </row>
    <row r="466" spans="1:19" ht="16.5" customHeight="1" x14ac:dyDescent="0.2">
      <c r="A466" s="7"/>
      <c r="B466" s="7"/>
      <c r="C466" s="7"/>
      <c r="D466" s="7" t="s">
        <v>591</v>
      </c>
      <c r="E466" s="7"/>
      <c r="F466" s="7"/>
      <c r="G466" s="7"/>
      <c r="H466" s="7"/>
      <c r="I466" s="7"/>
      <c r="J466" s="7"/>
      <c r="K466" s="7"/>
      <c r="L466" s="9" t="s">
        <v>240</v>
      </c>
      <c r="M466" s="16">
        <v>41</v>
      </c>
      <c r="N466" s="15">
        <v>582</v>
      </c>
      <c r="O466" s="17">
        <v>3875</v>
      </c>
      <c r="P466" s="7"/>
      <c r="Q466" s="15">
        <v>109</v>
      </c>
      <c r="R466" s="15">
        <v>686</v>
      </c>
      <c r="S466" s="17">
        <v>2438</v>
      </c>
    </row>
    <row r="467" spans="1:19" ht="16.5" customHeight="1" x14ac:dyDescent="0.2">
      <c r="A467" s="7"/>
      <c r="B467" s="7"/>
      <c r="C467" s="7"/>
      <c r="D467" s="7" t="s">
        <v>592</v>
      </c>
      <c r="E467" s="7"/>
      <c r="F467" s="7"/>
      <c r="G467" s="7"/>
      <c r="H467" s="7"/>
      <c r="I467" s="7"/>
      <c r="J467" s="7"/>
      <c r="K467" s="7"/>
      <c r="L467" s="9" t="s">
        <v>240</v>
      </c>
      <c r="M467" s="16">
        <v>33</v>
      </c>
      <c r="N467" s="15">
        <v>526</v>
      </c>
      <c r="O467" s="17">
        <v>4110</v>
      </c>
      <c r="P467" s="7"/>
      <c r="Q467" s="15">
        <v>121</v>
      </c>
      <c r="R467" s="15">
        <v>684</v>
      </c>
      <c r="S467" s="17">
        <v>2581</v>
      </c>
    </row>
    <row r="468" spans="1:19" ht="16.5" customHeight="1" x14ac:dyDescent="0.2">
      <c r="A468" s="7"/>
      <c r="B468" s="7"/>
      <c r="C468" s="7"/>
      <c r="D468" s="7" t="s">
        <v>593</v>
      </c>
      <c r="E468" s="7"/>
      <c r="F468" s="7"/>
      <c r="G468" s="7"/>
      <c r="H468" s="7"/>
      <c r="I468" s="7"/>
      <c r="J468" s="7"/>
      <c r="K468" s="7"/>
      <c r="L468" s="9" t="s">
        <v>240</v>
      </c>
      <c r="M468" s="16">
        <v>44</v>
      </c>
      <c r="N468" s="15">
        <v>699</v>
      </c>
      <c r="O468" s="17">
        <v>2839</v>
      </c>
      <c r="P468" s="7"/>
      <c r="Q468" s="15">
        <v>124</v>
      </c>
      <c r="R468" s="15">
        <v>841</v>
      </c>
      <c r="S468" s="17">
        <v>1925</v>
      </c>
    </row>
    <row r="469" spans="1:19" ht="16.5" customHeight="1" x14ac:dyDescent="0.2">
      <c r="A469" s="7"/>
      <c r="B469" s="7"/>
      <c r="C469" s="7"/>
      <c r="D469" s="7" t="s">
        <v>594</v>
      </c>
      <c r="E469" s="7"/>
      <c r="F469" s="7"/>
      <c r="G469" s="7"/>
      <c r="H469" s="7"/>
      <c r="I469" s="7"/>
      <c r="J469" s="7"/>
      <c r="K469" s="7"/>
      <c r="L469" s="9" t="s">
        <v>240</v>
      </c>
      <c r="M469" s="16">
        <v>25</v>
      </c>
      <c r="N469" s="15">
        <v>730</v>
      </c>
      <c r="O469" s="17">
        <v>2079</v>
      </c>
      <c r="P469" s="7"/>
      <c r="Q469" s="15">
        <v>105</v>
      </c>
      <c r="R469" s="15">
        <v>832</v>
      </c>
      <c r="S469" s="17">
        <v>1388</v>
      </c>
    </row>
    <row r="470" spans="1:19" ht="16.5" customHeight="1" x14ac:dyDescent="0.2">
      <c r="A470" s="7"/>
      <c r="B470" s="7"/>
      <c r="C470" s="7"/>
      <c r="D470" s="7" t="s">
        <v>595</v>
      </c>
      <c r="E470" s="7"/>
      <c r="F470" s="7"/>
      <c r="G470" s="7"/>
      <c r="H470" s="7"/>
      <c r="I470" s="7"/>
      <c r="J470" s="7"/>
      <c r="K470" s="7"/>
      <c r="L470" s="9" t="s">
        <v>240</v>
      </c>
      <c r="M470" s="16">
        <v>49</v>
      </c>
      <c r="N470" s="15">
        <v>686</v>
      </c>
      <c r="O470" s="15">
        <v>807</v>
      </c>
      <c r="P470" s="7"/>
      <c r="Q470" s="15">
        <v>112</v>
      </c>
      <c r="R470" s="15">
        <v>771</v>
      </c>
      <c r="S470" s="15">
        <v>540</v>
      </c>
    </row>
    <row r="471" spans="1:19" ht="16.5" customHeight="1" x14ac:dyDescent="0.2">
      <c r="A471" s="7"/>
      <c r="B471" s="7"/>
      <c r="C471" s="7"/>
      <c r="D471" s="7" t="s">
        <v>588</v>
      </c>
      <c r="E471" s="7"/>
      <c r="F471" s="7"/>
      <c r="G471" s="7"/>
      <c r="H471" s="7"/>
      <c r="I471" s="7"/>
      <c r="J471" s="7"/>
      <c r="K471" s="7"/>
      <c r="L471" s="9" t="s">
        <v>240</v>
      </c>
      <c r="M471" s="14" t="s">
        <v>227</v>
      </c>
      <c r="N471" s="14" t="s">
        <v>227</v>
      </c>
      <c r="O471" s="15">
        <v>107</v>
      </c>
      <c r="P471" s="7"/>
      <c r="Q471" s="14" t="s">
        <v>227</v>
      </c>
      <c r="R471" s="14" t="s">
        <v>227</v>
      </c>
      <c r="S471" s="16">
        <v>61</v>
      </c>
    </row>
    <row r="472" spans="1:19" ht="16.5" customHeight="1" x14ac:dyDescent="0.2">
      <c r="A472" s="7"/>
      <c r="B472" s="7" t="s">
        <v>597</v>
      </c>
      <c r="C472" s="7"/>
      <c r="D472" s="7"/>
      <c r="E472" s="7"/>
      <c r="F472" s="7"/>
      <c r="G472" s="7"/>
      <c r="H472" s="7"/>
      <c r="I472" s="7"/>
      <c r="J472" s="7"/>
      <c r="K472" s="7"/>
      <c r="L472" s="9"/>
      <c r="M472" s="10"/>
      <c r="N472" s="10"/>
      <c r="O472" s="10"/>
      <c r="P472" s="7"/>
      <c r="Q472" s="10"/>
      <c r="R472" s="10"/>
      <c r="S472" s="10"/>
    </row>
    <row r="473" spans="1:19" ht="16.5" customHeight="1" x14ac:dyDescent="0.2">
      <c r="A473" s="7"/>
      <c r="B473" s="7"/>
      <c r="C473" s="7" t="s">
        <v>105</v>
      </c>
      <c r="D473" s="7"/>
      <c r="E473" s="7"/>
      <c r="F473" s="7"/>
      <c r="G473" s="7"/>
      <c r="H473" s="7"/>
      <c r="I473" s="7"/>
      <c r="J473" s="7"/>
      <c r="K473" s="7"/>
      <c r="L473" s="9" t="s">
        <v>240</v>
      </c>
      <c r="M473" s="14" t="s">
        <v>101</v>
      </c>
      <c r="N473" s="14" t="s">
        <v>101</v>
      </c>
      <c r="O473" s="14" t="s">
        <v>101</v>
      </c>
      <c r="P473" s="7"/>
      <c r="Q473" s="14" t="s">
        <v>101</v>
      </c>
      <c r="R473" s="14" t="s">
        <v>101</v>
      </c>
      <c r="S473" s="14" t="s">
        <v>101</v>
      </c>
    </row>
    <row r="474" spans="1:19" ht="16.5" customHeight="1" x14ac:dyDescent="0.2">
      <c r="A474" s="7"/>
      <c r="B474" s="7"/>
      <c r="C474" s="7" t="s">
        <v>587</v>
      </c>
      <c r="D474" s="7"/>
      <c r="E474" s="7"/>
      <c r="F474" s="7"/>
      <c r="G474" s="7"/>
      <c r="H474" s="7"/>
      <c r="I474" s="7"/>
      <c r="J474" s="7"/>
      <c r="K474" s="7"/>
      <c r="L474" s="9"/>
      <c r="M474" s="10"/>
      <c r="N474" s="10"/>
      <c r="O474" s="10"/>
      <c r="P474" s="7"/>
      <c r="Q474" s="10"/>
      <c r="R474" s="10"/>
      <c r="S474" s="10"/>
    </row>
    <row r="475" spans="1:19" ht="29.45" customHeight="1" x14ac:dyDescent="0.2">
      <c r="A475" s="7"/>
      <c r="B475" s="7"/>
      <c r="C475" s="7"/>
      <c r="D475" s="84" t="s">
        <v>346</v>
      </c>
      <c r="E475" s="84"/>
      <c r="F475" s="84"/>
      <c r="G475" s="84"/>
      <c r="H475" s="84"/>
      <c r="I475" s="84"/>
      <c r="J475" s="84"/>
      <c r="K475" s="84"/>
      <c r="L475" s="9" t="s">
        <v>240</v>
      </c>
      <c r="M475" s="14" t="s">
        <v>101</v>
      </c>
      <c r="N475" s="14" t="s">
        <v>101</v>
      </c>
      <c r="O475" s="14" t="s">
        <v>101</v>
      </c>
      <c r="P475" s="7"/>
      <c r="Q475" s="14" t="s">
        <v>101</v>
      </c>
      <c r="R475" s="14" t="s">
        <v>101</v>
      </c>
      <c r="S475" s="14" t="s">
        <v>101</v>
      </c>
    </row>
    <row r="476" spans="1:19" ht="16.5" customHeight="1" x14ac:dyDescent="0.2">
      <c r="A476" s="7"/>
      <c r="B476" s="7"/>
      <c r="C476" s="7"/>
      <c r="D476" s="7" t="s">
        <v>487</v>
      </c>
      <c r="E476" s="7"/>
      <c r="F476" s="7"/>
      <c r="G476" s="7"/>
      <c r="H476" s="7"/>
      <c r="I476" s="7"/>
      <c r="J476" s="7"/>
      <c r="K476" s="7"/>
      <c r="L476" s="9" t="s">
        <v>240</v>
      </c>
      <c r="M476" s="14" t="s">
        <v>101</v>
      </c>
      <c r="N476" s="14" t="s">
        <v>101</v>
      </c>
      <c r="O476" s="14" t="s">
        <v>101</v>
      </c>
      <c r="P476" s="7"/>
      <c r="Q476" s="14" t="s">
        <v>101</v>
      </c>
      <c r="R476" s="14" t="s">
        <v>101</v>
      </c>
      <c r="S476" s="14" t="s">
        <v>101</v>
      </c>
    </row>
    <row r="477" spans="1:19" ht="16.5" customHeight="1" x14ac:dyDescent="0.2">
      <c r="A477" s="7"/>
      <c r="B477" s="7"/>
      <c r="C477" s="7"/>
      <c r="D477" s="7" t="s">
        <v>588</v>
      </c>
      <c r="E477" s="7"/>
      <c r="F477" s="7"/>
      <c r="G477" s="7"/>
      <c r="H477" s="7"/>
      <c r="I477" s="7"/>
      <c r="J477" s="7"/>
      <c r="K477" s="7"/>
      <c r="L477" s="9" t="s">
        <v>240</v>
      </c>
      <c r="M477" s="14" t="s">
        <v>101</v>
      </c>
      <c r="N477" s="14" t="s">
        <v>101</v>
      </c>
      <c r="O477" s="14" t="s">
        <v>101</v>
      </c>
      <c r="P477" s="7"/>
      <c r="Q477" s="14" t="s">
        <v>101</v>
      </c>
      <c r="R477" s="14" t="s">
        <v>101</v>
      </c>
      <c r="S477" s="14" t="s">
        <v>101</v>
      </c>
    </row>
    <row r="478" spans="1:19" ht="16.5" customHeight="1" x14ac:dyDescent="0.2">
      <c r="A478" s="7"/>
      <c r="B478" s="7"/>
      <c r="C478" s="7" t="s">
        <v>589</v>
      </c>
      <c r="D478" s="7"/>
      <c r="E478" s="7"/>
      <c r="F478" s="7"/>
      <c r="G478" s="7"/>
      <c r="H478" s="7"/>
      <c r="I478" s="7"/>
      <c r="J478" s="7"/>
      <c r="K478" s="7"/>
      <c r="L478" s="9"/>
      <c r="M478" s="10"/>
      <c r="N478" s="10"/>
      <c r="O478" s="10"/>
      <c r="P478" s="7"/>
      <c r="Q478" s="10"/>
      <c r="R478" s="10"/>
      <c r="S478" s="10"/>
    </row>
    <row r="479" spans="1:19" ht="16.5" customHeight="1" x14ac:dyDescent="0.2">
      <c r="A479" s="7"/>
      <c r="B479" s="7"/>
      <c r="C479" s="7"/>
      <c r="D479" s="7" t="s">
        <v>433</v>
      </c>
      <c r="E479" s="7"/>
      <c r="F479" s="7"/>
      <c r="G479" s="7"/>
      <c r="H479" s="7"/>
      <c r="I479" s="7"/>
      <c r="J479" s="7"/>
      <c r="K479" s="7"/>
      <c r="L479" s="9" t="s">
        <v>240</v>
      </c>
      <c r="M479" s="14" t="s">
        <v>101</v>
      </c>
      <c r="N479" s="14" t="s">
        <v>101</v>
      </c>
      <c r="O479" s="14" t="s">
        <v>101</v>
      </c>
      <c r="P479" s="7"/>
      <c r="Q479" s="14" t="s">
        <v>101</v>
      </c>
      <c r="R479" s="14" t="s">
        <v>101</v>
      </c>
      <c r="S479" s="14" t="s">
        <v>101</v>
      </c>
    </row>
    <row r="480" spans="1:19" ht="16.5" customHeight="1" x14ac:dyDescent="0.2">
      <c r="A480" s="7"/>
      <c r="B480" s="7"/>
      <c r="C480" s="7"/>
      <c r="D480" s="7" t="s">
        <v>434</v>
      </c>
      <c r="E480" s="7"/>
      <c r="F480" s="7"/>
      <c r="G480" s="7"/>
      <c r="H480" s="7"/>
      <c r="I480" s="7"/>
      <c r="J480" s="7"/>
      <c r="K480" s="7"/>
      <c r="L480" s="9" t="s">
        <v>240</v>
      </c>
      <c r="M480" s="14" t="s">
        <v>101</v>
      </c>
      <c r="N480" s="14" t="s">
        <v>101</v>
      </c>
      <c r="O480" s="14" t="s">
        <v>101</v>
      </c>
      <c r="P480" s="7"/>
      <c r="Q480" s="14" t="s">
        <v>101</v>
      </c>
      <c r="R480" s="14" t="s">
        <v>101</v>
      </c>
      <c r="S480" s="14" t="s">
        <v>101</v>
      </c>
    </row>
    <row r="481" spans="1:19" ht="16.5" customHeight="1" x14ac:dyDescent="0.2">
      <c r="A481" s="7"/>
      <c r="B481" s="7"/>
      <c r="C481" s="7"/>
      <c r="D481" s="7" t="s">
        <v>435</v>
      </c>
      <c r="E481" s="7"/>
      <c r="F481" s="7"/>
      <c r="G481" s="7"/>
      <c r="H481" s="7"/>
      <c r="I481" s="7"/>
      <c r="J481" s="7"/>
      <c r="K481" s="7"/>
      <c r="L481" s="9" t="s">
        <v>240</v>
      </c>
      <c r="M481" s="14" t="s">
        <v>101</v>
      </c>
      <c r="N481" s="14" t="s">
        <v>101</v>
      </c>
      <c r="O481" s="14" t="s">
        <v>101</v>
      </c>
      <c r="P481" s="7"/>
      <c r="Q481" s="14" t="s">
        <v>101</v>
      </c>
      <c r="R481" s="14" t="s">
        <v>101</v>
      </c>
      <c r="S481" s="14" t="s">
        <v>101</v>
      </c>
    </row>
    <row r="482" spans="1:19" ht="16.5" customHeight="1" x14ac:dyDescent="0.2">
      <c r="A482" s="7"/>
      <c r="B482" s="7"/>
      <c r="C482" s="7"/>
      <c r="D482" s="7" t="s">
        <v>436</v>
      </c>
      <c r="E482" s="7"/>
      <c r="F482" s="7"/>
      <c r="G482" s="7"/>
      <c r="H482" s="7"/>
      <c r="I482" s="7"/>
      <c r="J482" s="7"/>
      <c r="K482" s="7"/>
      <c r="L482" s="9" t="s">
        <v>240</v>
      </c>
      <c r="M482" s="14" t="s">
        <v>101</v>
      </c>
      <c r="N482" s="14" t="s">
        <v>101</v>
      </c>
      <c r="O482" s="14" t="s">
        <v>101</v>
      </c>
      <c r="P482" s="7"/>
      <c r="Q482" s="14" t="s">
        <v>101</v>
      </c>
      <c r="R482" s="14" t="s">
        <v>101</v>
      </c>
      <c r="S482" s="14" t="s">
        <v>101</v>
      </c>
    </row>
    <row r="483" spans="1:19" ht="16.5" customHeight="1" x14ac:dyDescent="0.2">
      <c r="A483" s="7"/>
      <c r="B483" s="7"/>
      <c r="C483" s="7"/>
      <c r="D483" s="7" t="s">
        <v>437</v>
      </c>
      <c r="E483" s="7"/>
      <c r="F483" s="7"/>
      <c r="G483" s="7"/>
      <c r="H483" s="7"/>
      <c r="I483" s="7"/>
      <c r="J483" s="7"/>
      <c r="K483" s="7"/>
      <c r="L483" s="9" t="s">
        <v>240</v>
      </c>
      <c r="M483" s="14" t="s">
        <v>101</v>
      </c>
      <c r="N483" s="14" t="s">
        <v>101</v>
      </c>
      <c r="O483" s="14" t="s">
        <v>101</v>
      </c>
      <c r="P483" s="7"/>
      <c r="Q483" s="14" t="s">
        <v>101</v>
      </c>
      <c r="R483" s="14" t="s">
        <v>101</v>
      </c>
      <c r="S483" s="14" t="s">
        <v>101</v>
      </c>
    </row>
    <row r="484" spans="1:19" ht="16.5" customHeight="1" x14ac:dyDescent="0.2">
      <c r="A484" s="7"/>
      <c r="B484" s="7"/>
      <c r="C484" s="7"/>
      <c r="D484" s="7" t="s">
        <v>588</v>
      </c>
      <c r="E484" s="7"/>
      <c r="F484" s="7"/>
      <c r="G484" s="7"/>
      <c r="H484" s="7"/>
      <c r="I484" s="7"/>
      <c r="J484" s="7"/>
      <c r="K484" s="7"/>
      <c r="L484" s="9" t="s">
        <v>240</v>
      </c>
      <c r="M484" s="14" t="s">
        <v>101</v>
      </c>
      <c r="N484" s="14" t="s">
        <v>101</v>
      </c>
      <c r="O484" s="14" t="s">
        <v>101</v>
      </c>
      <c r="P484" s="7"/>
      <c r="Q484" s="14" t="s">
        <v>101</v>
      </c>
      <c r="R484" s="14" t="s">
        <v>101</v>
      </c>
      <c r="S484" s="14" t="s">
        <v>101</v>
      </c>
    </row>
    <row r="485" spans="1:19" ht="16.5" customHeight="1" x14ac:dyDescent="0.2">
      <c r="A485" s="7"/>
      <c r="B485" s="7"/>
      <c r="C485" s="7" t="s">
        <v>611</v>
      </c>
      <c r="D485" s="7"/>
      <c r="E485" s="7"/>
      <c r="F485" s="7"/>
      <c r="G485" s="7"/>
      <c r="H485" s="7"/>
      <c r="I485" s="7"/>
      <c r="J485" s="7"/>
      <c r="K485" s="7"/>
      <c r="L485" s="9"/>
      <c r="M485" s="10"/>
      <c r="N485" s="10"/>
      <c r="O485" s="10"/>
      <c r="P485" s="7"/>
      <c r="Q485" s="10"/>
      <c r="R485" s="10"/>
      <c r="S485" s="10"/>
    </row>
    <row r="486" spans="1:19" ht="16.5" customHeight="1" x14ac:dyDescent="0.2">
      <c r="A486" s="7"/>
      <c r="B486" s="7"/>
      <c r="C486" s="7"/>
      <c r="D486" s="7" t="s">
        <v>591</v>
      </c>
      <c r="E486" s="7"/>
      <c r="F486" s="7"/>
      <c r="G486" s="7"/>
      <c r="H486" s="7"/>
      <c r="I486" s="7"/>
      <c r="J486" s="7"/>
      <c r="K486" s="7"/>
      <c r="L486" s="9" t="s">
        <v>240</v>
      </c>
      <c r="M486" s="14" t="s">
        <v>101</v>
      </c>
      <c r="N486" s="14" t="s">
        <v>101</v>
      </c>
      <c r="O486" s="14" t="s">
        <v>101</v>
      </c>
      <c r="P486" s="7"/>
      <c r="Q486" s="14" t="s">
        <v>101</v>
      </c>
      <c r="R486" s="14" t="s">
        <v>101</v>
      </c>
      <c r="S486" s="14" t="s">
        <v>101</v>
      </c>
    </row>
    <row r="487" spans="1:19" ht="16.5" customHeight="1" x14ac:dyDescent="0.2">
      <c r="A487" s="7"/>
      <c r="B487" s="7"/>
      <c r="C487" s="7"/>
      <c r="D487" s="7" t="s">
        <v>592</v>
      </c>
      <c r="E487" s="7"/>
      <c r="F487" s="7"/>
      <c r="G487" s="7"/>
      <c r="H487" s="7"/>
      <c r="I487" s="7"/>
      <c r="J487" s="7"/>
      <c r="K487" s="7"/>
      <c r="L487" s="9" t="s">
        <v>240</v>
      </c>
      <c r="M487" s="14" t="s">
        <v>101</v>
      </c>
      <c r="N487" s="14" t="s">
        <v>101</v>
      </c>
      <c r="O487" s="14" t="s">
        <v>101</v>
      </c>
      <c r="P487" s="7"/>
      <c r="Q487" s="14" t="s">
        <v>101</v>
      </c>
      <c r="R487" s="14" t="s">
        <v>101</v>
      </c>
      <c r="S487" s="14" t="s">
        <v>101</v>
      </c>
    </row>
    <row r="488" spans="1:19" ht="16.5" customHeight="1" x14ac:dyDescent="0.2">
      <c r="A488" s="7"/>
      <c r="B488" s="7"/>
      <c r="C488" s="7"/>
      <c r="D488" s="7" t="s">
        <v>593</v>
      </c>
      <c r="E488" s="7"/>
      <c r="F488" s="7"/>
      <c r="G488" s="7"/>
      <c r="H488" s="7"/>
      <c r="I488" s="7"/>
      <c r="J488" s="7"/>
      <c r="K488" s="7"/>
      <c r="L488" s="9" t="s">
        <v>240</v>
      </c>
      <c r="M488" s="14" t="s">
        <v>101</v>
      </c>
      <c r="N488" s="14" t="s">
        <v>101</v>
      </c>
      <c r="O488" s="14" t="s">
        <v>101</v>
      </c>
      <c r="P488" s="7"/>
      <c r="Q488" s="14" t="s">
        <v>101</v>
      </c>
      <c r="R488" s="14" t="s">
        <v>101</v>
      </c>
      <c r="S488" s="14" t="s">
        <v>101</v>
      </c>
    </row>
    <row r="489" spans="1:19" ht="16.5" customHeight="1" x14ac:dyDescent="0.2">
      <c r="A489" s="7"/>
      <c r="B489" s="7"/>
      <c r="C489" s="7"/>
      <c r="D489" s="7" t="s">
        <v>594</v>
      </c>
      <c r="E489" s="7"/>
      <c r="F489" s="7"/>
      <c r="G489" s="7"/>
      <c r="H489" s="7"/>
      <c r="I489" s="7"/>
      <c r="J489" s="7"/>
      <c r="K489" s="7"/>
      <c r="L489" s="9" t="s">
        <v>240</v>
      </c>
      <c r="M489" s="14" t="s">
        <v>101</v>
      </c>
      <c r="N489" s="14" t="s">
        <v>101</v>
      </c>
      <c r="O489" s="14" t="s">
        <v>101</v>
      </c>
      <c r="P489" s="7"/>
      <c r="Q489" s="14" t="s">
        <v>101</v>
      </c>
      <c r="R489" s="14" t="s">
        <v>101</v>
      </c>
      <c r="S489" s="14" t="s">
        <v>101</v>
      </c>
    </row>
    <row r="490" spans="1:19" ht="16.5" customHeight="1" x14ac:dyDescent="0.2">
      <c r="A490" s="7"/>
      <c r="B490" s="7"/>
      <c r="C490" s="7"/>
      <c r="D490" s="7" t="s">
        <v>595</v>
      </c>
      <c r="E490" s="7"/>
      <c r="F490" s="7"/>
      <c r="G490" s="7"/>
      <c r="H490" s="7"/>
      <c r="I490" s="7"/>
      <c r="J490" s="7"/>
      <c r="K490" s="7"/>
      <c r="L490" s="9" t="s">
        <v>240</v>
      </c>
      <c r="M490" s="14" t="s">
        <v>101</v>
      </c>
      <c r="N490" s="14" t="s">
        <v>101</v>
      </c>
      <c r="O490" s="14" t="s">
        <v>101</v>
      </c>
      <c r="P490" s="7"/>
      <c r="Q490" s="14" t="s">
        <v>101</v>
      </c>
      <c r="R490" s="14" t="s">
        <v>101</v>
      </c>
      <c r="S490" s="14" t="s">
        <v>101</v>
      </c>
    </row>
    <row r="491" spans="1:19" ht="16.5" customHeight="1" x14ac:dyDescent="0.2">
      <c r="A491" s="11"/>
      <c r="B491" s="11"/>
      <c r="C491" s="11"/>
      <c r="D491" s="11" t="s">
        <v>588</v>
      </c>
      <c r="E491" s="11"/>
      <c r="F491" s="11"/>
      <c r="G491" s="11"/>
      <c r="H491" s="11"/>
      <c r="I491" s="11"/>
      <c r="J491" s="11"/>
      <c r="K491" s="11"/>
      <c r="L491" s="12" t="s">
        <v>240</v>
      </c>
      <c r="M491" s="49" t="s">
        <v>101</v>
      </c>
      <c r="N491" s="49" t="s">
        <v>101</v>
      </c>
      <c r="O491" s="49" t="s">
        <v>101</v>
      </c>
      <c r="P491" s="11"/>
      <c r="Q491" s="49" t="s">
        <v>101</v>
      </c>
      <c r="R491" s="49" t="s">
        <v>101</v>
      </c>
      <c r="S491" s="49" t="s">
        <v>101</v>
      </c>
    </row>
    <row r="492" spans="1:19" ht="4.5" customHeight="1" x14ac:dyDescent="0.2">
      <c r="A492" s="25"/>
      <c r="B492" s="25"/>
      <c r="C492" s="2"/>
      <c r="D492" s="2"/>
      <c r="E492" s="2"/>
      <c r="F492" s="2"/>
      <c r="G492" s="2"/>
      <c r="H492" s="2"/>
      <c r="I492" s="2"/>
      <c r="J492" s="2"/>
      <c r="K492" s="2"/>
      <c r="L492" s="2"/>
      <c r="M492" s="2"/>
      <c r="N492" s="2"/>
      <c r="O492" s="2"/>
      <c r="P492" s="2"/>
      <c r="Q492" s="2"/>
      <c r="R492" s="2"/>
      <c r="S492" s="2"/>
    </row>
    <row r="493" spans="1:19" ht="16.5" customHeight="1" x14ac:dyDescent="0.2">
      <c r="A493" s="25"/>
      <c r="B493" s="25"/>
      <c r="C493" s="79" t="s">
        <v>614</v>
      </c>
      <c r="D493" s="79"/>
      <c r="E493" s="79"/>
      <c r="F493" s="79"/>
      <c r="G493" s="79"/>
      <c r="H493" s="79"/>
      <c r="I493" s="79"/>
      <c r="J493" s="79"/>
      <c r="K493" s="79"/>
      <c r="L493" s="79"/>
      <c r="M493" s="79"/>
      <c r="N493" s="79"/>
      <c r="O493" s="79"/>
      <c r="P493" s="79"/>
      <c r="Q493" s="79"/>
      <c r="R493" s="79"/>
      <c r="S493" s="79"/>
    </row>
    <row r="494" spans="1:19" ht="4.5" customHeight="1" x14ac:dyDescent="0.2">
      <c r="A494" s="25"/>
      <c r="B494" s="25"/>
      <c r="C494" s="2"/>
      <c r="D494" s="2"/>
      <c r="E494" s="2"/>
      <c r="F494" s="2"/>
      <c r="G494" s="2"/>
      <c r="H494" s="2"/>
      <c r="I494" s="2"/>
      <c r="J494" s="2"/>
      <c r="K494" s="2"/>
      <c r="L494" s="2"/>
      <c r="M494" s="2"/>
      <c r="N494" s="2"/>
      <c r="O494" s="2"/>
      <c r="P494" s="2"/>
      <c r="Q494" s="2"/>
      <c r="R494" s="2"/>
      <c r="S494" s="2"/>
    </row>
    <row r="495" spans="1:19" ht="16.5" customHeight="1" x14ac:dyDescent="0.2">
      <c r="A495" s="54"/>
      <c r="B495" s="54"/>
      <c r="C495" s="79" t="s">
        <v>599</v>
      </c>
      <c r="D495" s="79"/>
      <c r="E495" s="79"/>
      <c r="F495" s="79"/>
      <c r="G495" s="79"/>
      <c r="H495" s="79"/>
      <c r="I495" s="79"/>
      <c r="J495" s="79"/>
      <c r="K495" s="79"/>
      <c r="L495" s="79"/>
      <c r="M495" s="79"/>
      <c r="N495" s="79"/>
      <c r="O495" s="79"/>
      <c r="P495" s="79"/>
      <c r="Q495" s="79"/>
      <c r="R495" s="79"/>
      <c r="S495" s="79"/>
    </row>
    <row r="496" spans="1:19" ht="16.5" customHeight="1" x14ac:dyDescent="0.2">
      <c r="A496" s="35"/>
      <c r="B496" s="35"/>
      <c r="C496" s="79" t="s">
        <v>155</v>
      </c>
      <c r="D496" s="79"/>
      <c r="E496" s="79"/>
      <c r="F496" s="79"/>
      <c r="G496" s="79"/>
      <c r="H496" s="79"/>
      <c r="I496" s="79"/>
      <c r="J496" s="79"/>
      <c r="K496" s="79"/>
      <c r="L496" s="79"/>
      <c r="M496" s="79"/>
      <c r="N496" s="79"/>
      <c r="O496" s="79"/>
      <c r="P496" s="79"/>
      <c r="Q496" s="79"/>
      <c r="R496" s="79"/>
      <c r="S496" s="79"/>
    </row>
    <row r="497" spans="1:19" ht="4.5" customHeight="1" x14ac:dyDescent="0.2">
      <c r="A497" s="25"/>
      <c r="B497" s="25"/>
      <c r="C497" s="2"/>
      <c r="D497" s="2"/>
      <c r="E497" s="2"/>
      <c r="F497" s="2"/>
      <c r="G497" s="2"/>
      <c r="H497" s="2"/>
      <c r="I497" s="2"/>
      <c r="J497" s="2"/>
      <c r="K497" s="2"/>
      <c r="L497" s="2"/>
      <c r="M497" s="2"/>
      <c r="N497" s="2"/>
      <c r="O497" s="2"/>
      <c r="P497" s="2"/>
      <c r="Q497" s="2"/>
      <c r="R497" s="2"/>
      <c r="S497" s="2"/>
    </row>
    <row r="498" spans="1:19" ht="42.4" customHeight="1" x14ac:dyDescent="0.2">
      <c r="A498" s="25" t="s">
        <v>115</v>
      </c>
      <c r="B498" s="25"/>
      <c r="C498" s="79" t="s">
        <v>601</v>
      </c>
      <c r="D498" s="79"/>
      <c r="E498" s="79"/>
      <c r="F498" s="79"/>
      <c r="G498" s="79"/>
      <c r="H498" s="79"/>
      <c r="I498" s="79"/>
      <c r="J498" s="79"/>
      <c r="K498" s="79"/>
      <c r="L498" s="79"/>
      <c r="M498" s="79"/>
      <c r="N498" s="79"/>
      <c r="O498" s="79"/>
      <c r="P498" s="79"/>
      <c r="Q498" s="79"/>
      <c r="R498" s="79"/>
      <c r="S498" s="79"/>
    </row>
    <row r="499" spans="1:19" ht="16.5" customHeight="1" x14ac:dyDescent="0.2">
      <c r="A499" s="25" t="s">
        <v>117</v>
      </c>
      <c r="B499" s="25"/>
      <c r="C499" s="79" t="s">
        <v>602</v>
      </c>
      <c r="D499" s="79"/>
      <c r="E499" s="79"/>
      <c r="F499" s="79"/>
      <c r="G499" s="79"/>
      <c r="H499" s="79"/>
      <c r="I499" s="79"/>
      <c r="J499" s="79"/>
      <c r="K499" s="79"/>
      <c r="L499" s="79"/>
      <c r="M499" s="79"/>
      <c r="N499" s="79"/>
      <c r="O499" s="79"/>
      <c r="P499" s="79"/>
      <c r="Q499" s="79"/>
      <c r="R499" s="79"/>
      <c r="S499" s="79"/>
    </row>
    <row r="500" spans="1:19" ht="27" customHeight="1" x14ac:dyDescent="0.2">
      <c r="A500" s="25" t="s">
        <v>119</v>
      </c>
      <c r="B500" s="25"/>
      <c r="C500" s="79" t="s">
        <v>603</v>
      </c>
      <c r="D500" s="79"/>
      <c r="E500" s="79"/>
      <c r="F500" s="79"/>
      <c r="G500" s="79"/>
      <c r="H500" s="79"/>
      <c r="I500" s="79"/>
      <c r="J500" s="79"/>
      <c r="K500" s="79"/>
      <c r="L500" s="79"/>
      <c r="M500" s="79"/>
      <c r="N500" s="79"/>
      <c r="O500" s="79"/>
      <c r="P500" s="79"/>
      <c r="Q500" s="79"/>
      <c r="R500" s="79"/>
      <c r="S500" s="79"/>
    </row>
    <row r="501" spans="1:19" ht="29.45" customHeight="1" x14ac:dyDescent="0.2">
      <c r="A501" s="25" t="s">
        <v>121</v>
      </c>
      <c r="B501" s="25"/>
      <c r="C501" s="79" t="s">
        <v>604</v>
      </c>
      <c r="D501" s="79"/>
      <c r="E501" s="79"/>
      <c r="F501" s="79"/>
      <c r="G501" s="79"/>
      <c r="H501" s="79"/>
      <c r="I501" s="79"/>
      <c r="J501" s="79"/>
      <c r="K501" s="79"/>
      <c r="L501" s="79"/>
      <c r="M501" s="79"/>
      <c r="N501" s="79"/>
      <c r="O501" s="79"/>
      <c r="P501" s="79"/>
      <c r="Q501" s="79"/>
      <c r="R501" s="79"/>
      <c r="S501" s="79"/>
    </row>
    <row r="502" spans="1:19" ht="42.4" customHeight="1" x14ac:dyDescent="0.2">
      <c r="A502" s="25" t="s">
        <v>123</v>
      </c>
      <c r="B502" s="25"/>
      <c r="C502" s="79" t="s">
        <v>605</v>
      </c>
      <c r="D502" s="79"/>
      <c r="E502" s="79"/>
      <c r="F502" s="79"/>
      <c r="G502" s="79"/>
      <c r="H502" s="79"/>
      <c r="I502" s="79"/>
      <c r="J502" s="79"/>
      <c r="K502" s="79"/>
      <c r="L502" s="79"/>
      <c r="M502" s="79"/>
      <c r="N502" s="79"/>
      <c r="O502" s="79"/>
      <c r="P502" s="79"/>
      <c r="Q502" s="79"/>
      <c r="R502" s="79"/>
      <c r="S502" s="79"/>
    </row>
    <row r="503" spans="1:19" ht="16.5" customHeight="1" x14ac:dyDescent="0.2">
      <c r="A503" s="25" t="s">
        <v>161</v>
      </c>
      <c r="B503" s="25"/>
      <c r="C503" s="79" t="s">
        <v>606</v>
      </c>
      <c r="D503" s="79"/>
      <c r="E503" s="79"/>
      <c r="F503" s="79"/>
      <c r="G503" s="79"/>
      <c r="H503" s="79"/>
      <c r="I503" s="79"/>
      <c r="J503" s="79"/>
      <c r="K503" s="79"/>
      <c r="L503" s="79"/>
      <c r="M503" s="79"/>
      <c r="N503" s="79"/>
      <c r="O503" s="79"/>
      <c r="P503" s="79"/>
      <c r="Q503" s="79"/>
      <c r="R503" s="79"/>
      <c r="S503" s="79"/>
    </row>
    <row r="504" spans="1:19" ht="16.5" customHeight="1" x14ac:dyDescent="0.2">
      <c r="A504" s="25" t="s">
        <v>180</v>
      </c>
      <c r="B504" s="25"/>
      <c r="C504" s="79" t="s">
        <v>615</v>
      </c>
      <c r="D504" s="79"/>
      <c r="E504" s="79"/>
      <c r="F504" s="79"/>
      <c r="G504" s="79"/>
      <c r="H504" s="79"/>
      <c r="I504" s="79"/>
      <c r="J504" s="79"/>
      <c r="K504" s="79"/>
      <c r="L504" s="79"/>
      <c r="M504" s="79"/>
      <c r="N504" s="79"/>
      <c r="O504" s="79"/>
      <c r="P504" s="79"/>
      <c r="Q504" s="79"/>
      <c r="R504" s="79"/>
      <c r="S504" s="79"/>
    </row>
    <row r="505" spans="1:19" ht="4.5" customHeight="1" x14ac:dyDescent="0.2"/>
    <row r="506" spans="1:19" ht="16.5" customHeight="1" x14ac:dyDescent="0.2">
      <c r="A506" s="26" t="s">
        <v>125</v>
      </c>
      <c r="B506" s="25"/>
      <c r="C506" s="25"/>
      <c r="D506" s="25"/>
      <c r="E506" s="79" t="s">
        <v>607</v>
      </c>
      <c r="F506" s="79"/>
      <c r="G506" s="79"/>
      <c r="H506" s="79"/>
      <c r="I506" s="79"/>
      <c r="J506" s="79"/>
      <c r="K506" s="79"/>
      <c r="L506" s="79"/>
      <c r="M506" s="79"/>
      <c r="N506" s="79"/>
      <c r="O506" s="79"/>
      <c r="P506" s="79"/>
      <c r="Q506" s="79"/>
      <c r="R506" s="79"/>
      <c r="S506" s="79"/>
    </row>
  </sheetData>
  <mergeCells count="38">
    <mergeCell ref="M2:O2"/>
    <mergeCell ref="Q2:S2"/>
    <mergeCell ref="D8:K8"/>
    <mergeCell ref="D28:K28"/>
    <mergeCell ref="D48:K48"/>
    <mergeCell ref="D191:K191"/>
    <mergeCell ref="D211:K211"/>
    <mergeCell ref="D231:K231"/>
    <mergeCell ref="D252:K252"/>
    <mergeCell ref="D69:K69"/>
    <mergeCell ref="D89:K89"/>
    <mergeCell ref="D109:K109"/>
    <mergeCell ref="D130:K130"/>
    <mergeCell ref="D150:K150"/>
    <mergeCell ref="D475:K475"/>
    <mergeCell ref="K1:S1"/>
    <mergeCell ref="C493:S493"/>
    <mergeCell ref="C495:S495"/>
    <mergeCell ref="C496:S496"/>
    <mergeCell ref="D374:K374"/>
    <mergeCell ref="D394:K394"/>
    <mergeCell ref="D414:K414"/>
    <mergeCell ref="D435:K435"/>
    <mergeCell ref="D455:K455"/>
    <mergeCell ref="D272:K272"/>
    <mergeCell ref="D292:K292"/>
    <mergeCell ref="D313:K313"/>
    <mergeCell ref="D333:K333"/>
    <mergeCell ref="D353:K353"/>
    <mergeCell ref="D170:K170"/>
    <mergeCell ref="C503:S503"/>
    <mergeCell ref="C504:S504"/>
    <mergeCell ref="E506:S506"/>
    <mergeCell ref="C498:S498"/>
    <mergeCell ref="C499:S499"/>
    <mergeCell ref="C500:S500"/>
    <mergeCell ref="C501:S501"/>
    <mergeCell ref="C502:S502"/>
  </mergeCells>
  <pageMargins left="0.7" right="0.7" top="0.75" bottom="0.75" header="0.3" footer="0.3"/>
  <pageSetup paperSize="9" fitToHeight="0" orientation="landscape" horizontalDpi="300" verticalDpi="300"/>
  <headerFooter scaleWithDoc="0" alignWithMargins="0">
    <oddHeader>&amp;C&amp;"Arial"&amp;8TABLE 10A.35</oddHeader>
    <oddFooter>&amp;L&amp;"Arial"&amp;8REPORT ON
GOVERNMENT
SERVICES 2022&amp;R&amp;"Arial"&amp;8PRIMARY AND
COMMUNITY HEALTH
PAGE &amp;B&amp;P&amp;B</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S505"/>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616</v>
      </c>
      <c r="B1" s="8"/>
      <c r="C1" s="8"/>
      <c r="D1" s="8"/>
      <c r="E1" s="8"/>
      <c r="F1" s="8"/>
      <c r="G1" s="8"/>
      <c r="H1" s="8"/>
      <c r="I1" s="8"/>
      <c r="J1" s="8"/>
      <c r="K1" s="85" t="s">
        <v>617</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610</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663</v>
      </c>
      <c r="N6" s="15">
        <v>732</v>
      </c>
      <c r="O6" s="19">
        <v>74361</v>
      </c>
      <c r="P6" s="7"/>
      <c r="Q6" s="15">
        <v>672</v>
      </c>
      <c r="R6" s="15">
        <v>790</v>
      </c>
      <c r="S6" s="19">
        <v>39595</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496</v>
      </c>
      <c r="N8" s="15">
        <v>721</v>
      </c>
      <c r="O8" s="17">
        <v>3508</v>
      </c>
      <c r="P8" s="7"/>
      <c r="Q8" s="15">
        <v>589</v>
      </c>
      <c r="R8" s="15">
        <v>776</v>
      </c>
      <c r="S8" s="15">
        <v>960</v>
      </c>
    </row>
    <row r="9" spans="1:19" ht="16.5" customHeight="1" x14ac:dyDescent="0.2">
      <c r="A9" s="7"/>
      <c r="B9" s="7"/>
      <c r="C9" s="7"/>
      <c r="D9" s="7" t="s">
        <v>487</v>
      </c>
      <c r="E9" s="7"/>
      <c r="F9" s="7"/>
      <c r="G9" s="7"/>
      <c r="H9" s="7"/>
      <c r="I9" s="7"/>
      <c r="J9" s="7"/>
      <c r="K9" s="7"/>
      <c r="L9" s="9" t="s">
        <v>240</v>
      </c>
      <c r="M9" s="15">
        <v>665</v>
      </c>
      <c r="N9" s="15">
        <v>731</v>
      </c>
      <c r="O9" s="19">
        <v>69833</v>
      </c>
      <c r="P9" s="7"/>
      <c r="Q9" s="15">
        <v>673</v>
      </c>
      <c r="R9" s="15">
        <v>789</v>
      </c>
      <c r="S9" s="19">
        <v>38254</v>
      </c>
    </row>
    <row r="10" spans="1:19" ht="16.5" customHeight="1" x14ac:dyDescent="0.2">
      <c r="A10" s="7"/>
      <c r="B10" s="7"/>
      <c r="C10" s="7"/>
      <c r="D10" s="7" t="s">
        <v>588</v>
      </c>
      <c r="E10" s="7"/>
      <c r="F10" s="7"/>
      <c r="G10" s="7"/>
      <c r="H10" s="7"/>
      <c r="I10" s="7"/>
      <c r="J10" s="7"/>
      <c r="K10" s="7"/>
      <c r="L10" s="9" t="s">
        <v>240</v>
      </c>
      <c r="M10" s="15">
        <v>727</v>
      </c>
      <c r="N10" s="15">
        <v>776</v>
      </c>
      <c r="O10" s="17">
        <v>1020</v>
      </c>
      <c r="P10" s="7"/>
      <c r="Q10" s="15">
        <v>755</v>
      </c>
      <c r="R10" s="15">
        <v>849</v>
      </c>
      <c r="S10" s="15">
        <v>381</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5">
        <v>692</v>
      </c>
      <c r="N12" s="15">
        <v>734</v>
      </c>
      <c r="O12" s="19">
        <v>36663</v>
      </c>
      <c r="P12" s="7"/>
      <c r="Q12" s="15">
        <v>717</v>
      </c>
      <c r="R12" s="15">
        <v>806</v>
      </c>
      <c r="S12" s="19">
        <v>17164</v>
      </c>
    </row>
    <row r="13" spans="1:19" ht="16.5" customHeight="1" x14ac:dyDescent="0.2">
      <c r="A13" s="7"/>
      <c r="B13" s="7"/>
      <c r="C13" s="7"/>
      <c r="D13" s="7" t="s">
        <v>434</v>
      </c>
      <c r="E13" s="7"/>
      <c r="F13" s="7"/>
      <c r="G13" s="7"/>
      <c r="H13" s="7"/>
      <c r="I13" s="7"/>
      <c r="J13" s="7"/>
      <c r="K13" s="7"/>
      <c r="L13" s="9" t="s">
        <v>240</v>
      </c>
      <c r="M13" s="15">
        <v>618</v>
      </c>
      <c r="N13" s="15">
        <v>729</v>
      </c>
      <c r="O13" s="19">
        <v>21738</v>
      </c>
      <c r="P13" s="7"/>
      <c r="Q13" s="15">
        <v>637</v>
      </c>
      <c r="R13" s="15">
        <v>779</v>
      </c>
      <c r="S13" s="19">
        <v>13689</v>
      </c>
    </row>
    <row r="14" spans="1:19" ht="16.5" customHeight="1" x14ac:dyDescent="0.2">
      <c r="A14" s="7"/>
      <c r="B14" s="7"/>
      <c r="C14" s="7"/>
      <c r="D14" s="7" t="s">
        <v>435</v>
      </c>
      <c r="E14" s="7"/>
      <c r="F14" s="7"/>
      <c r="G14" s="7"/>
      <c r="H14" s="7"/>
      <c r="I14" s="7"/>
      <c r="J14" s="7"/>
      <c r="K14" s="7"/>
      <c r="L14" s="9" t="s">
        <v>240</v>
      </c>
      <c r="M14" s="15">
        <v>525</v>
      </c>
      <c r="N14" s="15">
        <v>733</v>
      </c>
      <c r="O14" s="19">
        <v>12577</v>
      </c>
      <c r="P14" s="7"/>
      <c r="Q14" s="15">
        <v>551</v>
      </c>
      <c r="R14" s="15">
        <v>756</v>
      </c>
      <c r="S14" s="17">
        <v>7469</v>
      </c>
    </row>
    <row r="15" spans="1:19" ht="16.5" customHeight="1" x14ac:dyDescent="0.2">
      <c r="A15" s="7"/>
      <c r="B15" s="7"/>
      <c r="C15" s="7"/>
      <c r="D15" s="7" t="s">
        <v>436</v>
      </c>
      <c r="E15" s="7"/>
      <c r="F15" s="7"/>
      <c r="G15" s="7"/>
      <c r="H15" s="7"/>
      <c r="I15" s="7"/>
      <c r="J15" s="7"/>
      <c r="K15" s="7"/>
      <c r="L15" s="9" t="s">
        <v>240</v>
      </c>
      <c r="M15" s="15">
        <v>406</v>
      </c>
      <c r="N15" s="15">
        <v>709</v>
      </c>
      <c r="O15" s="17">
        <v>1375</v>
      </c>
      <c r="P15" s="7"/>
      <c r="Q15" s="15">
        <v>458</v>
      </c>
      <c r="R15" s="15">
        <v>757</v>
      </c>
      <c r="S15" s="15">
        <v>680</v>
      </c>
    </row>
    <row r="16" spans="1:19" ht="16.5" customHeight="1" x14ac:dyDescent="0.2">
      <c r="A16" s="7"/>
      <c r="B16" s="7"/>
      <c r="C16" s="7"/>
      <c r="D16" s="7" t="s">
        <v>437</v>
      </c>
      <c r="E16" s="7"/>
      <c r="F16" s="7"/>
      <c r="G16" s="7"/>
      <c r="H16" s="7"/>
      <c r="I16" s="7"/>
      <c r="J16" s="7"/>
      <c r="K16" s="7"/>
      <c r="L16" s="9" t="s">
        <v>240</v>
      </c>
      <c r="M16" s="16">
        <v>57</v>
      </c>
      <c r="N16" s="15">
        <v>631</v>
      </c>
      <c r="O16" s="17">
        <v>2008</v>
      </c>
      <c r="P16" s="7"/>
      <c r="Q16" s="15">
        <v>420</v>
      </c>
      <c r="R16" s="15">
        <v>737</v>
      </c>
      <c r="S16" s="15">
        <v>593</v>
      </c>
    </row>
    <row r="17" spans="1:19" ht="16.5" customHeight="1" x14ac:dyDescent="0.2">
      <c r="A17" s="7"/>
      <c r="B17" s="7"/>
      <c r="C17" s="7"/>
      <c r="D17" s="7" t="s">
        <v>588</v>
      </c>
      <c r="E17" s="7"/>
      <c r="F17" s="7"/>
      <c r="G17" s="7"/>
      <c r="H17" s="7"/>
      <c r="I17" s="7"/>
      <c r="J17" s="7"/>
      <c r="K17" s="7"/>
      <c r="L17" s="9" t="s">
        <v>240</v>
      </c>
      <c r="M17" s="14" t="s">
        <v>101</v>
      </c>
      <c r="N17" s="14" t="s">
        <v>101</v>
      </c>
      <c r="O17" s="13" t="s">
        <v>104</v>
      </c>
      <c r="P17" s="7"/>
      <c r="Q17" s="14" t="s">
        <v>101</v>
      </c>
      <c r="R17" s="14" t="s">
        <v>101</v>
      </c>
      <c r="S17" s="13" t="s">
        <v>104</v>
      </c>
    </row>
    <row r="18" spans="1:19" ht="16.5" customHeight="1" x14ac:dyDescent="0.2">
      <c r="A18" s="7"/>
      <c r="B18" s="7"/>
      <c r="C18" s="7" t="s">
        <v>611</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659</v>
      </c>
      <c r="N19" s="15">
        <v>740</v>
      </c>
      <c r="O19" s="19">
        <v>30791</v>
      </c>
      <c r="P19" s="7"/>
      <c r="Q19" s="15">
        <v>667</v>
      </c>
      <c r="R19" s="15">
        <v>799</v>
      </c>
      <c r="S19" s="19">
        <v>16262</v>
      </c>
    </row>
    <row r="20" spans="1:19" ht="16.5" customHeight="1" x14ac:dyDescent="0.2">
      <c r="A20" s="7"/>
      <c r="B20" s="7"/>
      <c r="C20" s="7"/>
      <c r="D20" s="7" t="s">
        <v>592</v>
      </c>
      <c r="E20" s="7"/>
      <c r="F20" s="7"/>
      <c r="G20" s="7"/>
      <c r="H20" s="7"/>
      <c r="I20" s="7"/>
      <c r="J20" s="7"/>
      <c r="K20" s="7"/>
      <c r="L20" s="9" t="s">
        <v>240</v>
      </c>
      <c r="M20" s="15">
        <v>641</v>
      </c>
      <c r="N20" s="15">
        <v>741</v>
      </c>
      <c r="O20" s="19">
        <v>13955</v>
      </c>
      <c r="P20" s="7"/>
      <c r="Q20" s="15">
        <v>658</v>
      </c>
      <c r="R20" s="15">
        <v>794</v>
      </c>
      <c r="S20" s="17">
        <v>7810</v>
      </c>
    </row>
    <row r="21" spans="1:19" ht="16.5" customHeight="1" x14ac:dyDescent="0.2">
      <c r="A21" s="7"/>
      <c r="B21" s="7"/>
      <c r="C21" s="7"/>
      <c r="D21" s="7" t="s">
        <v>593</v>
      </c>
      <c r="E21" s="7"/>
      <c r="F21" s="7"/>
      <c r="G21" s="7"/>
      <c r="H21" s="7"/>
      <c r="I21" s="7"/>
      <c r="J21" s="7"/>
      <c r="K21" s="7"/>
      <c r="L21" s="9" t="s">
        <v>240</v>
      </c>
      <c r="M21" s="15">
        <v>658</v>
      </c>
      <c r="N21" s="15">
        <v>714</v>
      </c>
      <c r="O21" s="19">
        <v>15582</v>
      </c>
      <c r="P21" s="7"/>
      <c r="Q21" s="15">
        <v>665</v>
      </c>
      <c r="R21" s="15">
        <v>768</v>
      </c>
      <c r="S21" s="17">
        <v>8719</v>
      </c>
    </row>
    <row r="22" spans="1:19" ht="16.5" customHeight="1" x14ac:dyDescent="0.2">
      <c r="A22" s="7"/>
      <c r="B22" s="7"/>
      <c r="C22" s="7"/>
      <c r="D22" s="7" t="s">
        <v>594</v>
      </c>
      <c r="E22" s="7"/>
      <c r="F22" s="7"/>
      <c r="G22" s="7"/>
      <c r="H22" s="7"/>
      <c r="I22" s="7"/>
      <c r="J22" s="7"/>
      <c r="K22" s="7"/>
      <c r="L22" s="9" t="s">
        <v>240</v>
      </c>
      <c r="M22" s="15">
        <v>687</v>
      </c>
      <c r="N22" s="15">
        <v>719</v>
      </c>
      <c r="O22" s="19">
        <v>10397</v>
      </c>
      <c r="P22" s="7"/>
      <c r="Q22" s="15">
        <v>707</v>
      </c>
      <c r="R22" s="15">
        <v>790</v>
      </c>
      <c r="S22" s="17">
        <v>4997</v>
      </c>
    </row>
    <row r="23" spans="1:19" ht="16.5" customHeight="1" x14ac:dyDescent="0.2">
      <c r="A23" s="7"/>
      <c r="B23" s="7"/>
      <c r="C23" s="7"/>
      <c r="D23" s="7" t="s">
        <v>595</v>
      </c>
      <c r="E23" s="7"/>
      <c r="F23" s="7"/>
      <c r="G23" s="7"/>
      <c r="H23" s="7"/>
      <c r="I23" s="7"/>
      <c r="J23" s="7"/>
      <c r="K23" s="7"/>
      <c r="L23" s="9" t="s">
        <v>240</v>
      </c>
      <c r="M23" s="15">
        <v>678</v>
      </c>
      <c r="N23" s="15">
        <v>715</v>
      </c>
      <c r="O23" s="17">
        <v>3630</v>
      </c>
      <c r="P23" s="7"/>
      <c r="Q23" s="15">
        <v>689</v>
      </c>
      <c r="R23" s="15">
        <v>780</v>
      </c>
      <c r="S23" s="17">
        <v>1802</v>
      </c>
    </row>
    <row r="24" spans="1:19" ht="16.5" customHeight="1" x14ac:dyDescent="0.2">
      <c r="A24" s="7"/>
      <c r="B24" s="7"/>
      <c r="C24" s="7"/>
      <c r="D24" s="7" t="s">
        <v>588</v>
      </c>
      <c r="E24" s="7"/>
      <c r="F24" s="7"/>
      <c r="G24" s="7"/>
      <c r="H24" s="7"/>
      <c r="I24" s="7"/>
      <c r="J24" s="7"/>
      <c r="K24" s="7"/>
      <c r="L24" s="9" t="s">
        <v>240</v>
      </c>
      <c r="M24" s="14" t="s">
        <v>227</v>
      </c>
      <c r="N24" s="14" t="s">
        <v>227</v>
      </c>
      <c r="O24" s="13">
        <v>6</v>
      </c>
      <c r="P24" s="7"/>
      <c r="Q24" s="14" t="s">
        <v>227</v>
      </c>
      <c r="R24" s="14" t="s">
        <v>227</v>
      </c>
      <c r="S24" s="13">
        <v>5</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5">
        <v>156</v>
      </c>
      <c r="N26" s="15">
        <v>448</v>
      </c>
      <c r="O26" s="19">
        <v>12967</v>
      </c>
      <c r="P26" s="7"/>
      <c r="Q26" s="15">
        <v>320</v>
      </c>
      <c r="R26" s="15">
        <v>568</v>
      </c>
      <c r="S26" s="17">
        <v>5359</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5">
        <v>142</v>
      </c>
      <c r="N28" s="15">
        <v>405</v>
      </c>
      <c r="O28" s="15">
        <v>645</v>
      </c>
      <c r="P28" s="7"/>
      <c r="Q28" s="15">
        <v>302</v>
      </c>
      <c r="R28" s="15">
        <v>504</v>
      </c>
      <c r="S28" s="15">
        <v>236</v>
      </c>
    </row>
    <row r="29" spans="1:19" ht="16.5" customHeight="1" x14ac:dyDescent="0.2">
      <c r="A29" s="7"/>
      <c r="B29" s="7"/>
      <c r="C29" s="7"/>
      <c r="D29" s="7" t="s">
        <v>487</v>
      </c>
      <c r="E29" s="7"/>
      <c r="F29" s="7"/>
      <c r="G29" s="7"/>
      <c r="H29" s="7"/>
      <c r="I29" s="7"/>
      <c r="J29" s="7"/>
      <c r="K29" s="7"/>
      <c r="L29" s="9" t="s">
        <v>240</v>
      </c>
      <c r="M29" s="15">
        <v>157</v>
      </c>
      <c r="N29" s="15">
        <v>451</v>
      </c>
      <c r="O29" s="19">
        <v>12189</v>
      </c>
      <c r="P29" s="7"/>
      <c r="Q29" s="15">
        <v>322</v>
      </c>
      <c r="R29" s="15">
        <v>571</v>
      </c>
      <c r="S29" s="17">
        <v>5070</v>
      </c>
    </row>
    <row r="30" spans="1:19" ht="16.5" customHeight="1" x14ac:dyDescent="0.2">
      <c r="A30" s="7"/>
      <c r="B30" s="7"/>
      <c r="C30" s="7"/>
      <c r="D30" s="7" t="s">
        <v>588</v>
      </c>
      <c r="E30" s="7"/>
      <c r="F30" s="7"/>
      <c r="G30" s="7"/>
      <c r="H30" s="7"/>
      <c r="I30" s="7"/>
      <c r="J30" s="7"/>
      <c r="K30" s="7"/>
      <c r="L30" s="9" t="s">
        <v>240</v>
      </c>
      <c r="M30" s="15">
        <v>134</v>
      </c>
      <c r="N30" s="15">
        <v>399</v>
      </c>
      <c r="O30" s="15">
        <v>133</v>
      </c>
      <c r="P30" s="7"/>
      <c r="Q30" s="15">
        <v>277</v>
      </c>
      <c r="R30" s="15">
        <v>454</v>
      </c>
      <c r="S30" s="16">
        <v>53</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5">
        <v>151</v>
      </c>
      <c r="N32" s="15">
        <v>546</v>
      </c>
      <c r="O32" s="17">
        <v>5977</v>
      </c>
      <c r="P32" s="7"/>
      <c r="Q32" s="15">
        <v>320</v>
      </c>
      <c r="R32" s="15">
        <v>648</v>
      </c>
      <c r="S32" s="17">
        <v>2135</v>
      </c>
    </row>
    <row r="33" spans="1:19" ht="16.5" customHeight="1" x14ac:dyDescent="0.2">
      <c r="A33" s="7"/>
      <c r="B33" s="7"/>
      <c r="C33" s="7"/>
      <c r="D33" s="7" t="s">
        <v>434</v>
      </c>
      <c r="E33" s="7"/>
      <c r="F33" s="7"/>
      <c r="G33" s="7"/>
      <c r="H33" s="7"/>
      <c r="I33" s="7"/>
      <c r="J33" s="7"/>
      <c r="K33" s="7"/>
      <c r="L33" s="9" t="s">
        <v>240</v>
      </c>
      <c r="M33" s="15">
        <v>152</v>
      </c>
      <c r="N33" s="15">
        <v>384</v>
      </c>
      <c r="O33" s="17">
        <v>4631</v>
      </c>
      <c r="P33" s="7"/>
      <c r="Q33" s="15">
        <v>294</v>
      </c>
      <c r="R33" s="15">
        <v>467</v>
      </c>
      <c r="S33" s="17">
        <v>2150</v>
      </c>
    </row>
    <row r="34" spans="1:19" ht="16.5" customHeight="1" x14ac:dyDescent="0.2">
      <c r="A34" s="7"/>
      <c r="B34" s="7"/>
      <c r="C34" s="7"/>
      <c r="D34" s="7" t="s">
        <v>435</v>
      </c>
      <c r="E34" s="7"/>
      <c r="F34" s="7"/>
      <c r="G34" s="7"/>
      <c r="H34" s="7"/>
      <c r="I34" s="7"/>
      <c r="J34" s="7"/>
      <c r="K34" s="7"/>
      <c r="L34" s="9" t="s">
        <v>240</v>
      </c>
      <c r="M34" s="15">
        <v>225</v>
      </c>
      <c r="N34" s="15">
        <v>433</v>
      </c>
      <c r="O34" s="17">
        <v>1945</v>
      </c>
      <c r="P34" s="7"/>
      <c r="Q34" s="15">
        <v>364</v>
      </c>
      <c r="R34" s="15">
        <v>523</v>
      </c>
      <c r="S34" s="15">
        <v>941</v>
      </c>
    </row>
    <row r="35" spans="1:19" ht="16.5" customHeight="1" x14ac:dyDescent="0.2">
      <c r="A35" s="7"/>
      <c r="B35" s="7"/>
      <c r="C35" s="7"/>
      <c r="D35" s="7" t="s">
        <v>436</v>
      </c>
      <c r="E35" s="7"/>
      <c r="F35" s="7"/>
      <c r="G35" s="7"/>
      <c r="H35" s="7"/>
      <c r="I35" s="7"/>
      <c r="J35" s="7"/>
      <c r="K35" s="7"/>
      <c r="L35" s="9" t="s">
        <v>240</v>
      </c>
      <c r="M35" s="15">
        <v>112</v>
      </c>
      <c r="N35" s="15">
        <v>355</v>
      </c>
      <c r="O35" s="15">
        <v>280</v>
      </c>
      <c r="P35" s="7"/>
      <c r="Q35" s="15">
        <v>281</v>
      </c>
      <c r="R35" s="15">
        <v>459</v>
      </c>
      <c r="S35" s="16">
        <v>83</v>
      </c>
    </row>
    <row r="36" spans="1:19" ht="16.5" customHeight="1" x14ac:dyDescent="0.2">
      <c r="A36" s="7"/>
      <c r="B36" s="7"/>
      <c r="C36" s="7"/>
      <c r="D36" s="7" t="s">
        <v>437</v>
      </c>
      <c r="E36" s="7"/>
      <c r="F36" s="7"/>
      <c r="G36" s="7"/>
      <c r="H36" s="7"/>
      <c r="I36" s="7"/>
      <c r="J36" s="7"/>
      <c r="K36" s="7"/>
      <c r="L36" s="9" t="s">
        <v>240</v>
      </c>
      <c r="M36" s="15">
        <v>179</v>
      </c>
      <c r="N36" s="15">
        <v>603</v>
      </c>
      <c r="O36" s="15">
        <v>134</v>
      </c>
      <c r="P36" s="7"/>
      <c r="Q36" s="15">
        <v>307</v>
      </c>
      <c r="R36" s="15">
        <v>802</v>
      </c>
      <c r="S36" s="16">
        <v>50</v>
      </c>
    </row>
    <row r="37" spans="1:19" ht="16.5" customHeight="1" x14ac:dyDescent="0.2">
      <c r="A37" s="7"/>
      <c r="B37" s="7"/>
      <c r="C37" s="7"/>
      <c r="D37" s="7" t="s">
        <v>588</v>
      </c>
      <c r="E37" s="7"/>
      <c r="F37" s="7"/>
      <c r="G37" s="7"/>
      <c r="H37" s="7"/>
      <c r="I37" s="7"/>
      <c r="J37" s="7"/>
      <c r="K37" s="7"/>
      <c r="L37" s="9" t="s">
        <v>240</v>
      </c>
      <c r="M37" s="14" t="s">
        <v>101</v>
      </c>
      <c r="N37" s="14" t="s">
        <v>101</v>
      </c>
      <c r="O37" s="13" t="s">
        <v>104</v>
      </c>
      <c r="P37" s="7"/>
      <c r="Q37" s="14" t="s">
        <v>101</v>
      </c>
      <c r="R37" s="14" t="s">
        <v>101</v>
      </c>
      <c r="S37" s="13" t="s">
        <v>104</v>
      </c>
    </row>
    <row r="38" spans="1:19" ht="16.5" customHeight="1" x14ac:dyDescent="0.2">
      <c r="A38" s="7"/>
      <c r="B38" s="7"/>
      <c r="C38" s="7" t="s">
        <v>611</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5">
        <v>161</v>
      </c>
      <c r="N39" s="15">
        <v>413</v>
      </c>
      <c r="O39" s="17">
        <v>5310</v>
      </c>
      <c r="P39" s="7"/>
      <c r="Q39" s="15">
        <v>296</v>
      </c>
      <c r="R39" s="15">
        <v>524</v>
      </c>
      <c r="S39" s="17">
        <v>2364</v>
      </c>
    </row>
    <row r="40" spans="1:19" ht="16.5" customHeight="1" x14ac:dyDescent="0.2">
      <c r="A40" s="7"/>
      <c r="B40" s="7"/>
      <c r="C40" s="7"/>
      <c r="D40" s="7" t="s">
        <v>592</v>
      </c>
      <c r="E40" s="7"/>
      <c r="F40" s="7"/>
      <c r="G40" s="7"/>
      <c r="H40" s="7"/>
      <c r="I40" s="7"/>
      <c r="J40" s="7"/>
      <c r="K40" s="7"/>
      <c r="L40" s="9" t="s">
        <v>240</v>
      </c>
      <c r="M40" s="15">
        <v>181</v>
      </c>
      <c r="N40" s="15">
        <v>511</v>
      </c>
      <c r="O40" s="17">
        <v>2685</v>
      </c>
      <c r="P40" s="7"/>
      <c r="Q40" s="15">
        <v>352</v>
      </c>
      <c r="R40" s="15">
        <v>592</v>
      </c>
      <c r="S40" s="17">
        <v>1193</v>
      </c>
    </row>
    <row r="41" spans="1:19" ht="16.5" customHeight="1" x14ac:dyDescent="0.2">
      <c r="A41" s="7"/>
      <c r="B41" s="7"/>
      <c r="C41" s="7"/>
      <c r="D41" s="7" t="s">
        <v>593</v>
      </c>
      <c r="E41" s="7"/>
      <c r="F41" s="7"/>
      <c r="G41" s="7"/>
      <c r="H41" s="7"/>
      <c r="I41" s="7"/>
      <c r="J41" s="7"/>
      <c r="K41" s="7"/>
      <c r="L41" s="9" t="s">
        <v>240</v>
      </c>
      <c r="M41" s="15">
        <v>149</v>
      </c>
      <c r="N41" s="15">
        <v>469</v>
      </c>
      <c r="O41" s="17">
        <v>2653</v>
      </c>
      <c r="P41" s="7"/>
      <c r="Q41" s="15">
        <v>347</v>
      </c>
      <c r="R41" s="15">
        <v>576</v>
      </c>
      <c r="S41" s="17">
        <v>1037</v>
      </c>
    </row>
    <row r="42" spans="1:19" ht="16.5" customHeight="1" x14ac:dyDescent="0.2">
      <c r="A42" s="7"/>
      <c r="B42" s="7"/>
      <c r="C42" s="7"/>
      <c r="D42" s="7" t="s">
        <v>594</v>
      </c>
      <c r="E42" s="7"/>
      <c r="F42" s="7"/>
      <c r="G42" s="7"/>
      <c r="H42" s="7"/>
      <c r="I42" s="7"/>
      <c r="J42" s="7"/>
      <c r="K42" s="7"/>
      <c r="L42" s="9" t="s">
        <v>240</v>
      </c>
      <c r="M42" s="15">
        <v>140</v>
      </c>
      <c r="N42" s="15">
        <v>527</v>
      </c>
      <c r="O42" s="17">
        <v>1705</v>
      </c>
      <c r="P42" s="7"/>
      <c r="Q42" s="15">
        <v>317</v>
      </c>
      <c r="R42" s="15">
        <v>587</v>
      </c>
      <c r="S42" s="15">
        <v>572</v>
      </c>
    </row>
    <row r="43" spans="1:19" ht="16.5" customHeight="1" x14ac:dyDescent="0.2">
      <c r="A43" s="7"/>
      <c r="B43" s="7"/>
      <c r="C43" s="7"/>
      <c r="D43" s="7" t="s">
        <v>595</v>
      </c>
      <c r="E43" s="7"/>
      <c r="F43" s="7"/>
      <c r="G43" s="7"/>
      <c r="H43" s="7"/>
      <c r="I43" s="7"/>
      <c r="J43" s="7"/>
      <c r="K43" s="7"/>
      <c r="L43" s="9" t="s">
        <v>240</v>
      </c>
      <c r="M43" s="15">
        <v>112</v>
      </c>
      <c r="N43" s="15">
        <v>401</v>
      </c>
      <c r="O43" s="15">
        <v>609</v>
      </c>
      <c r="P43" s="7"/>
      <c r="Q43" s="15">
        <v>268</v>
      </c>
      <c r="R43" s="15">
        <v>529</v>
      </c>
      <c r="S43" s="15">
        <v>193</v>
      </c>
    </row>
    <row r="44" spans="1:19" ht="16.5" customHeight="1" x14ac:dyDescent="0.2">
      <c r="A44" s="7"/>
      <c r="B44" s="7"/>
      <c r="C44" s="7"/>
      <c r="D44" s="7" t="s">
        <v>588</v>
      </c>
      <c r="E44" s="7"/>
      <c r="F44" s="7"/>
      <c r="G44" s="7"/>
      <c r="H44" s="7"/>
      <c r="I44" s="7"/>
      <c r="J44" s="7"/>
      <c r="K44" s="7"/>
      <c r="L44" s="9" t="s">
        <v>240</v>
      </c>
      <c r="M44" s="14" t="s">
        <v>227</v>
      </c>
      <c r="N44" s="14" t="s">
        <v>227</v>
      </c>
      <c r="O44" s="13">
        <v>5</v>
      </c>
      <c r="P44" s="7"/>
      <c r="Q44" s="14" t="s">
        <v>101</v>
      </c>
      <c r="R44" s="14" t="s">
        <v>101</v>
      </c>
      <c r="S44" s="13" t="s">
        <v>104</v>
      </c>
    </row>
    <row r="45" spans="1:19" ht="16.5" customHeight="1" x14ac:dyDescent="0.2">
      <c r="A45" s="7"/>
      <c r="B45" s="7" t="s">
        <v>597</v>
      </c>
      <c r="C45" s="7"/>
      <c r="D45" s="7"/>
      <c r="E45" s="7"/>
      <c r="F45" s="7"/>
      <c r="G45" s="7"/>
      <c r="H45" s="7"/>
      <c r="I45" s="7"/>
      <c r="J45" s="7"/>
      <c r="K45" s="7"/>
      <c r="L45" s="9"/>
      <c r="M45" s="10"/>
      <c r="N45" s="10"/>
      <c r="O45" s="10"/>
      <c r="P45" s="7"/>
      <c r="Q45" s="10"/>
      <c r="R45" s="10"/>
      <c r="S45" s="10"/>
    </row>
    <row r="46" spans="1:19" ht="16.5" customHeight="1" x14ac:dyDescent="0.2">
      <c r="A46" s="7"/>
      <c r="B46" s="7"/>
      <c r="C46" s="7" t="s">
        <v>105</v>
      </c>
      <c r="D46" s="7"/>
      <c r="E46" s="7"/>
      <c r="F46" s="7"/>
      <c r="G46" s="7"/>
      <c r="H46" s="7"/>
      <c r="I46" s="7"/>
      <c r="J46" s="7"/>
      <c r="K46" s="7"/>
      <c r="L46" s="9" t="s">
        <v>240</v>
      </c>
      <c r="M46" s="14" t="s">
        <v>101</v>
      </c>
      <c r="N46" s="14" t="s">
        <v>101</v>
      </c>
      <c r="O46" s="14" t="s">
        <v>101</v>
      </c>
      <c r="P46" s="7"/>
      <c r="Q46" s="14" t="s">
        <v>101</v>
      </c>
      <c r="R46" s="14" t="s">
        <v>101</v>
      </c>
      <c r="S46" s="14" t="s">
        <v>101</v>
      </c>
    </row>
    <row r="47" spans="1:19" ht="16.5" customHeight="1" x14ac:dyDescent="0.2">
      <c r="A47" s="7"/>
      <c r="B47" s="7"/>
      <c r="C47" s="7" t="s">
        <v>587</v>
      </c>
      <c r="D47" s="7"/>
      <c r="E47" s="7"/>
      <c r="F47" s="7"/>
      <c r="G47" s="7"/>
      <c r="H47" s="7"/>
      <c r="I47" s="7"/>
      <c r="J47" s="7"/>
      <c r="K47" s="7"/>
      <c r="L47" s="9"/>
      <c r="M47" s="10"/>
      <c r="N47" s="10"/>
      <c r="O47" s="10"/>
      <c r="P47" s="7"/>
      <c r="Q47" s="10"/>
      <c r="R47" s="10"/>
      <c r="S47" s="10"/>
    </row>
    <row r="48" spans="1:19" ht="29.45" customHeight="1" x14ac:dyDescent="0.2">
      <c r="A48" s="7"/>
      <c r="B48" s="7"/>
      <c r="C48" s="7"/>
      <c r="D48" s="84" t="s">
        <v>346</v>
      </c>
      <c r="E48" s="84"/>
      <c r="F48" s="84"/>
      <c r="G48" s="84"/>
      <c r="H48" s="84"/>
      <c r="I48" s="84"/>
      <c r="J48" s="84"/>
      <c r="K48" s="84"/>
      <c r="L48" s="9" t="s">
        <v>240</v>
      </c>
      <c r="M48" s="14" t="s">
        <v>101</v>
      </c>
      <c r="N48" s="14" t="s">
        <v>101</v>
      </c>
      <c r="O48" s="14" t="s">
        <v>101</v>
      </c>
      <c r="P48" s="7"/>
      <c r="Q48" s="14" t="s">
        <v>101</v>
      </c>
      <c r="R48" s="14" t="s">
        <v>101</v>
      </c>
      <c r="S48" s="14" t="s">
        <v>101</v>
      </c>
    </row>
    <row r="49" spans="1:19" ht="16.5" customHeight="1" x14ac:dyDescent="0.2">
      <c r="A49" s="7"/>
      <c r="B49" s="7"/>
      <c r="C49" s="7"/>
      <c r="D49" s="7" t="s">
        <v>487</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c r="D50" s="7" t="s">
        <v>588</v>
      </c>
      <c r="E50" s="7"/>
      <c r="F50" s="7"/>
      <c r="G50" s="7"/>
      <c r="H50" s="7"/>
      <c r="I50" s="7"/>
      <c r="J50" s="7"/>
      <c r="K50" s="7"/>
      <c r="L50" s="9" t="s">
        <v>240</v>
      </c>
      <c r="M50" s="14" t="s">
        <v>101</v>
      </c>
      <c r="N50" s="14" t="s">
        <v>101</v>
      </c>
      <c r="O50" s="14" t="s">
        <v>101</v>
      </c>
      <c r="P50" s="7"/>
      <c r="Q50" s="14" t="s">
        <v>101</v>
      </c>
      <c r="R50" s="14" t="s">
        <v>101</v>
      </c>
      <c r="S50" s="14" t="s">
        <v>101</v>
      </c>
    </row>
    <row r="51" spans="1:19" ht="16.5" customHeight="1" x14ac:dyDescent="0.2">
      <c r="A51" s="7"/>
      <c r="B51" s="7"/>
      <c r="C51" s="7" t="s">
        <v>589</v>
      </c>
      <c r="D51" s="7"/>
      <c r="E51" s="7"/>
      <c r="F51" s="7"/>
      <c r="G51" s="7"/>
      <c r="H51" s="7"/>
      <c r="I51" s="7"/>
      <c r="J51" s="7"/>
      <c r="K51" s="7"/>
      <c r="L51" s="9"/>
      <c r="M51" s="10"/>
      <c r="N51" s="10"/>
      <c r="O51" s="10"/>
      <c r="P51" s="7"/>
      <c r="Q51" s="10"/>
      <c r="R51" s="10"/>
      <c r="S51" s="10"/>
    </row>
    <row r="52" spans="1:19" ht="16.5" customHeight="1" x14ac:dyDescent="0.2">
      <c r="A52" s="7"/>
      <c r="B52" s="7"/>
      <c r="C52" s="7"/>
      <c r="D52" s="7" t="s">
        <v>433</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434</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435</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436</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437</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c r="D57" s="7" t="s">
        <v>588</v>
      </c>
      <c r="E57" s="7"/>
      <c r="F57" s="7"/>
      <c r="G57" s="7"/>
      <c r="H57" s="7"/>
      <c r="I57" s="7"/>
      <c r="J57" s="7"/>
      <c r="K57" s="7"/>
      <c r="L57" s="9" t="s">
        <v>240</v>
      </c>
      <c r="M57" s="14" t="s">
        <v>101</v>
      </c>
      <c r="N57" s="14" t="s">
        <v>101</v>
      </c>
      <c r="O57" s="14" t="s">
        <v>101</v>
      </c>
      <c r="P57" s="7"/>
      <c r="Q57" s="14" t="s">
        <v>101</v>
      </c>
      <c r="R57" s="14" t="s">
        <v>101</v>
      </c>
      <c r="S57" s="14" t="s">
        <v>101</v>
      </c>
    </row>
    <row r="58" spans="1:19" ht="16.5" customHeight="1" x14ac:dyDescent="0.2">
      <c r="A58" s="7"/>
      <c r="B58" s="7"/>
      <c r="C58" s="7" t="s">
        <v>611</v>
      </c>
      <c r="D58" s="7"/>
      <c r="E58" s="7"/>
      <c r="F58" s="7"/>
      <c r="G58" s="7"/>
      <c r="H58" s="7"/>
      <c r="I58" s="7"/>
      <c r="J58" s="7"/>
      <c r="K58" s="7"/>
      <c r="L58" s="9"/>
      <c r="M58" s="10"/>
      <c r="N58" s="10"/>
      <c r="O58" s="10"/>
      <c r="P58" s="7"/>
      <c r="Q58" s="10"/>
      <c r="R58" s="10"/>
      <c r="S58" s="10"/>
    </row>
    <row r="59" spans="1:19" ht="16.5" customHeight="1" x14ac:dyDescent="0.2">
      <c r="A59" s="7"/>
      <c r="B59" s="7"/>
      <c r="C59" s="7"/>
      <c r="D59" s="7" t="s">
        <v>591</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592</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593</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594</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595</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c r="B64" s="7"/>
      <c r="C64" s="7"/>
      <c r="D64" s="7" t="s">
        <v>588</v>
      </c>
      <c r="E64" s="7"/>
      <c r="F64" s="7"/>
      <c r="G64" s="7"/>
      <c r="H64" s="7"/>
      <c r="I64" s="7"/>
      <c r="J64" s="7"/>
      <c r="K64" s="7"/>
      <c r="L64" s="9" t="s">
        <v>240</v>
      </c>
      <c r="M64" s="14" t="s">
        <v>101</v>
      </c>
      <c r="N64" s="14" t="s">
        <v>101</v>
      </c>
      <c r="O64" s="14" t="s">
        <v>101</v>
      </c>
      <c r="P64" s="7"/>
      <c r="Q64" s="14" t="s">
        <v>101</v>
      </c>
      <c r="R64" s="14" t="s">
        <v>101</v>
      </c>
      <c r="S64" s="14" t="s">
        <v>101</v>
      </c>
    </row>
    <row r="65" spans="1:19" ht="16.5" customHeight="1" x14ac:dyDescent="0.2">
      <c r="A65" s="7" t="s">
        <v>612</v>
      </c>
      <c r="B65" s="7"/>
      <c r="C65" s="7"/>
      <c r="D65" s="7"/>
      <c r="E65" s="7"/>
      <c r="F65" s="7"/>
      <c r="G65" s="7"/>
      <c r="H65" s="7"/>
      <c r="I65" s="7"/>
      <c r="J65" s="7"/>
      <c r="K65" s="7"/>
      <c r="L65" s="9"/>
      <c r="M65" s="10"/>
      <c r="N65" s="10"/>
      <c r="O65" s="10"/>
      <c r="P65" s="7"/>
      <c r="Q65" s="10"/>
      <c r="R65" s="10"/>
      <c r="S65" s="10"/>
    </row>
    <row r="66" spans="1:19" ht="16.5" customHeight="1" x14ac:dyDescent="0.2">
      <c r="A66" s="7"/>
      <c r="B66" s="7" t="s">
        <v>586</v>
      </c>
      <c r="C66" s="7"/>
      <c r="D66" s="7"/>
      <c r="E66" s="7"/>
      <c r="F66" s="7"/>
      <c r="G66" s="7"/>
      <c r="H66" s="7"/>
      <c r="I66" s="7"/>
      <c r="J66" s="7"/>
      <c r="K66" s="7"/>
      <c r="L66" s="9"/>
      <c r="M66" s="10"/>
      <c r="N66" s="10"/>
      <c r="O66" s="10"/>
      <c r="P66" s="7"/>
      <c r="Q66" s="10"/>
      <c r="R66" s="10"/>
      <c r="S66" s="10"/>
    </row>
    <row r="67" spans="1:19" ht="16.5" customHeight="1" x14ac:dyDescent="0.2">
      <c r="A67" s="7"/>
      <c r="B67" s="7"/>
      <c r="C67" s="7" t="s">
        <v>105</v>
      </c>
      <c r="D67" s="7"/>
      <c r="E67" s="7"/>
      <c r="F67" s="7"/>
      <c r="G67" s="7"/>
      <c r="H67" s="7"/>
      <c r="I67" s="7"/>
      <c r="J67" s="7"/>
      <c r="K67" s="7"/>
      <c r="L67" s="9" t="s">
        <v>240</v>
      </c>
      <c r="M67" s="15">
        <v>564</v>
      </c>
      <c r="N67" s="15">
        <v>704</v>
      </c>
      <c r="O67" s="19">
        <v>57412</v>
      </c>
      <c r="P67" s="7"/>
      <c r="Q67" s="15">
        <v>566</v>
      </c>
      <c r="R67" s="15">
        <v>742</v>
      </c>
      <c r="S67" s="19">
        <v>32785</v>
      </c>
    </row>
    <row r="68" spans="1:19" ht="16.5" customHeight="1" x14ac:dyDescent="0.2">
      <c r="A68" s="7"/>
      <c r="B68" s="7"/>
      <c r="C68" s="7" t="s">
        <v>587</v>
      </c>
      <c r="D68" s="7"/>
      <c r="E68" s="7"/>
      <c r="F68" s="7"/>
      <c r="G68" s="7"/>
      <c r="H68" s="7"/>
      <c r="I68" s="7"/>
      <c r="J68" s="7"/>
      <c r="K68" s="7"/>
      <c r="L68" s="9"/>
      <c r="M68" s="10"/>
      <c r="N68" s="10"/>
      <c r="O68" s="10"/>
      <c r="P68" s="7"/>
      <c r="Q68" s="10"/>
      <c r="R68" s="10"/>
      <c r="S68" s="10"/>
    </row>
    <row r="69" spans="1:19" ht="29.45" customHeight="1" x14ac:dyDescent="0.2">
      <c r="A69" s="7"/>
      <c r="B69" s="7"/>
      <c r="C69" s="7"/>
      <c r="D69" s="84" t="s">
        <v>346</v>
      </c>
      <c r="E69" s="84"/>
      <c r="F69" s="84"/>
      <c r="G69" s="84"/>
      <c r="H69" s="84"/>
      <c r="I69" s="84"/>
      <c r="J69" s="84"/>
      <c r="K69" s="84"/>
      <c r="L69" s="9" t="s">
        <v>240</v>
      </c>
      <c r="M69" s="15">
        <v>432</v>
      </c>
      <c r="N69" s="15">
        <v>633</v>
      </c>
      <c r="O69" s="17">
        <v>2990</v>
      </c>
      <c r="P69" s="7"/>
      <c r="Q69" s="15">
        <v>378</v>
      </c>
      <c r="R69" s="15">
        <v>637</v>
      </c>
      <c r="S69" s="17">
        <v>1101</v>
      </c>
    </row>
    <row r="70" spans="1:19" ht="16.5" customHeight="1" x14ac:dyDescent="0.2">
      <c r="A70" s="7"/>
      <c r="B70" s="7"/>
      <c r="C70" s="7"/>
      <c r="D70" s="7" t="s">
        <v>487</v>
      </c>
      <c r="E70" s="7"/>
      <c r="F70" s="7"/>
      <c r="G70" s="7"/>
      <c r="H70" s="7"/>
      <c r="I70" s="7"/>
      <c r="J70" s="7"/>
      <c r="K70" s="7"/>
      <c r="L70" s="9" t="s">
        <v>240</v>
      </c>
      <c r="M70" s="15">
        <v>571</v>
      </c>
      <c r="N70" s="15">
        <v>703</v>
      </c>
      <c r="O70" s="19">
        <v>53447</v>
      </c>
      <c r="P70" s="7"/>
      <c r="Q70" s="15">
        <v>572</v>
      </c>
      <c r="R70" s="15">
        <v>742</v>
      </c>
      <c r="S70" s="19">
        <v>31258</v>
      </c>
    </row>
    <row r="71" spans="1:19" ht="16.5" customHeight="1" x14ac:dyDescent="0.2">
      <c r="A71" s="7"/>
      <c r="B71" s="7"/>
      <c r="C71" s="7"/>
      <c r="D71" s="7" t="s">
        <v>588</v>
      </c>
      <c r="E71" s="7"/>
      <c r="F71" s="7"/>
      <c r="G71" s="7"/>
      <c r="H71" s="7"/>
      <c r="I71" s="7"/>
      <c r="J71" s="7"/>
      <c r="K71" s="7"/>
      <c r="L71" s="9" t="s">
        <v>240</v>
      </c>
      <c r="M71" s="15">
        <v>610</v>
      </c>
      <c r="N71" s="15">
        <v>750</v>
      </c>
      <c r="O71" s="15">
        <v>975</v>
      </c>
      <c r="P71" s="7"/>
      <c r="Q71" s="15">
        <v>594</v>
      </c>
      <c r="R71" s="15">
        <v>826</v>
      </c>
      <c r="S71" s="15">
        <v>426</v>
      </c>
    </row>
    <row r="72" spans="1:19" ht="16.5" customHeight="1" x14ac:dyDescent="0.2">
      <c r="A72" s="7"/>
      <c r="B72" s="7"/>
      <c r="C72" s="7" t="s">
        <v>589</v>
      </c>
      <c r="D72" s="7"/>
      <c r="E72" s="7"/>
      <c r="F72" s="7"/>
      <c r="G72" s="7"/>
      <c r="H72" s="7"/>
      <c r="I72" s="7"/>
      <c r="J72" s="7"/>
      <c r="K72" s="7"/>
      <c r="L72" s="9"/>
      <c r="M72" s="10"/>
      <c r="N72" s="10"/>
      <c r="O72" s="10"/>
      <c r="P72" s="7"/>
      <c r="Q72" s="10"/>
      <c r="R72" s="10"/>
      <c r="S72" s="10"/>
    </row>
    <row r="73" spans="1:19" ht="16.5" customHeight="1" x14ac:dyDescent="0.2">
      <c r="A73" s="7"/>
      <c r="B73" s="7"/>
      <c r="C73" s="7"/>
      <c r="D73" s="7" t="s">
        <v>433</v>
      </c>
      <c r="E73" s="7"/>
      <c r="F73" s="7"/>
      <c r="G73" s="7"/>
      <c r="H73" s="7"/>
      <c r="I73" s="7"/>
      <c r="J73" s="7"/>
      <c r="K73" s="7"/>
      <c r="L73" s="9" t="s">
        <v>240</v>
      </c>
      <c r="M73" s="15">
        <v>602</v>
      </c>
      <c r="N73" s="15">
        <v>715</v>
      </c>
      <c r="O73" s="19">
        <v>28693</v>
      </c>
      <c r="P73" s="7"/>
      <c r="Q73" s="15">
        <v>640</v>
      </c>
      <c r="R73" s="15">
        <v>760</v>
      </c>
      <c r="S73" s="19">
        <v>14491</v>
      </c>
    </row>
    <row r="74" spans="1:19" ht="16.5" customHeight="1" x14ac:dyDescent="0.2">
      <c r="A74" s="7"/>
      <c r="B74" s="7"/>
      <c r="C74" s="7"/>
      <c r="D74" s="7" t="s">
        <v>434</v>
      </c>
      <c r="E74" s="7"/>
      <c r="F74" s="7"/>
      <c r="G74" s="7"/>
      <c r="H74" s="7"/>
      <c r="I74" s="7"/>
      <c r="J74" s="7"/>
      <c r="K74" s="7"/>
      <c r="L74" s="9" t="s">
        <v>240</v>
      </c>
      <c r="M74" s="15">
        <v>531</v>
      </c>
      <c r="N74" s="15">
        <v>717</v>
      </c>
      <c r="O74" s="19">
        <v>14980</v>
      </c>
      <c r="P74" s="7"/>
      <c r="Q74" s="15">
        <v>539</v>
      </c>
      <c r="R74" s="15">
        <v>754</v>
      </c>
      <c r="S74" s="19">
        <v>10252</v>
      </c>
    </row>
    <row r="75" spans="1:19" ht="16.5" customHeight="1" x14ac:dyDescent="0.2">
      <c r="A75" s="7"/>
      <c r="B75" s="7"/>
      <c r="C75" s="7"/>
      <c r="D75" s="7" t="s">
        <v>435</v>
      </c>
      <c r="E75" s="7"/>
      <c r="F75" s="7"/>
      <c r="G75" s="7"/>
      <c r="H75" s="7"/>
      <c r="I75" s="7"/>
      <c r="J75" s="7"/>
      <c r="K75" s="7"/>
      <c r="L75" s="9" t="s">
        <v>240</v>
      </c>
      <c r="M75" s="15">
        <v>398</v>
      </c>
      <c r="N75" s="15">
        <v>611</v>
      </c>
      <c r="O75" s="19">
        <v>11097</v>
      </c>
      <c r="P75" s="7"/>
      <c r="Q75" s="15">
        <v>414</v>
      </c>
      <c r="R75" s="15">
        <v>632</v>
      </c>
      <c r="S75" s="17">
        <v>6456</v>
      </c>
    </row>
    <row r="76" spans="1:19" ht="16.5" customHeight="1" x14ac:dyDescent="0.2">
      <c r="A76" s="7"/>
      <c r="B76" s="7"/>
      <c r="C76" s="7"/>
      <c r="D76" s="7" t="s">
        <v>436</v>
      </c>
      <c r="E76" s="7"/>
      <c r="F76" s="7"/>
      <c r="G76" s="7"/>
      <c r="H76" s="7"/>
      <c r="I76" s="7"/>
      <c r="J76" s="7"/>
      <c r="K76" s="7"/>
      <c r="L76" s="9" t="s">
        <v>240</v>
      </c>
      <c r="M76" s="15">
        <v>347</v>
      </c>
      <c r="N76" s="15">
        <v>605</v>
      </c>
      <c r="O76" s="17">
        <v>1199</v>
      </c>
      <c r="P76" s="7"/>
      <c r="Q76" s="15">
        <v>348</v>
      </c>
      <c r="R76" s="15">
        <v>616</v>
      </c>
      <c r="S76" s="15">
        <v>665</v>
      </c>
    </row>
    <row r="77" spans="1:19" ht="16.5" customHeight="1" x14ac:dyDescent="0.2">
      <c r="A77" s="7"/>
      <c r="B77" s="7"/>
      <c r="C77" s="7"/>
      <c r="D77" s="7" t="s">
        <v>437</v>
      </c>
      <c r="E77" s="7"/>
      <c r="F77" s="7"/>
      <c r="G77" s="7"/>
      <c r="H77" s="7"/>
      <c r="I77" s="7"/>
      <c r="J77" s="7"/>
      <c r="K77" s="7"/>
      <c r="L77" s="9" t="s">
        <v>240</v>
      </c>
      <c r="M77" s="15">
        <v>151</v>
      </c>
      <c r="N77" s="15">
        <v>550</v>
      </c>
      <c r="O77" s="17">
        <v>1444</v>
      </c>
      <c r="P77" s="7"/>
      <c r="Q77" s="16">
        <v>46</v>
      </c>
      <c r="R77" s="15">
        <v>415</v>
      </c>
      <c r="S77" s="15">
        <v>922</v>
      </c>
    </row>
    <row r="78" spans="1:19" ht="16.5" customHeight="1" x14ac:dyDescent="0.2">
      <c r="A78" s="7"/>
      <c r="B78" s="7"/>
      <c r="C78" s="7"/>
      <c r="D78" s="7" t="s">
        <v>588</v>
      </c>
      <c r="E78" s="7"/>
      <c r="F78" s="7"/>
      <c r="G78" s="7"/>
      <c r="H78" s="7"/>
      <c r="I78" s="7"/>
      <c r="J78" s="7"/>
      <c r="K78" s="7"/>
      <c r="L78" s="9" t="s">
        <v>240</v>
      </c>
      <c r="M78" s="14" t="s">
        <v>101</v>
      </c>
      <c r="N78" s="14" t="s">
        <v>101</v>
      </c>
      <c r="O78" s="13" t="s">
        <v>104</v>
      </c>
      <c r="P78" s="7"/>
      <c r="Q78" s="14" t="s">
        <v>101</v>
      </c>
      <c r="R78" s="14" t="s">
        <v>101</v>
      </c>
      <c r="S78" s="13" t="s">
        <v>104</v>
      </c>
    </row>
    <row r="79" spans="1:19" ht="16.5" customHeight="1" x14ac:dyDescent="0.2">
      <c r="A79" s="7"/>
      <c r="B79" s="7"/>
      <c r="C79" s="7" t="s">
        <v>611</v>
      </c>
      <c r="D79" s="7"/>
      <c r="E79" s="7"/>
      <c r="F79" s="7"/>
      <c r="G79" s="7"/>
      <c r="H79" s="7"/>
      <c r="I79" s="7"/>
      <c r="J79" s="7"/>
      <c r="K79" s="7"/>
      <c r="L79" s="9"/>
      <c r="M79" s="10"/>
      <c r="N79" s="10"/>
      <c r="O79" s="10"/>
      <c r="P79" s="7"/>
      <c r="Q79" s="10"/>
      <c r="R79" s="10"/>
      <c r="S79" s="10"/>
    </row>
    <row r="80" spans="1:19" ht="16.5" customHeight="1" x14ac:dyDescent="0.2">
      <c r="A80" s="7"/>
      <c r="B80" s="7"/>
      <c r="C80" s="7"/>
      <c r="D80" s="7" t="s">
        <v>591</v>
      </c>
      <c r="E80" s="7"/>
      <c r="F80" s="7"/>
      <c r="G80" s="7"/>
      <c r="H80" s="7"/>
      <c r="I80" s="7"/>
      <c r="J80" s="7"/>
      <c r="K80" s="7"/>
      <c r="L80" s="9" t="s">
        <v>240</v>
      </c>
      <c r="M80" s="15">
        <v>588</v>
      </c>
      <c r="N80" s="15">
        <v>723</v>
      </c>
      <c r="O80" s="19">
        <v>20991</v>
      </c>
      <c r="P80" s="7"/>
      <c r="Q80" s="15">
        <v>589</v>
      </c>
      <c r="R80" s="15">
        <v>757</v>
      </c>
      <c r="S80" s="19">
        <v>12128</v>
      </c>
    </row>
    <row r="81" spans="1:19" ht="16.5" customHeight="1" x14ac:dyDescent="0.2">
      <c r="A81" s="7"/>
      <c r="B81" s="7"/>
      <c r="C81" s="7"/>
      <c r="D81" s="7" t="s">
        <v>592</v>
      </c>
      <c r="E81" s="7"/>
      <c r="F81" s="7"/>
      <c r="G81" s="7"/>
      <c r="H81" s="7"/>
      <c r="I81" s="7"/>
      <c r="J81" s="7"/>
      <c r="K81" s="7"/>
      <c r="L81" s="9" t="s">
        <v>240</v>
      </c>
      <c r="M81" s="15">
        <v>502</v>
      </c>
      <c r="N81" s="15">
        <v>708</v>
      </c>
      <c r="O81" s="19">
        <v>11981</v>
      </c>
      <c r="P81" s="7"/>
      <c r="Q81" s="15">
        <v>525</v>
      </c>
      <c r="R81" s="15">
        <v>748</v>
      </c>
      <c r="S81" s="17">
        <v>7063</v>
      </c>
    </row>
    <row r="82" spans="1:19" ht="16.5" customHeight="1" x14ac:dyDescent="0.2">
      <c r="A82" s="7"/>
      <c r="B82" s="7"/>
      <c r="C82" s="7"/>
      <c r="D82" s="7" t="s">
        <v>593</v>
      </c>
      <c r="E82" s="7"/>
      <c r="F82" s="7"/>
      <c r="G82" s="7"/>
      <c r="H82" s="7"/>
      <c r="I82" s="7"/>
      <c r="J82" s="7"/>
      <c r="K82" s="7"/>
      <c r="L82" s="9" t="s">
        <v>240</v>
      </c>
      <c r="M82" s="15">
        <v>518</v>
      </c>
      <c r="N82" s="15">
        <v>687</v>
      </c>
      <c r="O82" s="19">
        <v>13167</v>
      </c>
      <c r="P82" s="7"/>
      <c r="Q82" s="15">
        <v>542</v>
      </c>
      <c r="R82" s="15">
        <v>730</v>
      </c>
      <c r="S82" s="17">
        <v>7786</v>
      </c>
    </row>
    <row r="83" spans="1:19" ht="16.5" customHeight="1" x14ac:dyDescent="0.2">
      <c r="A83" s="7"/>
      <c r="B83" s="7"/>
      <c r="C83" s="7"/>
      <c r="D83" s="7" t="s">
        <v>594</v>
      </c>
      <c r="E83" s="7"/>
      <c r="F83" s="7"/>
      <c r="G83" s="7"/>
      <c r="H83" s="7"/>
      <c r="I83" s="7"/>
      <c r="J83" s="7"/>
      <c r="K83" s="7"/>
      <c r="L83" s="9" t="s">
        <v>240</v>
      </c>
      <c r="M83" s="15">
        <v>587</v>
      </c>
      <c r="N83" s="15">
        <v>684</v>
      </c>
      <c r="O83" s="17">
        <v>8401</v>
      </c>
      <c r="P83" s="7"/>
      <c r="Q83" s="15">
        <v>610</v>
      </c>
      <c r="R83" s="15">
        <v>725</v>
      </c>
      <c r="S83" s="17">
        <v>4302</v>
      </c>
    </row>
    <row r="84" spans="1:19" ht="16.5" customHeight="1" x14ac:dyDescent="0.2">
      <c r="A84" s="7"/>
      <c r="B84" s="7"/>
      <c r="C84" s="7"/>
      <c r="D84" s="7" t="s">
        <v>595</v>
      </c>
      <c r="E84" s="7"/>
      <c r="F84" s="7"/>
      <c r="G84" s="7"/>
      <c r="H84" s="7"/>
      <c r="I84" s="7"/>
      <c r="J84" s="7"/>
      <c r="K84" s="7"/>
      <c r="L84" s="9" t="s">
        <v>240</v>
      </c>
      <c r="M84" s="15">
        <v>576</v>
      </c>
      <c r="N84" s="15">
        <v>680</v>
      </c>
      <c r="O84" s="17">
        <v>2872</v>
      </c>
      <c r="P84" s="7"/>
      <c r="Q84" s="15">
        <v>547</v>
      </c>
      <c r="R84" s="15">
        <v>704</v>
      </c>
      <c r="S84" s="17">
        <v>1505</v>
      </c>
    </row>
    <row r="85" spans="1:19" ht="16.5" customHeight="1" x14ac:dyDescent="0.2">
      <c r="A85" s="7"/>
      <c r="B85" s="7"/>
      <c r="C85" s="7"/>
      <c r="D85" s="7" t="s">
        <v>588</v>
      </c>
      <c r="E85" s="7"/>
      <c r="F85" s="7"/>
      <c r="G85" s="7"/>
      <c r="H85" s="7"/>
      <c r="I85" s="7"/>
      <c r="J85" s="7"/>
      <c r="K85" s="7"/>
      <c r="L85" s="9" t="s">
        <v>240</v>
      </c>
      <c r="M85" s="14" t="s">
        <v>101</v>
      </c>
      <c r="N85" s="14" t="s">
        <v>101</v>
      </c>
      <c r="O85" s="13" t="s">
        <v>104</v>
      </c>
      <c r="P85" s="7"/>
      <c r="Q85" s="14" t="s">
        <v>101</v>
      </c>
      <c r="R85" s="14" t="s">
        <v>101</v>
      </c>
      <c r="S85" s="13" t="s">
        <v>104</v>
      </c>
    </row>
    <row r="86" spans="1:19" ht="16.5" customHeight="1" x14ac:dyDescent="0.2">
      <c r="A86" s="7"/>
      <c r="B86" s="7" t="s">
        <v>596</v>
      </c>
      <c r="C86" s="7"/>
      <c r="D86" s="7"/>
      <c r="E86" s="7"/>
      <c r="F86" s="7"/>
      <c r="G86" s="7"/>
      <c r="H86" s="7"/>
      <c r="I86" s="7"/>
      <c r="J86" s="7"/>
      <c r="K86" s="7"/>
      <c r="L86" s="9"/>
      <c r="M86" s="10"/>
      <c r="N86" s="10"/>
      <c r="O86" s="10"/>
      <c r="P86" s="7"/>
      <c r="Q86" s="10"/>
      <c r="R86" s="10"/>
      <c r="S86" s="10"/>
    </row>
    <row r="87" spans="1:19" ht="16.5" customHeight="1" x14ac:dyDescent="0.2">
      <c r="A87" s="7"/>
      <c r="B87" s="7"/>
      <c r="C87" s="7" t="s">
        <v>105</v>
      </c>
      <c r="D87" s="7"/>
      <c r="E87" s="7"/>
      <c r="F87" s="7"/>
      <c r="G87" s="7"/>
      <c r="H87" s="7"/>
      <c r="I87" s="7"/>
      <c r="J87" s="7"/>
      <c r="K87" s="7"/>
      <c r="L87" s="9" t="s">
        <v>240</v>
      </c>
      <c r="M87" s="16">
        <v>98</v>
      </c>
      <c r="N87" s="15">
        <v>365</v>
      </c>
      <c r="O87" s="19">
        <v>11687</v>
      </c>
      <c r="P87" s="7"/>
      <c r="Q87" s="15">
        <v>129</v>
      </c>
      <c r="R87" s="15">
        <v>379</v>
      </c>
      <c r="S87" s="17">
        <v>9121</v>
      </c>
    </row>
    <row r="88" spans="1:19" ht="16.5" customHeight="1" x14ac:dyDescent="0.2">
      <c r="A88" s="7"/>
      <c r="B88" s="7"/>
      <c r="C88" s="7" t="s">
        <v>587</v>
      </c>
      <c r="D88" s="7"/>
      <c r="E88" s="7"/>
      <c r="F88" s="7"/>
      <c r="G88" s="7"/>
      <c r="H88" s="7"/>
      <c r="I88" s="7"/>
      <c r="J88" s="7"/>
      <c r="K88" s="7"/>
      <c r="L88" s="9"/>
      <c r="M88" s="10"/>
      <c r="N88" s="10"/>
      <c r="O88" s="10"/>
      <c r="P88" s="7"/>
      <c r="Q88" s="10"/>
      <c r="R88" s="10"/>
      <c r="S88" s="10"/>
    </row>
    <row r="89" spans="1:19" ht="29.45" customHeight="1" x14ac:dyDescent="0.2">
      <c r="A89" s="7"/>
      <c r="B89" s="7"/>
      <c r="C89" s="7"/>
      <c r="D89" s="84" t="s">
        <v>346</v>
      </c>
      <c r="E89" s="84"/>
      <c r="F89" s="84"/>
      <c r="G89" s="84"/>
      <c r="H89" s="84"/>
      <c r="I89" s="84"/>
      <c r="J89" s="84"/>
      <c r="K89" s="84"/>
      <c r="L89" s="9" t="s">
        <v>240</v>
      </c>
      <c r="M89" s="15">
        <v>111</v>
      </c>
      <c r="N89" s="15">
        <v>371</v>
      </c>
      <c r="O89" s="15">
        <v>511</v>
      </c>
      <c r="P89" s="7"/>
      <c r="Q89" s="15">
        <v>127</v>
      </c>
      <c r="R89" s="15">
        <v>375</v>
      </c>
      <c r="S89" s="15">
        <v>364</v>
      </c>
    </row>
    <row r="90" spans="1:19" ht="16.5" customHeight="1" x14ac:dyDescent="0.2">
      <c r="A90" s="7"/>
      <c r="B90" s="7"/>
      <c r="C90" s="7"/>
      <c r="D90" s="7" t="s">
        <v>487</v>
      </c>
      <c r="E90" s="7"/>
      <c r="F90" s="7"/>
      <c r="G90" s="7"/>
      <c r="H90" s="7"/>
      <c r="I90" s="7"/>
      <c r="J90" s="7"/>
      <c r="K90" s="7"/>
      <c r="L90" s="9" t="s">
        <v>240</v>
      </c>
      <c r="M90" s="16">
        <v>98</v>
      </c>
      <c r="N90" s="15">
        <v>364</v>
      </c>
      <c r="O90" s="19">
        <v>10999</v>
      </c>
      <c r="P90" s="7"/>
      <c r="Q90" s="15">
        <v>129</v>
      </c>
      <c r="R90" s="15">
        <v>379</v>
      </c>
      <c r="S90" s="17">
        <v>8636</v>
      </c>
    </row>
    <row r="91" spans="1:19" ht="16.5" customHeight="1" x14ac:dyDescent="0.2">
      <c r="A91" s="7"/>
      <c r="B91" s="7"/>
      <c r="C91" s="7"/>
      <c r="D91" s="7" t="s">
        <v>588</v>
      </c>
      <c r="E91" s="7"/>
      <c r="F91" s="7"/>
      <c r="G91" s="7"/>
      <c r="H91" s="7"/>
      <c r="I91" s="7"/>
      <c r="J91" s="7"/>
      <c r="K91" s="7"/>
      <c r="L91" s="9" t="s">
        <v>240</v>
      </c>
      <c r="M91" s="15">
        <v>108</v>
      </c>
      <c r="N91" s="15">
        <v>404</v>
      </c>
      <c r="O91" s="15">
        <v>177</v>
      </c>
      <c r="P91" s="7"/>
      <c r="Q91" s="15">
        <v>137</v>
      </c>
      <c r="R91" s="15">
        <v>400</v>
      </c>
      <c r="S91" s="15">
        <v>121</v>
      </c>
    </row>
    <row r="92" spans="1:19" ht="16.5" customHeight="1" x14ac:dyDescent="0.2">
      <c r="A92" s="7"/>
      <c r="B92" s="7"/>
      <c r="C92" s="7" t="s">
        <v>589</v>
      </c>
      <c r="D92" s="7"/>
      <c r="E92" s="7"/>
      <c r="F92" s="7"/>
      <c r="G92" s="7"/>
      <c r="H92" s="7"/>
      <c r="I92" s="7"/>
      <c r="J92" s="7"/>
      <c r="K92" s="7"/>
      <c r="L92" s="9"/>
      <c r="M92" s="10"/>
      <c r="N92" s="10"/>
      <c r="O92" s="10"/>
      <c r="P92" s="7"/>
      <c r="Q92" s="10"/>
      <c r="R92" s="10"/>
      <c r="S92" s="10"/>
    </row>
    <row r="93" spans="1:19" ht="16.5" customHeight="1" x14ac:dyDescent="0.2">
      <c r="A93" s="7"/>
      <c r="B93" s="7"/>
      <c r="C93" s="7"/>
      <c r="D93" s="7" t="s">
        <v>433</v>
      </c>
      <c r="E93" s="7"/>
      <c r="F93" s="7"/>
      <c r="G93" s="7"/>
      <c r="H93" s="7"/>
      <c r="I93" s="7"/>
      <c r="J93" s="7"/>
      <c r="K93" s="7"/>
      <c r="L93" s="9" t="s">
        <v>240</v>
      </c>
      <c r="M93" s="16">
        <v>78</v>
      </c>
      <c r="N93" s="15">
        <v>396</v>
      </c>
      <c r="O93" s="17">
        <v>5224</v>
      </c>
      <c r="P93" s="7"/>
      <c r="Q93" s="15">
        <v>119</v>
      </c>
      <c r="R93" s="15">
        <v>424</v>
      </c>
      <c r="S93" s="17">
        <v>3944</v>
      </c>
    </row>
    <row r="94" spans="1:19" ht="16.5" customHeight="1" x14ac:dyDescent="0.2">
      <c r="A94" s="7"/>
      <c r="B94" s="7"/>
      <c r="C94" s="7"/>
      <c r="D94" s="7" t="s">
        <v>434</v>
      </c>
      <c r="E94" s="7"/>
      <c r="F94" s="7"/>
      <c r="G94" s="7"/>
      <c r="H94" s="7"/>
      <c r="I94" s="7"/>
      <c r="J94" s="7"/>
      <c r="K94" s="7"/>
      <c r="L94" s="9" t="s">
        <v>240</v>
      </c>
      <c r="M94" s="15">
        <v>108</v>
      </c>
      <c r="N94" s="15">
        <v>343</v>
      </c>
      <c r="O94" s="17">
        <v>4185</v>
      </c>
      <c r="P94" s="7"/>
      <c r="Q94" s="15">
        <v>132</v>
      </c>
      <c r="R94" s="15">
        <v>347</v>
      </c>
      <c r="S94" s="17">
        <v>3365</v>
      </c>
    </row>
    <row r="95" spans="1:19" ht="16.5" customHeight="1" x14ac:dyDescent="0.2">
      <c r="A95" s="7"/>
      <c r="B95" s="7"/>
      <c r="C95" s="7"/>
      <c r="D95" s="7" t="s">
        <v>435</v>
      </c>
      <c r="E95" s="7"/>
      <c r="F95" s="7"/>
      <c r="G95" s="7"/>
      <c r="H95" s="7"/>
      <c r="I95" s="7"/>
      <c r="J95" s="7"/>
      <c r="K95" s="7"/>
      <c r="L95" s="9" t="s">
        <v>240</v>
      </c>
      <c r="M95" s="15">
        <v>154</v>
      </c>
      <c r="N95" s="15">
        <v>337</v>
      </c>
      <c r="O95" s="17">
        <v>1960</v>
      </c>
      <c r="P95" s="7"/>
      <c r="Q95" s="15">
        <v>175</v>
      </c>
      <c r="R95" s="15">
        <v>356</v>
      </c>
      <c r="S95" s="17">
        <v>1558</v>
      </c>
    </row>
    <row r="96" spans="1:19" ht="16.5" customHeight="1" x14ac:dyDescent="0.2">
      <c r="A96" s="7"/>
      <c r="B96" s="7"/>
      <c r="C96" s="7"/>
      <c r="D96" s="7" t="s">
        <v>436</v>
      </c>
      <c r="E96" s="7"/>
      <c r="F96" s="7"/>
      <c r="G96" s="7"/>
      <c r="H96" s="7"/>
      <c r="I96" s="7"/>
      <c r="J96" s="7"/>
      <c r="K96" s="7"/>
      <c r="L96" s="9" t="s">
        <v>240</v>
      </c>
      <c r="M96" s="15">
        <v>105</v>
      </c>
      <c r="N96" s="15">
        <v>311</v>
      </c>
      <c r="O96" s="15">
        <v>191</v>
      </c>
      <c r="P96" s="7"/>
      <c r="Q96" s="15">
        <v>118</v>
      </c>
      <c r="R96" s="15">
        <v>329</v>
      </c>
      <c r="S96" s="15">
        <v>149</v>
      </c>
    </row>
    <row r="97" spans="1:19" ht="16.5" customHeight="1" x14ac:dyDescent="0.2">
      <c r="A97" s="7"/>
      <c r="B97" s="7"/>
      <c r="C97" s="7"/>
      <c r="D97" s="7" t="s">
        <v>437</v>
      </c>
      <c r="E97" s="7"/>
      <c r="F97" s="7"/>
      <c r="G97" s="7"/>
      <c r="H97" s="7"/>
      <c r="I97" s="7"/>
      <c r="J97" s="7"/>
      <c r="K97" s="7"/>
      <c r="L97" s="9" t="s">
        <v>240</v>
      </c>
      <c r="M97" s="16">
        <v>75</v>
      </c>
      <c r="N97" s="15">
        <v>365</v>
      </c>
      <c r="O97" s="15">
        <v>127</v>
      </c>
      <c r="P97" s="7"/>
      <c r="Q97" s="16">
        <v>89</v>
      </c>
      <c r="R97" s="15">
        <v>289</v>
      </c>
      <c r="S97" s="15">
        <v>105</v>
      </c>
    </row>
    <row r="98" spans="1:19" ht="16.5" customHeight="1" x14ac:dyDescent="0.2">
      <c r="A98" s="7"/>
      <c r="B98" s="7"/>
      <c r="C98" s="7"/>
      <c r="D98" s="7" t="s">
        <v>588</v>
      </c>
      <c r="E98" s="7"/>
      <c r="F98" s="7"/>
      <c r="G98" s="7"/>
      <c r="H98" s="7"/>
      <c r="I98" s="7"/>
      <c r="J98" s="7"/>
      <c r="K98" s="7"/>
      <c r="L98" s="9" t="s">
        <v>240</v>
      </c>
      <c r="M98" s="14" t="s">
        <v>101</v>
      </c>
      <c r="N98" s="14" t="s">
        <v>101</v>
      </c>
      <c r="O98" s="13" t="s">
        <v>104</v>
      </c>
      <c r="P98" s="7"/>
      <c r="Q98" s="14" t="s">
        <v>101</v>
      </c>
      <c r="R98" s="14" t="s">
        <v>101</v>
      </c>
      <c r="S98" s="13" t="s">
        <v>104</v>
      </c>
    </row>
    <row r="99" spans="1:19" ht="16.5" customHeight="1" x14ac:dyDescent="0.2">
      <c r="A99" s="7"/>
      <c r="B99" s="7"/>
      <c r="C99" s="7" t="s">
        <v>611</v>
      </c>
      <c r="D99" s="7"/>
      <c r="E99" s="7"/>
      <c r="F99" s="7"/>
      <c r="G99" s="7"/>
      <c r="H99" s="7"/>
      <c r="I99" s="7"/>
      <c r="J99" s="7"/>
      <c r="K99" s="7"/>
      <c r="L99" s="9"/>
      <c r="M99" s="10"/>
      <c r="N99" s="10"/>
      <c r="O99" s="10"/>
      <c r="P99" s="7"/>
      <c r="Q99" s="10"/>
      <c r="R99" s="10"/>
      <c r="S99" s="10"/>
    </row>
    <row r="100" spans="1:19" ht="16.5" customHeight="1" x14ac:dyDescent="0.2">
      <c r="A100" s="7"/>
      <c r="B100" s="7"/>
      <c r="C100" s="7"/>
      <c r="D100" s="7" t="s">
        <v>591</v>
      </c>
      <c r="E100" s="7"/>
      <c r="F100" s="7"/>
      <c r="G100" s="7"/>
      <c r="H100" s="7"/>
      <c r="I100" s="7"/>
      <c r="J100" s="7"/>
      <c r="K100" s="7"/>
      <c r="L100" s="9" t="s">
        <v>240</v>
      </c>
      <c r="M100" s="15">
        <v>106</v>
      </c>
      <c r="N100" s="15">
        <v>355</v>
      </c>
      <c r="O100" s="17">
        <v>4954</v>
      </c>
      <c r="P100" s="7"/>
      <c r="Q100" s="15">
        <v>134</v>
      </c>
      <c r="R100" s="15">
        <v>360</v>
      </c>
      <c r="S100" s="17">
        <v>3920</v>
      </c>
    </row>
    <row r="101" spans="1:19" ht="16.5" customHeight="1" x14ac:dyDescent="0.2">
      <c r="A101" s="7"/>
      <c r="B101" s="7"/>
      <c r="C101" s="7"/>
      <c r="D101" s="7" t="s">
        <v>592</v>
      </c>
      <c r="E101" s="7"/>
      <c r="F101" s="7"/>
      <c r="G101" s="7"/>
      <c r="H101" s="7"/>
      <c r="I101" s="7"/>
      <c r="J101" s="7"/>
      <c r="K101" s="7"/>
      <c r="L101" s="9" t="s">
        <v>240</v>
      </c>
      <c r="M101" s="15">
        <v>107</v>
      </c>
      <c r="N101" s="15">
        <v>371</v>
      </c>
      <c r="O101" s="17">
        <v>2350</v>
      </c>
      <c r="P101" s="7"/>
      <c r="Q101" s="15">
        <v>137</v>
      </c>
      <c r="R101" s="15">
        <v>382</v>
      </c>
      <c r="S101" s="17">
        <v>1846</v>
      </c>
    </row>
    <row r="102" spans="1:19" ht="16.5" customHeight="1" x14ac:dyDescent="0.2">
      <c r="A102" s="7"/>
      <c r="B102" s="7"/>
      <c r="C102" s="7"/>
      <c r="D102" s="7" t="s">
        <v>593</v>
      </c>
      <c r="E102" s="7"/>
      <c r="F102" s="7"/>
      <c r="G102" s="7"/>
      <c r="H102" s="7"/>
      <c r="I102" s="7"/>
      <c r="J102" s="7"/>
      <c r="K102" s="7"/>
      <c r="L102" s="9" t="s">
        <v>240</v>
      </c>
      <c r="M102" s="16">
        <v>99</v>
      </c>
      <c r="N102" s="15">
        <v>375</v>
      </c>
      <c r="O102" s="17">
        <v>2470</v>
      </c>
      <c r="P102" s="7"/>
      <c r="Q102" s="15">
        <v>127</v>
      </c>
      <c r="R102" s="15">
        <v>400</v>
      </c>
      <c r="S102" s="17">
        <v>1921</v>
      </c>
    </row>
    <row r="103" spans="1:19" ht="16.5" customHeight="1" x14ac:dyDescent="0.2">
      <c r="A103" s="7"/>
      <c r="B103" s="7"/>
      <c r="C103" s="7"/>
      <c r="D103" s="7" t="s">
        <v>594</v>
      </c>
      <c r="E103" s="7"/>
      <c r="F103" s="7"/>
      <c r="G103" s="7"/>
      <c r="H103" s="7"/>
      <c r="I103" s="7"/>
      <c r="J103" s="7"/>
      <c r="K103" s="7"/>
      <c r="L103" s="9" t="s">
        <v>240</v>
      </c>
      <c r="M103" s="16">
        <v>70</v>
      </c>
      <c r="N103" s="15">
        <v>366</v>
      </c>
      <c r="O103" s="17">
        <v>1466</v>
      </c>
      <c r="P103" s="7"/>
      <c r="Q103" s="15">
        <v>108</v>
      </c>
      <c r="R103" s="15">
        <v>404</v>
      </c>
      <c r="S103" s="17">
        <v>1107</v>
      </c>
    </row>
    <row r="104" spans="1:19" ht="16.5" customHeight="1" x14ac:dyDescent="0.2">
      <c r="A104" s="7"/>
      <c r="B104" s="7"/>
      <c r="C104" s="7"/>
      <c r="D104" s="7" t="s">
        <v>595</v>
      </c>
      <c r="E104" s="7"/>
      <c r="F104" s="7"/>
      <c r="G104" s="7"/>
      <c r="H104" s="7"/>
      <c r="I104" s="7"/>
      <c r="J104" s="7"/>
      <c r="K104" s="7"/>
      <c r="L104" s="9" t="s">
        <v>240</v>
      </c>
      <c r="M104" s="16">
        <v>69</v>
      </c>
      <c r="N104" s="15">
        <v>369</v>
      </c>
      <c r="O104" s="15">
        <v>447</v>
      </c>
      <c r="P104" s="7"/>
      <c r="Q104" s="15">
        <v>105</v>
      </c>
      <c r="R104" s="15">
        <v>386</v>
      </c>
      <c r="S104" s="15">
        <v>327</v>
      </c>
    </row>
    <row r="105" spans="1:19" ht="16.5" customHeight="1" x14ac:dyDescent="0.2">
      <c r="A105" s="7"/>
      <c r="B105" s="7"/>
      <c r="C105" s="7"/>
      <c r="D105" s="7" t="s">
        <v>588</v>
      </c>
      <c r="E105" s="7"/>
      <c r="F105" s="7"/>
      <c r="G105" s="7"/>
      <c r="H105" s="7"/>
      <c r="I105" s="7"/>
      <c r="J105" s="7"/>
      <c r="K105" s="7"/>
      <c r="L105" s="9" t="s">
        <v>240</v>
      </c>
      <c r="M105" s="14" t="s">
        <v>101</v>
      </c>
      <c r="N105" s="14" t="s">
        <v>101</v>
      </c>
      <c r="O105" s="13" t="s">
        <v>104</v>
      </c>
      <c r="P105" s="7"/>
      <c r="Q105" s="14" t="s">
        <v>101</v>
      </c>
      <c r="R105" s="14" t="s">
        <v>101</v>
      </c>
      <c r="S105" s="13" t="s">
        <v>104</v>
      </c>
    </row>
    <row r="106" spans="1:19" ht="16.5" customHeight="1" x14ac:dyDescent="0.2">
      <c r="A106" s="7"/>
      <c r="B106" s="7" t="s">
        <v>597</v>
      </c>
      <c r="C106" s="7"/>
      <c r="D106" s="7"/>
      <c r="E106" s="7"/>
      <c r="F106" s="7"/>
      <c r="G106" s="7"/>
      <c r="H106" s="7"/>
      <c r="I106" s="7"/>
      <c r="J106" s="7"/>
      <c r="K106" s="7"/>
      <c r="L106" s="9"/>
      <c r="M106" s="10"/>
      <c r="N106" s="10"/>
      <c r="O106" s="10"/>
      <c r="P106" s="7"/>
      <c r="Q106" s="10"/>
      <c r="R106" s="10"/>
      <c r="S106" s="10"/>
    </row>
    <row r="107" spans="1:19" ht="16.5" customHeight="1" x14ac:dyDescent="0.2">
      <c r="A107" s="7"/>
      <c r="B107" s="7"/>
      <c r="C107" s="7" t="s">
        <v>105</v>
      </c>
      <c r="D107" s="7"/>
      <c r="E107" s="7"/>
      <c r="F107" s="7"/>
      <c r="G107" s="7"/>
      <c r="H107" s="7"/>
      <c r="I107" s="7"/>
      <c r="J107" s="7"/>
      <c r="K107" s="7"/>
      <c r="L107" s="9" t="s">
        <v>240</v>
      </c>
      <c r="M107" s="14" t="s">
        <v>101</v>
      </c>
      <c r="N107" s="14" t="s">
        <v>101</v>
      </c>
      <c r="O107" s="14" t="s">
        <v>101</v>
      </c>
      <c r="P107" s="7"/>
      <c r="Q107" s="14" t="s">
        <v>101</v>
      </c>
      <c r="R107" s="14" t="s">
        <v>101</v>
      </c>
      <c r="S107" s="14" t="s">
        <v>101</v>
      </c>
    </row>
    <row r="108" spans="1:19" ht="16.5" customHeight="1" x14ac:dyDescent="0.2">
      <c r="A108" s="7"/>
      <c r="B108" s="7"/>
      <c r="C108" s="7" t="s">
        <v>587</v>
      </c>
      <c r="D108" s="7"/>
      <c r="E108" s="7"/>
      <c r="F108" s="7"/>
      <c r="G108" s="7"/>
      <c r="H108" s="7"/>
      <c r="I108" s="7"/>
      <c r="J108" s="7"/>
      <c r="K108" s="7"/>
      <c r="L108" s="9"/>
      <c r="M108" s="10"/>
      <c r="N108" s="10"/>
      <c r="O108" s="10"/>
      <c r="P108" s="7"/>
      <c r="Q108" s="10"/>
      <c r="R108" s="10"/>
      <c r="S108" s="10"/>
    </row>
    <row r="109" spans="1:19" ht="29.45" customHeight="1" x14ac:dyDescent="0.2">
      <c r="A109" s="7"/>
      <c r="B109" s="7"/>
      <c r="C109" s="7"/>
      <c r="D109" s="84" t="s">
        <v>346</v>
      </c>
      <c r="E109" s="84"/>
      <c r="F109" s="84"/>
      <c r="G109" s="84"/>
      <c r="H109" s="84"/>
      <c r="I109" s="84"/>
      <c r="J109" s="84"/>
      <c r="K109" s="84"/>
      <c r="L109" s="9" t="s">
        <v>240</v>
      </c>
      <c r="M109" s="14" t="s">
        <v>101</v>
      </c>
      <c r="N109" s="14" t="s">
        <v>101</v>
      </c>
      <c r="O109" s="14" t="s">
        <v>101</v>
      </c>
      <c r="P109" s="7"/>
      <c r="Q109" s="14" t="s">
        <v>101</v>
      </c>
      <c r="R109" s="14" t="s">
        <v>101</v>
      </c>
      <c r="S109" s="14" t="s">
        <v>101</v>
      </c>
    </row>
    <row r="110" spans="1:19" ht="16.5" customHeight="1" x14ac:dyDescent="0.2">
      <c r="A110" s="7"/>
      <c r="B110" s="7"/>
      <c r="C110" s="7"/>
      <c r="D110" s="7" t="s">
        <v>487</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c r="D111" s="7" t="s">
        <v>588</v>
      </c>
      <c r="E111" s="7"/>
      <c r="F111" s="7"/>
      <c r="G111" s="7"/>
      <c r="H111" s="7"/>
      <c r="I111" s="7"/>
      <c r="J111" s="7"/>
      <c r="K111" s="7"/>
      <c r="L111" s="9" t="s">
        <v>240</v>
      </c>
      <c r="M111" s="14" t="s">
        <v>101</v>
      </c>
      <c r="N111" s="14" t="s">
        <v>101</v>
      </c>
      <c r="O111" s="14" t="s">
        <v>101</v>
      </c>
      <c r="P111" s="7"/>
      <c r="Q111" s="14" t="s">
        <v>101</v>
      </c>
      <c r="R111" s="14" t="s">
        <v>101</v>
      </c>
      <c r="S111" s="14" t="s">
        <v>101</v>
      </c>
    </row>
    <row r="112" spans="1:19" ht="16.5" customHeight="1" x14ac:dyDescent="0.2">
      <c r="A112" s="7"/>
      <c r="B112" s="7"/>
      <c r="C112" s="7" t="s">
        <v>589</v>
      </c>
      <c r="D112" s="7"/>
      <c r="E112" s="7"/>
      <c r="F112" s="7"/>
      <c r="G112" s="7"/>
      <c r="H112" s="7"/>
      <c r="I112" s="7"/>
      <c r="J112" s="7"/>
      <c r="K112" s="7"/>
      <c r="L112" s="9"/>
      <c r="M112" s="10"/>
      <c r="N112" s="10"/>
      <c r="O112" s="10"/>
      <c r="P112" s="7"/>
      <c r="Q112" s="10"/>
      <c r="R112" s="10"/>
      <c r="S112" s="10"/>
    </row>
    <row r="113" spans="1:19" ht="16.5" customHeight="1" x14ac:dyDescent="0.2">
      <c r="A113" s="7"/>
      <c r="B113" s="7"/>
      <c r="C113" s="7"/>
      <c r="D113" s="7" t="s">
        <v>433</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434</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435</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436</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437</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c r="D118" s="7" t="s">
        <v>588</v>
      </c>
      <c r="E118" s="7"/>
      <c r="F118" s="7"/>
      <c r="G118" s="7"/>
      <c r="H118" s="7"/>
      <c r="I118" s="7"/>
      <c r="J118" s="7"/>
      <c r="K118" s="7"/>
      <c r="L118" s="9" t="s">
        <v>240</v>
      </c>
      <c r="M118" s="14" t="s">
        <v>101</v>
      </c>
      <c r="N118" s="14" t="s">
        <v>101</v>
      </c>
      <c r="O118" s="14" t="s">
        <v>101</v>
      </c>
      <c r="P118" s="7"/>
      <c r="Q118" s="14" t="s">
        <v>101</v>
      </c>
      <c r="R118" s="14" t="s">
        <v>101</v>
      </c>
      <c r="S118" s="14" t="s">
        <v>101</v>
      </c>
    </row>
    <row r="119" spans="1:19" ht="16.5" customHeight="1" x14ac:dyDescent="0.2">
      <c r="A119" s="7"/>
      <c r="B119" s="7"/>
      <c r="C119" s="7" t="s">
        <v>611</v>
      </c>
      <c r="D119" s="7"/>
      <c r="E119" s="7"/>
      <c r="F119" s="7"/>
      <c r="G119" s="7"/>
      <c r="H119" s="7"/>
      <c r="I119" s="7"/>
      <c r="J119" s="7"/>
      <c r="K119" s="7"/>
      <c r="L119" s="9"/>
      <c r="M119" s="10"/>
      <c r="N119" s="10"/>
      <c r="O119" s="10"/>
      <c r="P119" s="7"/>
      <c r="Q119" s="10"/>
      <c r="R119" s="10"/>
      <c r="S119" s="10"/>
    </row>
    <row r="120" spans="1:19" ht="16.5" customHeight="1" x14ac:dyDescent="0.2">
      <c r="A120" s="7"/>
      <c r="B120" s="7"/>
      <c r="C120" s="7"/>
      <c r="D120" s="7" t="s">
        <v>591</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592</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593</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594</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595</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c r="B125" s="7"/>
      <c r="C125" s="7"/>
      <c r="D125" s="7" t="s">
        <v>588</v>
      </c>
      <c r="E125" s="7"/>
      <c r="F125" s="7"/>
      <c r="G125" s="7"/>
      <c r="H125" s="7"/>
      <c r="I125" s="7"/>
      <c r="J125" s="7"/>
      <c r="K125" s="7"/>
      <c r="L125" s="9" t="s">
        <v>240</v>
      </c>
      <c r="M125" s="14" t="s">
        <v>101</v>
      </c>
      <c r="N125" s="14" t="s">
        <v>101</v>
      </c>
      <c r="O125" s="14" t="s">
        <v>101</v>
      </c>
      <c r="P125" s="7"/>
      <c r="Q125" s="14" t="s">
        <v>101</v>
      </c>
      <c r="R125" s="14" t="s">
        <v>101</v>
      </c>
      <c r="S125" s="14" t="s">
        <v>101</v>
      </c>
    </row>
    <row r="126" spans="1:19" ht="16.5" customHeight="1" x14ac:dyDescent="0.2">
      <c r="A126" s="7" t="s">
        <v>141</v>
      </c>
      <c r="B126" s="7"/>
      <c r="C126" s="7"/>
      <c r="D126" s="7"/>
      <c r="E126" s="7"/>
      <c r="F126" s="7"/>
      <c r="G126" s="7"/>
      <c r="H126" s="7"/>
      <c r="I126" s="7"/>
      <c r="J126" s="7"/>
      <c r="K126" s="7"/>
      <c r="L126" s="9"/>
      <c r="M126" s="10"/>
      <c r="N126" s="10"/>
      <c r="O126" s="10"/>
      <c r="P126" s="7"/>
      <c r="Q126" s="10"/>
      <c r="R126" s="10"/>
      <c r="S126" s="10"/>
    </row>
    <row r="127" spans="1:19" ht="16.5" customHeight="1" x14ac:dyDescent="0.2">
      <c r="A127" s="7"/>
      <c r="B127" s="7" t="s">
        <v>586</v>
      </c>
      <c r="C127" s="7"/>
      <c r="D127" s="7"/>
      <c r="E127" s="7"/>
      <c r="F127" s="7"/>
      <c r="G127" s="7"/>
      <c r="H127" s="7"/>
      <c r="I127" s="7"/>
      <c r="J127" s="7"/>
      <c r="K127" s="7"/>
      <c r="L127" s="9"/>
      <c r="M127" s="10"/>
      <c r="N127" s="10"/>
      <c r="O127" s="10"/>
      <c r="P127" s="7"/>
      <c r="Q127" s="10"/>
      <c r="R127" s="10"/>
      <c r="S127" s="10"/>
    </row>
    <row r="128" spans="1:19" ht="16.5" customHeight="1" x14ac:dyDescent="0.2">
      <c r="A128" s="7"/>
      <c r="B128" s="7"/>
      <c r="C128" s="7" t="s">
        <v>105</v>
      </c>
      <c r="D128" s="7"/>
      <c r="E128" s="7"/>
      <c r="F128" s="7"/>
      <c r="G128" s="7"/>
      <c r="H128" s="7"/>
      <c r="I128" s="7"/>
      <c r="J128" s="7"/>
      <c r="K128" s="7"/>
      <c r="L128" s="9" t="s">
        <v>240</v>
      </c>
      <c r="M128" s="15">
        <v>583</v>
      </c>
      <c r="N128" s="15">
        <v>741</v>
      </c>
      <c r="O128" s="19">
        <v>59682</v>
      </c>
      <c r="P128" s="7"/>
      <c r="Q128" s="15">
        <v>634</v>
      </c>
      <c r="R128" s="15">
        <v>792</v>
      </c>
      <c r="S128" s="19">
        <v>49948</v>
      </c>
    </row>
    <row r="129" spans="1:19" ht="16.5" customHeight="1" x14ac:dyDescent="0.2">
      <c r="A129" s="7"/>
      <c r="B129" s="7"/>
      <c r="C129" s="7" t="s">
        <v>587</v>
      </c>
      <c r="D129" s="7"/>
      <c r="E129" s="7"/>
      <c r="F129" s="7"/>
      <c r="G129" s="7"/>
      <c r="H129" s="7"/>
      <c r="I129" s="7"/>
      <c r="J129" s="7"/>
      <c r="K129" s="7"/>
      <c r="L129" s="9"/>
      <c r="M129" s="10"/>
      <c r="N129" s="10"/>
      <c r="O129" s="10"/>
      <c r="P129" s="7"/>
      <c r="Q129" s="10"/>
      <c r="R129" s="10"/>
      <c r="S129" s="10"/>
    </row>
    <row r="130" spans="1:19" ht="29.45" customHeight="1" x14ac:dyDescent="0.2">
      <c r="A130" s="7"/>
      <c r="B130" s="7"/>
      <c r="C130" s="7"/>
      <c r="D130" s="84" t="s">
        <v>346</v>
      </c>
      <c r="E130" s="84"/>
      <c r="F130" s="84"/>
      <c r="G130" s="84"/>
      <c r="H130" s="84"/>
      <c r="I130" s="84"/>
      <c r="J130" s="84"/>
      <c r="K130" s="84"/>
      <c r="L130" s="9" t="s">
        <v>240</v>
      </c>
      <c r="M130" s="15">
        <v>321</v>
      </c>
      <c r="N130" s="15">
        <v>644</v>
      </c>
      <c r="O130" s="17">
        <v>2601</v>
      </c>
      <c r="P130" s="7"/>
      <c r="Q130" s="15">
        <v>409</v>
      </c>
      <c r="R130" s="15">
        <v>698</v>
      </c>
      <c r="S130" s="17">
        <v>1629</v>
      </c>
    </row>
    <row r="131" spans="1:19" ht="16.5" customHeight="1" x14ac:dyDescent="0.2">
      <c r="A131" s="7"/>
      <c r="B131" s="7"/>
      <c r="C131" s="7"/>
      <c r="D131" s="7" t="s">
        <v>487</v>
      </c>
      <c r="E131" s="7"/>
      <c r="F131" s="7"/>
      <c r="G131" s="7"/>
      <c r="H131" s="7"/>
      <c r="I131" s="7"/>
      <c r="J131" s="7"/>
      <c r="K131" s="7"/>
      <c r="L131" s="9" t="s">
        <v>240</v>
      </c>
      <c r="M131" s="15">
        <v>590</v>
      </c>
      <c r="N131" s="15">
        <v>744</v>
      </c>
      <c r="O131" s="19">
        <v>56113</v>
      </c>
      <c r="P131" s="7"/>
      <c r="Q131" s="15">
        <v>639</v>
      </c>
      <c r="R131" s="15">
        <v>795</v>
      </c>
      <c r="S131" s="19">
        <v>47542</v>
      </c>
    </row>
    <row r="132" spans="1:19" ht="16.5" customHeight="1" x14ac:dyDescent="0.2">
      <c r="A132" s="7"/>
      <c r="B132" s="7"/>
      <c r="C132" s="7"/>
      <c r="D132" s="7" t="s">
        <v>588</v>
      </c>
      <c r="E132" s="7"/>
      <c r="F132" s="7"/>
      <c r="G132" s="7"/>
      <c r="H132" s="7"/>
      <c r="I132" s="7"/>
      <c r="J132" s="7"/>
      <c r="K132" s="7"/>
      <c r="L132" s="9" t="s">
        <v>240</v>
      </c>
      <c r="M132" s="15">
        <v>471</v>
      </c>
      <c r="N132" s="15">
        <v>709</v>
      </c>
      <c r="O132" s="15">
        <v>968</v>
      </c>
      <c r="P132" s="7"/>
      <c r="Q132" s="15">
        <v>508</v>
      </c>
      <c r="R132" s="15">
        <v>761</v>
      </c>
      <c r="S132" s="15">
        <v>777</v>
      </c>
    </row>
    <row r="133" spans="1:19" ht="16.5" customHeight="1" x14ac:dyDescent="0.2">
      <c r="A133" s="7"/>
      <c r="B133" s="7"/>
      <c r="C133" s="7" t="s">
        <v>589</v>
      </c>
      <c r="D133" s="7"/>
      <c r="E133" s="7"/>
      <c r="F133" s="7"/>
      <c r="G133" s="7"/>
      <c r="H133" s="7"/>
      <c r="I133" s="7"/>
      <c r="J133" s="7"/>
      <c r="K133" s="7"/>
      <c r="L133" s="9"/>
      <c r="M133" s="10"/>
      <c r="N133" s="10"/>
      <c r="O133" s="10"/>
      <c r="P133" s="7"/>
      <c r="Q133" s="10"/>
      <c r="R133" s="10"/>
      <c r="S133" s="10"/>
    </row>
    <row r="134" spans="1:19" ht="16.5" customHeight="1" x14ac:dyDescent="0.2">
      <c r="A134" s="7"/>
      <c r="B134" s="7"/>
      <c r="C134" s="7"/>
      <c r="D134" s="7" t="s">
        <v>433</v>
      </c>
      <c r="E134" s="7"/>
      <c r="F134" s="7"/>
      <c r="G134" s="7"/>
      <c r="H134" s="7"/>
      <c r="I134" s="7"/>
      <c r="J134" s="7"/>
      <c r="K134" s="7"/>
      <c r="L134" s="9" t="s">
        <v>240</v>
      </c>
      <c r="M134" s="15">
        <v>624</v>
      </c>
      <c r="N134" s="15">
        <v>700</v>
      </c>
      <c r="O134" s="19">
        <v>25097</v>
      </c>
      <c r="P134" s="7"/>
      <c r="Q134" s="15">
        <v>671</v>
      </c>
      <c r="R134" s="15">
        <v>756</v>
      </c>
      <c r="S134" s="19">
        <v>21098</v>
      </c>
    </row>
    <row r="135" spans="1:19" ht="16.5" customHeight="1" x14ac:dyDescent="0.2">
      <c r="A135" s="7"/>
      <c r="B135" s="7"/>
      <c r="C135" s="7"/>
      <c r="D135" s="7" t="s">
        <v>434</v>
      </c>
      <c r="E135" s="7"/>
      <c r="F135" s="7"/>
      <c r="G135" s="7"/>
      <c r="H135" s="7"/>
      <c r="I135" s="7"/>
      <c r="J135" s="7"/>
      <c r="K135" s="7"/>
      <c r="L135" s="9" t="s">
        <v>240</v>
      </c>
      <c r="M135" s="15">
        <v>619</v>
      </c>
      <c r="N135" s="15">
        <v>846</v>
      </c>
      <c r="O135" s="19">
        <v>19191</v>
      </c>
      <c r="P135" s="7"/>
      <c r="Q135" s="15">
        <v>666</v>
      </c>
      <c r="R135" s="15">
        <v>879</v>
      </c>
      <c r="S135" s="19">
        <v>16611</v>
      </c>
    </row>
    <row r="136" spans="1:19" ht="16.5" customHeight="1" x14ac:dyDescent="0.2">
      <c r="A136" s="7"/>
      <c r="B136" s="7"/>
      <c r="C136" s="7"/>
      <c r="D136" s="7" t="s">
        <v>435</v>
      </c>
      <c r="E136" s="7"/>
      <c r="F136" s="7"/>
      <c r="G136" s="7"/>
      <c r="H136" s="7"/>
      <c r="I136" s="7"/>
      <c r="J136" s="7"/>
      <c r="K136" s="7"/>
      <c r="L136" s="9" t="s">
        <v>240</v>
      </c>
      <c r="M136" s="15">
        <v>431</v>
      </c>
      <c r="N136" s="15">
        <v>639</v>
      </c>
      <c r="O136" s="19">
        <v>12003</v>
      </c>
      <c r="P136" s="7"/>
      <c r="Q136" s="15">
        <v>461</v>
      </c>
      <c r="R136" s="15">
        <v>666</v>
      </c>
      <c r="S136" s="19">
        <v>10133</v>
      </c>
    </row>
    <row r="137" spans="1:19" ht="16.5" customHeight="1" x14ac:dyDescent="0.2">
      <c r="A137" s="7"/>
      <c r="B137" s="7"/>
      <c r="C137" s="7"/>
      <c r="D137" s="7" t="s">
        <v>436</v>
      </c>
      <c r="E137" s="7"/>
      <c r="F137" s="7"/>
      <c r="G137" s="7"/>
      <c r="H137" s="7"/>
      <c r="I137" s="7"/>
      <c r="J137" s="7"/>
      <c r="K137" s="7"/>
      <c r="L137" s="9" t="s">
        <v>240</v>
      </c>
      <c r="M137" s="15">
        <v>345</v>
      </c>
      <c r="N137" s="15">
        <v>644</v>
      </c>
      <c r="O137" s="17">
        <v>1352</v>
      </c>
      <c r="P137" s="7"/>
      <c r="Q137" s="15">
        <v>378</v>
      </c>
      <c r="R137" s="15">
        <v>684</v>
      </c>
      <c r="S137" s="15">
        <v>989</v>
      </c>
    </row>
    <row r="138" spans="1:19" ht="16.5" customHeight="1" x14ac:dyDescent="0.2">
      <c r="A138" s="7"/>
      <c r="B138" s="7"/>
      <c r="C138" s="7"/>
      <c r="D138" s="7" t="s">
        <v>437</v>
      </c>
      <c r="E138" s="7"/>
      <c r="F138" s="7"/>
      <c r="G138" s="7"/>
      <c r="H138" s="7"/>
      <c r="I138" s="7"/>
      <c r="J138" s="7"/>
      <c r="K138" s="7"/>
      <c r="L138" s="9" t="s">
        <v>240</v>
      </c>
      <c r="M138" s="13" t="s">
        <v>104</v>
      </c>
      <c r="N138" s="15">
        <v>455</v>
      </c>
      <c r="O138" s="17">
        <v>2039</v>
      </c>
      <c r="P138" s="7"/>
      <c r="Q138" s="16">
        <v>29</v>
      </c>
      <c r="R138" s="15">
        <v>371</v>
      </c>
      <c r="S138" s="17">
        <v>1117</v>
      </c>
    </row>
    <row r="139" spans="1:19" ht="16.5" customHeight="1" x14ac:dyDescent="0.2">
      <c r="A139" s="7"/>
      <c r="B139" s="7"/>
      <c r="C139" s="7"/>
      <c r="D139" s="7" t="s">
        <v>588</v>
      </c>
      <c r="E139" s="7"/>
      <c r="F139" s="7"/>
      <c r="G139" s="7"/>
      <c r="H139" s="7"/>
      <c r="I139" s="7"/>
      <c r="J139" s="7"/>
      <c r="K139" s="7"/>
      <c r="L139" s="9" t="s">
        <v>240</v>
      </c>
      <c r="M139" s="14" t="s">
        <v>101</v>
      </c>
      <c r="N139" s="14" t="s">
        <v>101</v>
      </c>
      <c r="O139" s="13" t="s">
        <v>104</v>
      </c>
      <c r="P139" s="7"/>
      <c r="Q139" s="14" t="s">
        <v>101</v>
      </c>
      <c r="R139" s="14" t="s">
        <v>101</v>
      </c>
      <c r="S139" s="13" t="s">
        <v>104</v>
      </c>
    </row>
    <row r="140" spans="1:19" ht="16.5" customHeight="1" x14ac:dyDescent="0.2">
      <c r="A140" s="7"/>
      <c r="B140" s="7"/>
      <c r="C140" s="7" t="s">
        <v>611</v>
      </c>
      <c r="D140" s="7"/>
      <c r="E140" s="7"/>
      <c r="F140" s="7"/>
      <c r="G140" s="7"/>
      <c r="H140" s="7"/>
      <c r="I140" s="7"/>
      <c r="J140" s="7"/>
      <c r="K140" s="7"/>
      <c r="L140" s="9"/>
      <c r="M140" s="10"/>
      <c r="N140" s="10"/>
      <c r="O140" s="10"/>
      <c r="P140" s="7"/>
      <c r="Q140" s="10"/>
      <c r="R140" s="10"/>
      <c r="S140" s="10"/>
    </row>
    <row r="141" spans="1:19" ht="16.5" customHeight="1" x14ac:dyDescent="0.2">
      <c r="A141" s="7"/>
      <c r="B141" s="7"/>
      <c r="C141" s="7"/>
      <c r="D141" s="7" t="s">
        <v>591</v>
      </c>
      <c r="E141" s="7"/>
      <c r="F141" s="7"/>
      <c r="G141" s="7"/>
      <c r="H141" s="7"/>
      <c r="I141" s="7"/>
      <c r="J141" s="7"/>
      <c r="K141" s="7"/>
      <c r="L141" s="9" t="s">
        <v>240</v>
      </c>
      <c r="M141" s="15">
        <v>612</v>
      </c>
      <c r="N141" s="15">
        <v>819</v>
      </c>
      <c r="O141" s="19">
        <v>22725</v>
      </c>
      <c r="P141" s="7"/>
      <c r="Q141" s="15">
        <v>662</v>
      </c>
      <c r="R141" s="15">
        <v>857</v>
      </c>
      <c r="S141" s="19">
        <v>18897</v>
      </c>
    </row>
    <row r="142" spans="1:19" ht="16.5" customHeight="1" x14ac:dyDescent="0.2">
      <c r="A142" s="7"/>
      <c r="B142" s="7"/>
      <c r="C142" s="7"/>
      <c r="D142" s="7" t="s">
        <v>592</v>
      </c>
      <c r="E142" s="7"/>
      <c r="F142" s="7"/>
      <c r="G142" s="7"/>
      <c r="H142" s="7"/>
      <c r="I142" s="7"/>
      <c r="J142" s="7"/>
      <c r="K142" s="7"/>
      <c r="L142" s="9" t="s">
        <v>240</v>
      </c>
      <c r="M142" s="15">
        <v>525</v>
      </c>
      <c r="N142" s="15">
        <v>725</v>
      </c>
      <c r="O142" s="19">
        <v>11793</v>
      </c>
      <c r="P142" s="7"/>
      <c r="Q142" s="15">
        <v>570</v>
      </c>
      <c r="R142" s="15">
        <v>776</v>
      </c>
      <c r="S142" s="17">
        <v>9952</v>
      </c>
    </row>
    <row r="143" spans="1:19" ht="16.5" customHeight="1" x14ac:dyDescent="0.2">
      <c r="A143" s="7"/>
      <c r="B143" s="7"/>
      <c r="C143" s="7"/>
      <c r="D143" s="7" t="s">
        <v>593</v>
      </c>
      <c r="E143" s="7"/>
      <c r="F143" s="7"/>
      <c r="G143" s="7"/>
      <c r="H143" s="7"/>
      <c r="I143" s="7"/>
      <c r="J143" s="7"/>
      <c r="K143" s="7"/>
      <c r="L143" s="9" t="s">
        <v>240</v>
      </c>
      <c r="M143" s="15">
        <v>580</v>
      </c>
      <c r="N143" s="15">
        <v>699</v>
      </c>
      <c r="O143" s="19">
        <v>14268</v>
      </c>
      <c r="P143" s="7"/>
      <c r="Q143" s="15">
        <v>629</v>
      </c>
      <c r="R143" s="15">
        <v>761</v>
      </c>
      <c r="S143" s="19">
        <v>12010</v>
      </c>
    </row>
    <row r="144" spans="1:19" ht="16.5" customHeight="1" x14ac:dyDescent="0.2">
      <c r="A144" s="7"/>
      <c r="B144" s="7"/>
      <c r="C144" s="7"/>
      <c r="D144" s="7" t="s">
        <v>594</v>
      </c>
      <c r="E144" s="7"/>
      <c r="F144" s="7"/>
      <c r="G144" s="7"/>
      <c r="H144" s="7"/>
      <c r="I144" s="7"/>
      <c r="J144" s="7"/>
      <c r="K144" s="7"/>
      <c r="L144" s="9" t="s">
        <v>240</v>
      </c>
      <c r="M144" s="15">
        <v>596</v>
      </c>
      <c r="N144" s="15">
        <v>685</v>
      </c>
      <c r="O144" s="17">
        <v>8120</v>
      </c>
      <c r="P144" s="7"/>
      <c r="Q144" s="15">
        <v>650</v>
      </c>
      <c r="R144" s="15">
        <v>735</v>
      </c>
      <c r="S144" s="17">
        <v>6814</v>
      </c>
    </row>
    <row r="145" spans="1:19" ht="16.5" customHeight="1" x14ac:dyDescent="0.2">
      <c r="A145" s="7"/>
      <c r="B145" s="7"/>
      <c r="C145" s="7"/>
      <c r="D145" s="7" t="s">
        <v>595</v>
      </c>
      <c r="E145" s="7"/>
      <c r="F145" s="7"/>
      <c r="G145" s="7"/>
      <c r="H145" s="7"/>
      <c r="I145" s="7"/>
      <c r="J145" s="7"/>
      <c r="K145" s="7"/>
      <c r="L145" s="9" t="s">
        <v>240</v>
      </c>
      <c r="M145" s="15">
        <v>589</v>
      </c>
      <c r="N145" s="15">
        <v>680</v>
      </c>
      <c r="O145" s="17">
        <v>2772</v>
      </c>
      <c r="P145" s="7"/>
      <c r="Q145" s="15">
        <v>632</v>
      </c>
      <c r="R145" s="15">
        <v>720</v>
      </c>
      <c r="S145" s="17">
        <v>2271</v>
      </c>
    </row>
    <row r="146" spans="1:19" ht="16.5" customHeight="1" x14ac:dyDescent="0.2">
      <c r="A146" s="7"/>
      <c r="B146" s="7"/>
      <c r="C146" s="7"/>
      <c r="D146" s="7" t="s">
        <v>588</v>
      </c>
      <c r="E146" s="7"/>
      <c r="F146" s="7"/>
      <c r="G146" s="7"/>
      <c r="H146" s="7"/>
      <c r="I146" s="7"/>
      <c r="J146" s="7"/>
      <c r="K146" s="7"/>
      <c r="L146" s="9" t="s">
        <v>240</v>
      </c>
      <c r="M146" s="14" t="s">
        <v>227</v>
      </c>
      <c r="N146" s="14" t="s">
        <v>227</v>
      </c>
      <c r="O146" s="13">
        <v>4</v>
      </c>
      <c r="P146" s="7"/>
      <c r="Q146" s="14" t="s">
        <v>227</v>
      </c>
      <c r="R146" s="14" t="s">
        <v>227</v>
      </c>
      <c r="S146" s="13">
        <v>4</v>
      </c>
    </row>
    <row r="147" spans="1:19" ht="16.5" customHeight="1" x14ac:dyDescent="0.2">
      <c r="A147" s="7"/>
      <c r="B147" s="7" t="s">
        <v>596</v>
      </c>
      <c r="C147" s="7"/>
      <c r="D147" s="7"/>
      <c r="E147" s="7"/>
      <c r="F147" s="7"/>
      <c r="G147" s="7"/>
      <c r="H147" s="7"/>
      <c r="I147" s="7"/>
      <c r="J147" s="7"/>
      <c r="K147" s="7"/>
      <c r="L147" s="9"/>
      <c r="M147" s="10"/>
      <c r="N147" s="10"/>
      <c r="O147" s="10"/>
      <c r="P147" s="7"/>
      <c r="Q147" s="10"/>
      <c r="R147" s="10"/>
      <c r="S147" s="10"/>
    </row>
    <row r="148" spans="1:19" ht="16.5" customHeight="1" x14ac:dyDescent="0.2">
      <c r="A148" s="7"/>
      <c r="B148" s="7"/>
      <c r="C148" s="7" t="s">
        <v>105</v>
      </c>
      <c r="D148" s="7"/>
      <c r="E148" s="7"/>
      <c r="F148" s="7"/>
      <c r="G148" s="7"/>
      <c r="H148" s="7"/>
      <c r="I148" s="7"/>
      <c r="J148" s="7"/>
      <c r="K148" s="7"/>
      <c r="L148" s="9" t="s">
        <v>240</v>
      </c>
      <c r="M148" s="15">
        <v>105</v>
      </c>
      <c r="N148" s="15">
        <v>391</v>
      </c>
      <c r="O148" s="19">
        <v>16744</v>
      </c>
      <c r="P148" s="7"/>
      <c r="Q148" s="15">
        <v>143</v>
      </c>
      <c r="R148" s="15">
        <v>425</v>
      </c>
      <c r="S148" s="19">
        <v>14325</v>
      </c>
    </row>
    <row r="149" spans="1:19" ht="16.5" customHeight="1" x14ac:dyDescent="0.2">
      <c r="A149" s="7"/>
      <c r="B149" s="7"/>
      <c r="C149" s="7" t="s">
        <v>587</v>
      </c>
      <c r="D149" s="7"/>
      <c r="E149" s="7"/>
      <c r="F149" s="7"/>
      <c r="G149" s="7"/>
      <c r="H149" s="7"/>
      <c r="I149" s="7"/>
      <c r="J149" s="7"/>
      <c r="K149" s="7"/>
      <c r="L149" s="9"/>
      <c r="M149" s="10"/>
      <c r="N149" s="10"/>
      <c r="O149" s="10"/>
      <c r="P149" s="7"/>
      <c r="Q149" s="10"/>
      <c r="R149" s="10"/>
      <c r="S149" s="10"/>
    </row>
    <row r="150" spans="1:19" ht="29.45" customHeight="1" x14ac:dyDescent="0.2">
      <c r="A150" s="7"/>
      <c r="B150" s="7"/>
      <c r="C150" s="7"/>
      <c r="D150" s="84" t="s">
        <v>346</v>
      </c>
      <c r="E150" s="84"/>
      <c r="F150" s="84"/>
      <c r="G150" s="84"/>
      <c r="H150" s="84"/>
      <c r="I150" s="84"/>
      <c r="J150" s="84"/>
      <c r="K150" s="84"/>
      <c r="L150" s="9" t="s">
        <v>240</v>
      </c>
      <c r="M150" s="16">
        <v>84</v>
      </c>
      <c r="N150" s="15">
        <v>356</v>
      </c>
      <c r="O150" s="15">
        <v>558</v>
      </c>
      <c r="P150" s="7"/>
      <c r="Q150" s="15">
        <v>113</v>
      </c>
      <c r="R150" s="15">
        <v>389</v>
      </c>
      <c r="S150" s="15">
        <v>453</v>
      </c>
    </row>
    <row r="151" spans="1:19" ht="16.5" customHeight="1" x14ac:dyDescent="0.2">
      <c r="A151" s="7"/>
      <c r="B151" s="7"/>
      <c r="C151" s="7"/>
      <c r="D151" s="7" t="s">
        <v>487</v>
      </c>
      <c r="E151" s="7"/>
      <c r="F151" s="7"/>
      <c r="G151" s="7"/>
      <c r="H151" s="7"/>
      <c r="I151" s="7"/>
      <c r="J151" s="7"/>
      <c r="K151" s="7"/>
      <c r="L151" s="9" t="s">
        <v>240</v>
      </c>
      <c r="M151" s="15">
        <v>106</v>
      </c>
      <c r="N151" s="15">
        <v>392</v>
      </c>
      <c r="O151" s="19">
        <v>15887</v>
      </c>
      <c r="P151" s="7"/>
      <c r="Q151" s="15">
        <v>145</v>
      </c>
      <c r="R151" s="15">
        <v>427</v>
      </c>
      <c r="S151" s="19">
        <v>13621</v>
      </c>
    </row>
    <row r="152" spans="1:19" ht="16.5" customHeight="1" x14ac:dyDescent="0.2">
      <c r="A152" s="7"/>
      <c r="B152" s="7"/>
      <c r="C152" s="7"/>
      <c r="D152" s="7" t="s">
        <v>588</v>
      </c>
      <c r="E152" s="7"/>
      <c r="F152" s="7"/>
      <c r="G152" s="7"/>
      <c r="H152" s="7"/>
      <c r="I152" s="7"/>
      <c r="J152" s="7"/>
      <c r="K152" s="7"/>
      <c r="L152" s="9" t="s">
        <v>240</v>
      </c>
      <c r="M152" s="15">
        <v>101</v>
      </c>
      <c r="N152" s="15">
        <v>382</v>
      </c>
      <c r="O152" s="15">
        <v>299</v>
      </c>
      <c r="P152" s="7"/>
      <c r="Q152" s="15">
        <v>139</v>
      </c>
      <c r="R152" s="15">
        <v>412</v>
      </c>
      <c r="S152" s="15">
        <v>251</v>
      </c>
    </row>
    <row r="153" spans="1:19" ht="16.5" customHeight="1" x14ac:dyDescent="0.2">
      <c r="A153" s="7"/>
      <c r="B153" s="7"/>
      <c r="C153" s="7" t="s">
        <v>589</v>
      </c>
      <c r="D153" s="7"/>
      <c r="E153" s="7"/>
      <c r="F153" s="7"/>
      <c r="G153" s="7"/>
      <c r="H153" s="7"/>
      <c r="I153" s="7"/>
      <c r="J153" s="7"/>
      <c r="K153" s="7"/>
      <c r="L153" s="9"/>
      <c r="M153" s="10"/>
      <c r="N153" s="10"/>
      <c r="O153" s="10"/>
      <c r="P153" s="7"/>
      <c r="Q153" s="10"/>
      <c r="R153" s="10"/>
      <c r="S153" s="10"/>
    </row>
    <row r="154" spans="1:19" ht="16.5" customHeight="1" x14ac:dyDescent="0.2">
      <c r="A154" s="7"/>
      <c r="B154" s="7"/>
      <c r="C154" s="7"/>
      <c r="D154" s="7" t="s">
        <v>433</v>
      </c>
      <c r="E154" s="7"/>
      <c r="F154" s="7"/>
      <c r="G154" s="7"/>
      <c r="H154" s="7"/>
      <c r="I154" s="7"/>
      <c r="J154" s="7"/>
      <c r="K154" s="7"/>
      <c r="L154" s="9" t="s">
        <v>240</v>
      </c>
      <c r="M154" s="15">
        <v>111</v>
      </c>
      <c r="N154" s="15">
        <v>395</v>
      </c>
      <c r="O154" s="17">
        <v>8941</v>
      </c>
      <c r="P154" s="7"/>
      <c r="Q154" s="15">
        <v>159</v>
      </c>
      <c r="R154" s="15">
        <v>428</v>
      </c>
      <c r="S154" s="17">
        <v>7633</v>
      </c>
    </row>
    <row r="155" spans="1:19" ht="16.5" customHeight="1" x14ac:dyDescent="0.2">
      <c r="A155" s="7"/>
      <c r="B155" s="7"/>
      <c r="C155" s="7"/>
      <c r="D155" s="7" t="s">
        <v>434</v>
      </c>
      <c r="E155" s="7"/>
      <c r="F155" s="7"/>
      <c r="G155" s="7"/>
      <c r="H155" s="7"/>
      <c r="I155" s="7"/>
      <c r="J155" s="7"/>
      <c r="K155" s="7"/>
      <c r="L155" s="9" t="s">
        <v>240</v>
      </c>
      <c r="M155" s="16">
        <v>83</v>
      </c>
      <c r="N155" s="15">
        <v>386</v>
      </c>
      <c r="O155" s="17">
        <v>5201</v>
      </c>
      <c r="P155" s="7"/>
      <c r="Q155" s="15">
        <v>117</v>
      </c>
      <c r="R155" s="15">
        <v>420</v>
      </c>
      <c r="S155" s="17">
        <v>4483</v>
      </c>
    </row>
    <row r="156" spans="1:19" ht="16.5" customHeight="1" x14ac:dyDescent="0.2">
      <c r="A156" s="7"/>
      <c r="B156" s="7"/>
      <c r="C156" s="7"/>
      <c r="D156" s="7" t="s">
        <v>435</v>
      </c>
      <c r="E156" s="7"/>
      <c r="F156" s="7"/>
      <c r="G156" s="7"/>
      <c r="H156" s="7"/>
      <c r="I156" s="7"/>
      <c r="J156" s="7"/>
      <c r="K156" s="7"/>
      <c r="L156" s="9" t="s">
        <v>240</v>
      </c>
      <c r="M156" s="15">
        <v>119</v>
      </c>
      <c r="N156" s="15">
        <v>375</v>
      </c>
      <c r="O156" s="17">
        <v>2207</v>
      </c>
      <c r="P156" s="7"/>
      <c r="Q156" s="15">
        <v>144</v>
      </c>
      <c r="R156" s="15">
        <v>416</v>
      </c>
      <c r="S156" s="17">
        <v>1892</v>
      </c>
    </row>
    <row r="157" spans="1:19" ht="16.5" customHeight="1" x14ac:dyDescent="0.2">
      <c r="A157" s="7"/>
      <c r="B157" s="7"/>
      <c r="C157" s="7"/>
      <c r="D157" s="7" t="s">
        <v>436</v>
      </c>
      <c r="E157" s="7"/>
      <c r="F157" s="7"/>
      <c r="G157" s="7"/>
      <c r="H157" s="7"/>
      <c r="I157" s="7"/>
      <c r="J157" s="7"/>
      <c r="K157" s="7"/>
      <c r="L157" s="9" t="s">
        <v>240</v>
      </c>
      <c r="M157" s="15">
        <v>161</v>
      </c>
      <c r="N157" s="15">
        <v>410</v>
      </c>
      <c r="O157" s="15">
        <v>278</v>
      </c>
      <c r="P157" s="7"/>
      <c r="Q157" s="15">
        <v>182</v>
      </c>
      <c r="R157" s="15">
        <v>435</v>
      </c>
      <c r="S157" s="15">
        <v>232</v>
      </c>
    </row>
    <row r="158" spans="1:19" ht="16.5" customHeight="1" x14ac:dyDescent="0.2">
      <c r="A158" s="7"/>
      <c r="B158" s="7"/>
      <c r="C158" s="7"/>
      <c r="D158" s="7" t="s">
        <v>437</v>
      </c>
      <c r="E158" s="7"/>
      <c r="F158" s="7"/>
      <c r="G158" s="7"/>
      <c r="H158" s="7"/>
      <c r="I158" s="7"/>
      <c r="J158" s="7"/>
      <c r="K158" s="7"/>
      <c r="L158" s="9" t="s">
        <v>240</v>
      </c>
      <c r="M158" s="16">
        <v>67</v>
      </c>
      <c r="N158" s="15">
        <v>297</v>
      </c>
      <c r="O158" s="15">
        <v>117</v>
      </c>
      <c r="P158" s="7"/>
      <c r="Q158" s="16">
        <v>75</v>
      </c>
      <c r="R158" s="15">
        <v>266</v>
      </c>
      <c r="S158" s="16">
        <v>84</v>
      </c>
    </row>
    <row r="159" spans="1:19" ht="16.5" customHeight="1" x14ac:dyDescent="0.2">
      <c r="A159" s="7"/>
      <c r="B159" s="7"/>
      <c r="C159" s="7"/>
      <c r="D159" s="7" t="s">
        <v>588</v>
      </c>
      <c r="E159" s="7"/>
      <c r="F159" s="7"/>
      <c r="G159" s="7"/>
      <c r="H159" s="7"/>
      <c r="I159" s="7"/>
      <c r="J159" s="7"/>
      <c r="K159" s="7"/>
      <c r="L159" s="9" t="s">
        <v>240</v>
      </c>
      <c r="M159" s="14" t="s">
        <v>101</v>
      </c>
      <c r="N159" s="14" t="s">
        <v>101</v>
      </c>
      <c r="O159" s="13" t="s">
        <v>104</v>
      </c>
      <c r="P159" s="7"/>
      <c r="Q159" s="14" t="s">
        <v>101</v>
      </c>
      <c r="R159" s="14" t="s">
        <v>101</v>
      </c>
      <c r="S159" s="13" t="s">
        <v>104</v>
      </c>
    </row>
    <row r="160" spans="1:19" ht="16.5" customHeight="1" x14ac:dyDescent="0.2">
      <c r="A160" s="7"/>
      <c r="B160" s="7"/>
      <c r="C160" s="7" t="s">
        <v>611</v>
      </c>
      <c r="D160" s="7"/>
      <c r="E160" s="7"/>
      <c r="F160" s="7"/>
      <c r="G160" s="7"/>
      <c r="H160" s="7"/>
      <c r="I160" s="7"/>
      <c r="J160" s="7"/>
      <c r="K160" s="7"/>
      <c r="L160" s="9"/>
      <c r="M160" s="10"/>
      <c r="N160" s="10"/>
      <c r="O160" s="10"/>
      <c r="P160" s="7"/>
      <c r="Q160" s="10"/>
      <c r="R160" s="10"/>
      <c r="S160" s="10"/>
    </row>
    <row r="161" spans="1:19" ht="16.5" customHeight="1" x14ac:dyDescent="0.2">
      <c r="A161" s="7"/>
      <c r="B161" s="7"/>
      <c r="C161" s="7"/>
      <c r="D161" s="7" t="s">
        <v>591</v>
      </c>
      <c r="E161" s="7"/>
      <c r="F161" s="7"/>
      <c r="G161" s="7"/>
      <c r="H161" s="7"/>
      <c r="I161" s="7"/>
      <c r="J161" s="7"/>
      <c r="K161" s="7"/>
      <c r="L161" s="9" t="s">
        <v>240</v>
      </c>
      <c r="M161" s="15">
        <v>100</v>
      </c>
      <c r="N161" s="15">
        <v>400</v>
      </c>
      <c r="O161" s="17">
        <v>6888</v>
      </c>
      <c r="P161" s="7"/>
      <c r="Q161" s="15">
        <v>135</v>
      </c>
      <c r="R161" s="15">
        <v>436</v>
      </c>
      <c r="S161" s="17">
        <v>5892</v>
      </c>
    </row>
    <row r="162" spans="1:19" ht="16.5" customHeight="1" x14ac:dyDescent="0.2">
      <c r="A162" s="7"/>
      <c r="B162" s="7"/>
      <c r="C162" s="7"/>
      <c r="D162" s="7" t="s">
        <v>592</v>
      </c>
      <c r="E162" s="7"/>
      <c r="F162" s="7"/>
      <c r="G162" s="7"/>
      <c r="H162" s="7"/>
      <c r="I162" s="7"/>
      <c r="J162" s="7"/>
      <c r="K162" s="7"/>
      <c r="L162" s="9" t="s">
        <v>240</v>
      </c>
      <c r="M162" s="15">
        <v>104</v>
      </c>
      <c r="N162" s="15">
        <v>384</v>
      </c>
      <c r="O162" s="17">
        <v>3119</v>
      </c>
      <c r="P162" s="7"/>
      <c r="Q162" s="15">
        <v>138</v>
      </c>
      <c r="R162" s="15">
        <v>417</v>
      </c>
      <c r="S162" s="17">
        <v>2671</v>
      </c>
    </row>
    <row r="163" spans="1:19" ht="16.5" customHeight="1" x14ac:dyDescent="0.2">
      <c r="A163" s="7"/>
      <c r="B163" s="7"/>
      <c r="C163" s="7"/>
      <c r="D163" s="7" t="s">
        <v>593</v>
      </c>
      <c r="E163" s="7"/>
      <c r="F163" s="7"/>
      <c r="G163" s="7"/>
      <c r="H163" s="7"/>
      <c r="I163" s="7"/>
      <c r="J163" s="7"/>
      <c r="K163" s="7"/>
      <c r="L163" s="9" t="s">
        <v>240</v>
      </c>
      <c r="M163" s="15">
        <v>112</v>
      </c>
      <c r="N163" s="15">
        <v>390</v>
      </c>
      <c r="O163" s="17">
        <v>3593</v>
      </c>
      <c r="P163" s="7"/>
      <c r="Q163" s="15">
        <v>160</v>
      </c>
      <c r="R163" s="15">
        <v>427</v>
      </c>
      <c r="S163" s="17">
        <v>3086</v>
      </c>
    </row>
    <row r="164" spans="1:19" ht="16.5" customHeight="1" x14ac:dyDescent="0.2">
      <c r="A164" s="7"/>
      <c r="B164" s="7"/>
      <c r="C164" s="7"/>
      <c r="D164" s="7" t="s">
        <v>594</v>
      </c>
      <c r="E164" s="7"/>
      <c r="F164" s="7"/>
      <c r="G164" s="7"/>
      <c r="H164" s="7"/>
      <c r="I164" s="7"/>
      <c r="J164" s="7"/>
      <c r="K164" s="7"/>
      <c r="L164" s="9" t="s">
        <v>240</v>
      </c>
      <c r="M164" s="15">
        <v>111</v>
      </c>
      <c r="N164" s="15">
        <v>378</v>
      </c>
      <c r="O164" s="17">
        <v>2445</v>
      </c>
      <c r="P164" s="7"/>
      <c r="Q164" s="15">
        <v>154</v>
      </c>
      <c r="R164" s="15">
        <v>412</v>
      </c>
      <c r="S164" s="17">
        <v>2086</v>
      </c>
    </row>
    <row r="165" spans="1:19" ht="16.5" customHeight="1" x14ac:dyDescent="0.2">
      <c r="A165" s="7"/>
      <c r="B165" s="7"/>
      <c r="C165" s="7"/>
      <c r="D165" s="7" t="s">
        <v>595</v>
      </c>
      <c r="E165" s="7"/>
      <c r="F165" s="7"/>
      <c r="G165" s="7"/>
      <c r="H165" s="7"/>
      <c r="I165" s="7"/>
      <c r="J165" s="7"/>
      <c r="K165" s="7"/>
      <c r="L165" s="9" t="s">
        <v>240</v>
      </c>
      <c r="M165" s="15">
        <v>102</v>
      </c>
      <c r="N165" s="15">
        <v>369</v>
      </c>
      <c r="O165" s="15">
        <v>698</v>
      </c>
      <c r="P165" s="7"/>
      <c r="Q165" s="15">
        <v>143</v>
      </c>
      <c r="R165" s="15">
        <v>400</v>
      </c>
      <c r="S165" s="15">
        <v>590</v>
      </c>
    </row>
    <row r="166" spans="1:19" ht="16.5" customHeight="1" x14ac:dyDescent="0.2">
      <c r="A166" s="7"/>
      <c r="B166" s="7"/>
      <c r="C166" s="7"/>
      <c r="D166" s="7" t="s">
        <v>588</v>
      </c>
      <c r="E166" s="7"/>
      <c r="F166" s="7"/>
      <c r="G166" s="7"/>
      <c r="H166" s="7"/>
      <c r="I166" s="7"/>
      <c r="J166" s="7"/>
      <c r="K166" s="7"/>
      <c r="L166" s="9" t="s">
        <v>240</v>
      </c>
      <c r="M166" s="14" t="s">
        <v>227</v>
      </c>
      <c r="N166" s="14" t="s">
        <v>227</v>
      </c>
      <c r="O166" s="13">
        <v>1</v>
      </c>
      <c r="P166" s="7"/>
      <c r="Q166" s="14" t="s">
        <v>101</v>
      </c>
      <c r="R166" s="14" t="s">
        <v>101</v>
      </c>
      <c r="S166" s="13" t="s">
        <v>104</v>
      </c>
    </row>
    <row r="167" spans="1:19" ht="16.5" customHeight="1" x14ac:dyDescent="0.2">
      <c r="A167" s="7"/>
      <c r="B167" s="7" t="s">
        <v>597</v>
      </c>
      <c r="C167" s="7"/>
      <c r="D167" s="7"/>
      <c r="E167" s="7"/>
      <c r="F167" s="7"/>
      <c r="G167" s="7"/>
      <c r="H167" s="7"/>
      <c r="I167" s="7"/>
      <c r="J167" s="7"/>
      <c r="K167" s="7"/>
      <c r="L167" s="9"/>
      <c r="M167" s="10"/>
      <c r="N167" s="10"/>
      <c r="O167" s="10"/>
      <c r="P167" s="7"/>
      <c r="Q167" s="10"/>
      <c r="R167" s="10"/>
      <c r="S167" s="10"/>
    </row>
    <row r="168" spans="1:19" ht="16.5" customHeight="1" x14ac:dyDescent="0.2">
      <c r="A168" s="7"/>
      <c r="B168" s="7"/>
      <c r="C168" s="7" t="s">
        <v>105</v>
      </c>
      <c r="D168" s="7"/>
      <c r="E168" s="7"/>
      <c r="F168" s="7"/>
      <c r="G168" s="7"/>
      <c r="H168" s="7"/>
      <c r="I168" s="7"/>
      <c r="J168" s="7"/>
      <c r="K168" s="7"/>
      <c r="L168" s="9" t="s">
        <v>240</v>
      </c>
      <c r="M168" s="14" t="s">
        <v>101</v>
      </c>
      <c r="N168" s="14" t="s">
        <v>101</v>
      </c>
      <c r="O168" s="14" t="s">
        <v>101</v>
      </c>
      <c r="P168" s="7"/>
      <c r="Q168" s="14" t="s">
        <v>101</v>
      </c>
      <c r="R168" s="14" t="s">
        <v>101</v>
      </c>
      <c r="S168" s="14" t="s">
        <v>101</v>
      </c>
    </row>
    <row r="169" spans="1:19" ht="16.5" customHeight="1" x14ac:dyDescent="0.2">
      <c r="A169" s="7"/>
      <c r="B169" s="7"/>
      <c r="C169" s="7" t="s">
        <v>587</v>
      </c>
      <c r="D169" s="7"/>
      <c r="E169" s="7"/>
      <c r="F169" s="7"/>
      <c r="G169" s="7"/>
      <c r="H169" s="7"/>
      <c r="I169" s="7"/>
      <c r="J169" s="7"/>
      <c r="K169" s="7"/>
      <c r="L169" s="9"/>
      <c r="M169" s="10"/>
      <c r="N169" s="10"/>
      <c r="O169" s="10"/>
      <c r="P169" s="7"/>
      <c r="Q169" s="10"/>
      <c r="R169" s="10"/>
      <c r="S169" s="10"/>
    </row>
    <row r="170" spans="1:19" ht="29.45" customHeight="1" x14ac:dyDescent="0.2">
      <c r="A170" s="7"/>
      <c r="B170" s="7"/>
      <c r="C170" s="7"/>
      <c r="D170" s="84" t="s">
        <v>346</v>
      </c>
      <c r="E170" s="84"/>
      <c r="F170" s="84"/>
      <c r="G170" s="84"/>
      <c r="H170" s="84"/>
      <c r="I170" s="84"/>
      <c r="J170" s="84"/>
      <c r="K170" s="84"/>
      <c r="L170" s="9" t="s">
        <v>240</v>
      </c>
      <c r="M170" s="14" t="s">
        <v>101</v>
      </c>
      <c r="N170" s="14" t="s">
        <v>101</v>
      </c>
      <c r="O170" s="14" t="s">
        <v>101</v>
      </c>
      <c r="P170" s="7"/>
      <c r="Q170" s="14" t="s">
        <v>101</v>
      </c>
      <c r="R170" s="14" t="s">
        <v>101</v>
      </c>
      <c r="S170" s="14" t="s">
        <v>101</v>
      </c>
    </row>
    <row r="171" spans="1:19" ht="16.5" customHeight="1" x14ac:dyDescent="0.2">
      <c r="A171" s="7"/>
      <c r="B171" s="7"/>
      <c r="C171" s="7"/>
      <c r="D171" s="7" t="s">
        <v>487</v>
      </c>
      <c r="E171" s="7"/>
      <c r="F171" s="7"/>
      <c r="G171" s="7"/>
      <c r="H171" s="7"/>
      <c r="I171" s="7"/>
      <c r="J171" s="7"/>
      <c r="K171" s="7"/>
      <c r="L171" s="9" t="s">
        <v>240</v>
      </c>
      <c r="M171" s="14" t="s">
        <v>101</v>
      </c>
      <c r="N171" s="14" t="s">
        <v>101</v>
      </c>
      <c r="O171" s="14" t="s">
        <v>101</v>
      </c>
      <c r="P171" s="7"/>
      <c r="Q171" s="14" t="s">
        <v>101</v>
      </c>
      <c r="R171" s="14" t="s">
        <v>101</v>
      </c>
      <c r="S171" s="14" t="s">
        <v>101</v>
      </c>
    </row>
    <row r="172" spans="1:19" ht="16.5" customHeight="1" x14ac:dyDescent="0.2">
      <c r="A172" s="7"/>
      <c r="B172" s="7"/>
      <c r="C172" s="7"/>
      <c r="D172" s="7" t="s">
        <v>588</v>
      </c>
      <c r="E172" s="7"/>
      <c r="F172" s="7"/>
      <c r="G172" s="7"/>
      <c r="H172" s="7"/>
      <c r="I172" s="7"/>
      <c r="J172" s="7"/>
      <c r="K172" s="7"/>
      <c r="L172" s="9" t="s">
        <v>240</v>
      </c>
      <c r="M172" s="14" t="s">
        <v>101</v>
      </c>
      <c r="N172" s="14" t="s">
        <v>101</v>
      </c>
      <c r="O172" s="14" t="s">
        <v>101</v>
      </c>
      <c r="P172" s="7"/>
      <c r="Q172" s="14" t="s">
        <v>101</v>
      </c>
      <c r="R172" s="14" t="s">
        <v>101</v>
      </c>
      <c r="S172" s="14" t="s">
        <v>101</v>
      </c>
    </row>
    <row r="173" spans="1:19" ht="16.5" customHeight="1" x14ac:dyDescent="0.2">
      <c r="A173" s="7"/>
      <c r="B173" s="7"/>
      <c r="C173" s="7" t="s">
        <v>589</v>
      </c>
      <c r="D173" s="7"/>
      <c r="E173" s="7"/>
      <c r="F173" s="7"/>
      <c r="G173" s="7"/>
      <c r="H173" s="7"/>
      <c r="I173" s="7"/>
      <c r="J173" s="7"/>
      <c r="K173" s="7"/>
      <c r="L173" s="9"/>
      <c r="M173" s="10"/>
      <c r="N173" s="10"/>
      <c r="O173" s="10"/>
      <c r="P173" s="7"/>
      <c r="Q173" s="10"/>
      <c r="R173" s="10"/>
      <c r="S173" s="10"/>
    </row>
    <row r="174" spans="1:19" ht="16.5" customHeight="1" x14ac:dyDescent="0.2">
      <c r="A174" s="7"/>
      <c r="B174" s="7"/>
      <c r="C174" s="7"/>
      <c r="D174" s="7" t="s">
        <v>433</v>
      </c>
      <c r="E174" s="7"/>
      <c r="F174" s="7"/>
      <c r="G174" s="7"/>
      <c r="H174" s="7"/>
      <c r="I174" s="7"/>
      <c r="J174" s="7"/>
      <c r="K174" s="7"/>
      <c r="L174" s="9" t="s">
        <v>240</v>
      </c>
      <c r="M174" s="14" t="s">
        <v>101</v>
      </c>
      <c r="N174" s="14" t="s">
        <v>101</v>
      </c>
      <c r="O174" s="14" t="s">
        <v>101</v>
      </c>
      <c r="P174" s="7"/>
      <c r="Q174" s="14" t="s">
        <v>101</v>
      </c>
      <c r="R174" s="14" t="s">
        <v>101</v>
      </c>
      <c r="S174" s="14" t="s">
        <v>101</v>
      </c>
    </row>
    <row r="175" spans="1:19" ht="16.5" customHeight="1" x14ac:dyDescent="0.2">
      <c r="A175" s="7"/>
      <c r="B175" s="7"/>
      <c r="C175" s="7"/>
      <c r="D175" s="7" t="s">
        <v>434</v>
      </c>
      <c r="E175" s="7"/>
      <c r="F175" s="7"/>
      <c r="G175" s="7"/>
      <c r="H175" s="7"/>
      <c r="I175" s="7"/>
      <c r="J175" s="7"/>
      <c r="K175" s="7"/>
      <c r="L175" s="9" t="s">
        <v>240</v>
      </c>
      <c r="M175" s="14" t="s">
        <v>101</v>
      </c>
      <c r="N175" s="14" t="s">
        <v>101</v>
      </c>
      <c r="O175" s="14" t="s">
        <v>101</v>
      </c>
      <c r="P175" s="7"/>
      <c r="Q175" s="14" t="s">
        <v>101</v>
      </c>
      <c r="R175" s="14" t="s">
        <v>101</v>
      </c>
      <c r="S175" s="14" t="s">
        <v>101</v>
      </c>
    </row>
    <row r="176" spans="1:19" ht="16.5" customHeight="1" x14ac:dyDescent="0.2">
      <c r="A176" s="7"/>
      <c r="B176" s="7"/>
      <c r="C176" s="7"/>
      <c r="D176" s="7" t="s">
        <v>435</v>
      </c>
      <c r="E176" s="7"/>
      <c r="F176" s="7"/>
      <c r="G176" s="7"/>
      <c r="H176" s="7"/>
      <c r="I176" s="7"/>
      <c r="J176" s="7"/>
      <c r="K176" s="7"/>
      <c r="L176" s="9" t="s">
        <v>240</v>
      </c>
      <c r="M176" s="14" t="s">
        <v>101</v>
      </c>
      <c r="N176" s="14" t="s">
        <v>101</v>
      </c>
      <c r="O176" s="14" t="s">
        <v>101</v>
      </c>
      <c r="P176" s="7"/>
      <c r="Q176" s="14" t="s">
        <v>101</v>
      </c>
      <c r="R176" s="14" t="s">
        <v>101</v>
      </c>
      <c r="S176" s="14" t="s">
        <v>101</v>
      </c>
    </row>
    <row r="177" spans="1:19" ht="16.5" customHeight="1" x14ac:dyDescent="0.2">
      <c r="A177" s="7"/>
      <c r="B177" s="7"/>
      <c r="C177" s="7"/>
      <c r="D177" s="7" t="s">
        <v>436</v>
      </c>
      <c r="E177" s="7"/>
      <c r="F177" s="7"/>
      <c r="G177" s="7"/>
      <c r="H177" s="7"/>
      <c r="I177" s="7"/>
      <c r="J177" s="7"/>
      <c r="K177" s="7"/>
      <c r="L177" s="9" t="s">
        <v>240</v>
      </c>
      <c r="M177" s="14" t="s">
        <v>101</v>
      </c>
      <c r="N177" s="14" t="s">
        <v>101</v>
      </c>
      <c r="O177" s="14" t="s">
        <v>101</v>
      </c>
      <c r="P177" s="7"/>
      <c r="Q177" s="14" t="s">
        <v>101</v>
      </c>
      <c r="R177" s="14" t="s">
        <v>101</v>
      </c>
      <c r="S177" s="14" t="s">
        <v>101</v>
      </c>
    </row>
    <row r="178" spans="1:19" ht="16.5" customHeight="1" x14ac:dyDescent="0.2">
      <c r="A178" s="7"/>
      <c r="B178" s="7"/>
      <c r="C178" s="7"/>
      <c r="D178" s="7" t="s">
        <v>437</v>
      </c>
      <c r="E178" s="7"/>
      <c r="F178" s="7"/>
      <c r="G178" s="7"/>
      <c r="H178" s="7"/>
      <c r="I178" s="7"/>
      <c r="J178" s="7"/>
      <c r="K178" s="7"/>
      <c r="L178" s="9" t="s">
        <v>240</v>
      </c>
      <c r="M178" s="14" t="s">
        <v>101</v>
      </c>
      <c r="N178" s="14" t="s">
        <v>101</v>
      </c>
      <c r="O178" s="14" t="s">
        <v>101</v>
      </c>
      <c r="P178" s="7"/>
      <c r="Q178" s="14" t="s">
        <v>101</v>
      </c>
      <c r="R178" s="14" t="s">
        <v>101</v>
      </c>
      <c r="S178" s="14" t="s">
        <v>101</v>
      </c>
    </row>
    <row r="179" spans="1:19" ht="16.5" customHeight="1" x14ac:dyDescent="0.2">
      <c r="A179" s="7"/>
      <c r="B179" s="7"/>
      <c r="C179" s="7"/>
      <c r="D179" s="7" t="s">
        <v>588</v>
      </c>
      <c r="E179" s="7"/>
      <c r="F179" s="7"/>
      <c r="G179" s="7"/>
      <c r="H179" s="7"/>
      <c r="I179" s="7"/>
      <c r="J179" s="7"/>
      <c r="K179" s="7"/>
      <c r="L179" s="9" t="s">
        <v>240</v>
      </c>
      <c r="M179" s="14" t="s">
        <v>101</v>
      </c>
      <c r="N179" s="14" t="s">
        <v>101</v>
      </c>
      <c r="O179" s="14" t="s">
        <v>101</v>
      </c>
      <c r="P179" s="7"/>
      <c r="Q179" s="14" t="s">
        <v>101</v>
      </c>
      <c r="R179" s="14" t="s">
        <v>101</v>
      </c>
      <c r="S179" s="14" t="s">
        <v>101</v>
      </c>
    </row>
    <row r="180" spans="1:19" ht="16.5" customHeight="1" x14ac:dyDescent="0.2">
      <c r="A180" s="7"/>
      <c r="B180" s="7"/>
      <c r="C180" s="7" t="s">
        <v>611</v>
      </c>
      <c r="D180" s="7"/>
      <c r="E180" s="7"/>
      <c r="F180" s="7"/>
      <c r="G180" s="7"/>
      <c r="H180" s="7"/>
      <c r="I180" s="7"/>
      <c r="J180" s="7"/>
      <c r="K180" s="7"/>
      <c r="L180" s="9"/>
      <c r="M180" s="10"/>
      <c r="N180" s="10"/>
      <c r="O180" s="10"/>
      <c r="P180" s="7"/>
      <c r="Q180" s="10"/>
      <c r="R180" s="10"/>
      <c r="S180" s="10"/>
    </row>
    <row r="181" spans="1:19" ht="16.5" customHeight="1" x14ac:dyDescent="0.2">
      <c r="A181" s="7"/>
      <c r="B181" s="7"/>
      <c r="C181" s="7"/>
      <c r="D181" s="7" t="s">
        <v>591</v>
      </c>
      <c r="E181" s="7"/>
      <c r="F181" s="7"/>
      <c r="G181" s="7"/>
      <c r="H181" s="7"/>
      <c r="I181" s="7"/>
      <c r="J181" s="7"/>
      <c r="K181" s="7"/>
      <c r="L181" s="9" t="s">
        <v>240</v>
      </c>
      <c r="M181" s="14" t="s">
        <v>101</v>
      </c>
      <c r="N181" s="14" t="s">
        <v>101</v>
      </c>
      <c r="O181" s="14" t="s">
        <v>101</v>
      </c>
      <c r="P181" s="7"/>
      <c r="Q181" s="14" t="s">
        <v>101</v>
      </c>
      <c r="R181" s="14" t="s">
        <v>101</v>
      </c>
      <c r="S181" s="14" t="s">
        <v>101</v>
      </c>
    </row>
    <row r="182" spans="1:19" ht="16.5" customHeight="1" x14ac:dyDescent="0.2">
      <c r="A182" s="7"/>
      <c r="B182" s="7"/>
      <c r="C182" s="7"/>
      <c r="D182" s="7" t="s">
        <v>592</v>
      </c>
      <c r="E182" s="7"/>
      <c r="F182" s="7"/>
      <c r="G182" s="7"/>
      <c r="H182" s="7"/>
      <c r="I182" s="7"/>
      <c r="J182" s="7"/>
      <c r="K182" s="7"/>
      <c r="L182" s="9" t="s">
        <v>240</v>
      </c>
      <c r="M182" s="14" t="s">
        <v>101</v>
      </c>
      <c r="N182" s="14" t="s">
        <v>101</v>
      </c>
      <c r="O182" s="14" t="s">
        <v>101</v>
      </c>
      <c r="P182" s="7"/>
      <c r="Q182" s="14" t="s">
        <v>101</v>
      </c>
      <c r="R182" s="14" t="s">
        <v>101</v>
      </c>
      <c r="S182" s="14" t="s">
        <v>101</v>
      </c>
    </row>
    <row r="183" spans="1:19" ht="16.5" customHeight="1" x14ac:dyDescent="0.2">
      <c r="A183" s="7"/>
      <c r="B183" s="7"/>
      <c r="C183" s="7"/>
      <c r="D183" s="7" t="s">
        <v>593</v>
      </c>
      <c r="E183" s="7"/>
      <c r="F183" s="7"/>
      <c r="G183" s="7"/>
      <c r="H183" s="7"/>
      <c r="I183" s="7"/>
      <c r="J183" s="7"/>
      <c r="K183" s="7"/>
      <c r="L183" s="9" t="s">
        <v>240</v>
      </c>
      <c r="M183" s="14" t="s">
        <v>101</v>
      </c>
      <c r="N183" s="14" t="s">
        <v>101</v>
      </c>
      <c r="O183" s="14" t="s">
        <v>101</v>
      </c>
      <c r="P183" s="7"/>
      <c r="Q183" s="14" t="s">
        <v>101</v>
      </c>
      <c r="R183" s="14" t="s">
        <v>101</v>
      </c>
      <c r="S183" s="14" t="s">
        <v>101</v>
      </c>
    </row>
    <row r="184" spans="1:19" ht="16.5" customHeight="1" x14ac:dyDescent="0.2">
      <c r="A184" s="7"/>
      <c r="B184" s="7"/>
      <c r="C184" s="7"/>
      <c r="D184" s="7" t="s">
        <v>594</v>
      </c>
      <c r="E184" s="7"/>
      <c r="F184" s="7"/>
      <c r="G184" s="7"/>
      <c r="H184" s="7"/>
      <c r="I184" s="7"/>
      <c r="J184" s="7"/>
      <c r="K184" s="7"/>
      <c r="L184" s="9" t="s">
        <v>240</v>
      </c>
      <c r="M184" s="14" t="s">
        <v>101</v>
      </c>
      <c r="N184" s="14" t="s">
        <v>101</v>
      </c>
      <c r="O184" s="14" t="s">
        <v>101</v>
      </c>
      <c r="P184" s="7"/>
      <c r="Q184" s="14" t="s">
        <v>101</v>
      </c>
      <c r="R184" s="14" t="s">
        <v>101</v>
      </c>
      <c r="S184" s="14" t="s">
        <v>101</v>
      </c>
    </row>
    <row r="185" spans="1:19" ht="16.5" customHeight="1" x14ac:dyDescent="0.2">
      <c r="A185" s="7"/>
      <c r="B185" s="7"/>
      <c r="C185" s="7"/>
      <c r="D185" s="7" t="s">
        <v>595</v>
      </c>
      <c r="E185" s="7"/>
      <c r="F185" s="7"/>
      <c r="G185" s="7"/>
      <c r="H185" s="7"/>
      <c r="I185" s="7"/>
      <c r="J185" s="7"/>
      <c r="K185" s="7"/>
      <c r="L185" s="9" t="s">
        <v>240</v>
      </c>
      <c r="M185" s="14" t="s">
        <v>101</v>
      </c>
      <c r="N185" s="14" t="s">
        <v>101</v>
      </c>
      <c r="O185" s="14" t="s">
        <v>101</v>
      </c>
      <c r="P185" s="7"/>
      <c r="Q185" s="14" t="s">
        <v>101</v>
      </c>
      <c r="R185" s="14" t="s">
        <v>101</v>
      </c>
      <c r="S185" s="14" t="s">
        <v>101</v>
      </c>
    </row>
    <row r="186" spans="1:19" ht="16.5" customHeight="1" x14ac:dyDescent="0.2">
      <c r="A186" s="7"/>
      <c r="B186" s="7"/>
      <c r="C186" s="7"/>
      <c r="D186" s="7" t="s">
        <v>588</v>
      </c>
      <c r="E186" s="7"/>
      <c r="F186" s="7"/>
      <c r="G186" s="7"/>
      <c r="H186" s="7"/>
      <c r="I186" s="7"/>
      <c r="J186" s="7"/>
      <c r="K186" s="7"/>
      <c r="L186" s="9" t="s">
        <v>240</v>
      </c>
      <c r="M186" s="14" t="s">
        <v>101</v>
      </c>
      <c r="N186" s="14" t="s">
        <v>101</v>
      </c>
      <c r="O186" s="14" t="s">
        <v>101</v>
      </c>
      <c r="P186" s="7"/>
      <c r="Q186" s="14" t="s">
        <v>101</v>
      </c>
      <c r="R186" s="14" t="s">
        <v>101</v>
      </c>
      <c r="S186" s="14" t="s">
        <v>101</v>
      </c>
    </row>
    <row r="187" spans="1:19" ht="16.5" customHeight="1" x14ac:dyDescent="0.2">
      <c r="A187" s="7" t="s">
        <v>142</v>
      </c>
      <c r="B187" s="7"/>
      <c r="C187" s="7"/>
      <c r="D187" s="7"/>
      <c r="E187" s="7"/>
      <c r="F187" s="7"/>
      <c r="G187" s="7"/>
      <c r="H187" s="7"/>
      <c r="I187" s="7"/>
      <c r="J187" s="7"/>
      <c r="K187" s="7"/>
      <c r="L187" s="9"/>
      <c r="M187" s="10"/>
      <c r="N187" s="10"/>
      <c r="O187" s="10"/>
      <c r="P187" s="7"/>
      <c r="Q187" s="10"/>
      <c r="R187" s="10"/>
      <c r="S187" s="10"/>
    </row>
    <row r="188" spans="1:19" ht="16.5" customHeight="1" x14ac:dyDescent="0.2">
      <c r="A188" s="7"/>
      <c r="B188" s="7" t="s">
        <v>586</v>
      </c>
      <c r="C188" s="7"/>
      <c r="D188" s="7"/>
      <c r="E188" s="7"/>
      <c r="F188" s="7"/>
      <c r="G188" s="7"/>
      <c r="H188" s="7"/>
      <c r="I188" s="7"/>
      <c r="J188" s="7"/>
      <c r="K188" s="7"/>
      <c r="L188" s="9"/>
      <c r="M188" s="10"/>
      <c r="N188" s="10"/>
      <c r="O188" s="10"/>
      <c r="P188" s="7"/>
      <c r="Q188" s="10"/>
      <c r="R188" s="10"/>
      <c r="S188" s="10"/>
    </row>
    <row r="189" spans="1:19" ht="16.5" customHeight="1" x14ac:dyDescent="0.2">
      <c r="A189" s="7"/>
      <c r="B189" s="7"/>
      <c r="C189" s="7" t="s">
        <v>105</v>
      </c>
      <c r="D189" s="7"/>
      <c r="E189" s="7"/>
      <c r="F189" s="7"/>
      <c r="G189" s="7"/>
      <c r="H189" s="7"/>
      <c r="I189" s="7"/>
      <c r="J189" s="7"/>
      <c r="K189" s="7"/>
      <c r="L189" s="9" t="s">
        <v>240</v>
      </c>
      <c r="M189" s="15">
        <v>496</v>
      </c>
      <c r="N189" s="15">
        <v>688</v>
      </c>
      <c r="O189" s="19">
        <v>33703</v>
      </c>
      <c r="P189" s="7"/>
      <c r="Q189" s="15">
        <v>504</v>
      </c>
      <c r="R189" s="15">
        <v>714</v>
      </c>
      <c r="S189" s="19">
        <v>33384</v>
      </c>
    </row>
    <row r="190" spans="1:19" ht="16.5" customHeight="1" x14ac:dyDescent="0.2">
      <c r="A190" s="7"/>
      <c r="B190" s="7"/>
      <c r="C190" s="7" t="s">
        <v>587</v>
      </c>
      <c r="D190" s="7"/>
      <c r="E190" s="7"/>
      <c r="F190" s="7"/>
      <c r="G190" s="7"/>
      <c r="H190" s="7"/>
      <c r="I190" s="7"/>
      <c r="J190" s="7"/>
      <c r="K190" s="7"/>
      <c r="L190" s="9"/>
      <c r="M190" s="10"/>
      <c r="N190" s="10"/>
      <c r="O190" s="10"/>
      <c r="P190" s="7"/>
      <c r="Q190" s="10"/>
      <c r="R190" s="10"/>
      <c r="S190" s="10"/>
    </row>
    <row r="191" spans="1:19" ht="29.45" customHeight="1" x14ac:dyDescent="0.2">
      <c r="A191" s="7"/>
      <c r="B191" s="7"/>
      <c r="C191" s="7"/>
      <c r="D191" s="84" t="s">
        <v>346</v>
      </c>
      <c r="E191" s="84"/>
      <c r="F191" s="84"/>
      <c r="G191" s="84"/>
      <c r="H191" s="84"/>
      <c r="I191" s="84"/>
      <c r="J191" s="84"/>
      <c r="K191" s="84"/>
      <c r="L191" s="9" t="s">
        <v>240</v>
      </c>
      <c r="M191" s="15">
        <v>260</v>
      </c>
      <c r="N191" s="15">
        <v>587</v>
      </c>
      <c r="O191" s="17">
        <v>1541</v>
      </c>
      <c r="P191" s="7"/>
      <c r="Q191" s="15">
        <v>343</v>
      </c>
      <c r="R191" s="15">
        <v>618</v>
      </c>
      <c r="S191" s="17">
        <v>1219</v>
      </c>
    </row>
    <row r="192" spans="1:19" ht="16.5" customHeight="1" x14ac:dyDescent="0.2">
      <c r="A192" s="7"/>
      <c r="B192" s="7"/>
      <c r="C192" s="7"/>
      <c r="D192" s="7" t="s">
        <v>487</v>
      </c>
      <c r="E192" s="7"/>
      <c r="F192" s="7"/>
      <c r="G192" s="7"/>
      <c r="H192" s="7"/>
      <c r="I192" s="7"/>
      <c r="J192" s="7"/>
      <c r="K192" s="7"/>
      <c r="L192" s="9" t="s">
        <v>240</v>
      </c>
      <c r="M192" s="15">
        <v>507</v>
      </c>
      <c r="N192" s="15">
        <v>691</v>
      </c>
      <c r="O192" s="19">
        <v>31198</v>
      </c>
      <c r="P192" s="7"/>
      <c r="Q192" s="15">
        <v>510</v>
      </c>
      <c r="R192" s="15">
        <v>718</v>
      </c>
      <c r="S192" s="19">
        <v>31116</v>
      </c>
    </row>
    <row r="193" spans="1:19" ht="16.5" customHeight="1" x14ac:dyDescent="0.2">
      <c r="A193" s="7"/>
      <c r="B193" s="7"/>
      <c r="C193" s="7"/>
      <c r="D193" s="7" t="s">
        <v>588</v>
      </c>
      <c r="E193" s="7"/>
      <c r="F193" s="7"/>
      <c r="G193" s="7"/>
      <c r="H193" s="7"/>
      <c r="I193" s="7"/>
      <c r="J193" s="7"/>
      <c r="K193" s="7"/>
      <c r="L193" s="9" t="s">
        <v>240</v>
      </c>
      <c r="M193" s="15">
        <v>428</v>
      </c>
      <c r="N193" s="15">
        <v>666</v>
      </c>
      <c r="O193" s="15">
        <v>964</v>
      </c>
      <c r="P193" s="7"/>
      <c r="Q193" s="15">
        <v>415</v>
      </c>
      <c r="R193" s="15">
        <v>679</v>
      </c>
      <c r="S193" s="17">
        <v>1049</v>
      </c>
    </row>
    <row r="194" spans="1:19" ht="16.5" customHeight="1" x14ac:dyDescent="0.2">
      <c r="A194" s="7"/>
      <c r="B194" s="7"/>
      <c r="C194" s="7" t="s">
        <v>589</v>
      </c>
      <c r="D194" s="7"/>
      <c r="E194" s="7"/>
      <c r="F194" s="7"/>
      <c r="G194" s="7"/>
      <c r="H194" s="7"/>
      <c r="I194" s="7"/>
      <c r="J194" s="7"/>
      <c r="K194" s="7"/>
      <c r="L194" s="9"/>
      <c r="M194" s="10"/>
      <c r="N194" s="10"/>
      <c r="O194" s="10"/>
      <c r="P194" s="7"/>
      <c r="Q194" s="10"/>
      <c r="R194" s="10"/>
      <c r="S194" s="10"/>
    </row>
    <row r="195" spans="1:19" ht="16.5" customHeight="1" x14ac:dyDescent="0.2">
      <c r="A195" s="7"/>
      <c r="B195" s="7"/>
      <c r="C195" s="7"/>
      <c r="D195" s="7" t="s">
        <v>433</v>
      </c>
      <c r="E195" s="7"/>
      <c r="F195" s="7"/>
      <c r="G195" s="7"/>
      <c r="H195" s="7"/>
      <c r="I195" s="7"/>
      <c r="J195" s="7"/>
      <c r="K195" s="7"/>
      <c r="L195" s="9" t="s">
        <v>240</v>
      </c>
      <c r="M195" s="15">
        <v>583</v>
      </c>
      <c r="N195" s="15">
        <v>721</v>
      </c>
      <c r="O195" s="19">
        <v>13866</v>
      </c>
      <c r="P195" s="7"/>
      <c r="Q195" s="15">
        <v>567</v>
      </c>
      <c r="R195" s="15">
        <v>758</v>
      </c>
      <c r="S195" s="19">
        <v>13874</v>
      </c>
    </row>
    <row r="196" spans="1:19" ht="16.5" customHeight="1" x14ac:dyDescent="0.2">
      <c r="A196" s="7"/>
      <c r="B196" s="7"/>
      <c r="C196" s="7"/>
      <c r="D196" s="7" t="s">
        <v>434</v>
      </c>
      <c r="E196" s="7"/>
      <c r="F196" s="7"/>
      <c r="G196" s="7"/>
      <c r="H196" s="7"/>
      <c r="I196" s="7"/>
      <c r="J196" s="7"/>
      <c r="K196" s="7"/>
      <c r="L196" s="9" t="s">
        <v>240</v>
      </c>
      <c r="M196" s="15">
        <v>473</v>
      </c>
      <c r="N196" s="15">
        <v>665</v>
      </c>
      <c r="O196" s="17">
        <v>9832</v>
      </c>
      <c r="P196" s="7"/>
      <c r="Q196" s="15">
        <v>492</v>
      </c>
      <c r="R196" s="15">
        <v>686</v>
      </c>
      <c r="S196" s="17">
        <v>9774</v>
      </c>
    </row>
    <row r="197" spans="1:19" ht="16.5" customHeight="1" x14ac:dyDescent="0.2">
      <c r="A197" s="7"/>
      <c r="B197" s="7"/>
      <c r="C197" s="7"/>
      <c r="D197" s="7" t="s">
        <v>435</v>
      </c>
      <c r="E197" s="7"/>
      <c r="F197" s="7"/>
      <c r="G197" s="7"/>
      <c r="H197" s="7"/>
      <c r="I197" s="7"/>
      <c r="J197" s="7"/>
      <c r="K197" s="7"/>
      <c r="L197" s="9" t="s">
        <v>240</v>
      </c>
      <c r="M197" s="15">
        <v>448</v>
      </c>
      <c r="N197" s="15">
        <v>598</v>
      </c>
      <c r="O197" s="17">
        <v>7957</v>
      </c>
      <c r="P197" s="7"/>
      <c r="Q197" s="15">
        <v>461</v>
      </c>
      <c r="R197" s="15">
        <v>616</v>
      </c>
      <c r="S197" s="17">
        <v>7801</v>
      </c>
    </row>
    <row r="198" spans="1:19" ht="16.5" customHeight="1" x14ac:dyDescent="0.2">
      <c r="A198" s="7"/>
      <c r="B198" s="7"/>
      <c r="C198" s="7"/>
      <c r="D198" s="7" t="s">
        <v>436</v>
      </c>
      <c r="E198" s="7"/>
      <c r="F198" s="7"/>
      <c r="G198" s="7"/>
      <c r="H198" s="7"/>
      <c r="I198" s="7"/>
      <c r="J198" s="7"/>
      <c r="K198" s="7"/>
      <c r="L198" s="9" t="s">
        <v>240</v>
      </c>
      <c r="M198" s="15">
        <v>342</v>
      </c>
      <c r="N198" s="15">
        <v>554</v>
      </c>
      <c r="O198" s="17">
        <v>1092</v>
      </c>
      <c r="P198" s="7"/>
      <c r="Q198" s="15">
        <v>366</v>
      </c>
      <c r="R198" s="15">
        <v>581</v>
      </c>
      <c r="S198" s="15">
        <v>954</v>
      </c>
    </row>
    <row r="199" spans="1:19" ht="16.5" customHeight="1" x14ac:dyDescent="0.2">
      <c r="A199" s="7"/>
      <c r="B199" s="7"/>
      <c r="C199" s="7"/>
      <c r="D199" s="7" t="s">
        <v>437</v>
      </c>
      <c r="E199" s="7"/>
      <c r="F199" s="7"/>
      <c r="G199" s="7"/>
      <c r="H199" s="7"/>
      <c r="I199" s="7"/>
      <c r="J199" s="7"/>
      <c r="K199" s="7"/>
      <c r="L199" s="9" t="s">
        <v>240</v>
      </c>
      <c r="M199" s="16">
        <v>30</v>
      </c>
      <c r="N199" s="15">
        <v>429</v>
      </c>
      <c r="O199" s="15">
        <v>956</v>
      </c>
      <c r="P199" s="7"/>
      <c r="Q199" s="16">
        <v>33</v>
      </c>
      <c r="R199" s="15">
        <v>486</v>
      </c>
      <c r="S199" s="15">
        <v>981</v>
      </c>
    </row>
    <row r="200" spans="1:19" ht="16.5" customHeight="1" x14ac:dyDescent="0.2">
      <c r="A200" s="7"/>
      <c r="B200" s="7"/>
      <c r="C200" s="7"/>
      <c r="D200" s="7" t="s">
        <v>588</v>
      </c>
      <c r="E200" s="7"/>
      <c r="F200" s="7"/>
      <c r="G200" s="7"/>
      <c r="H200" s="7"/>
      <c r="I200" s="7"/>
      <c r="J200" s="7"/>
      <c r="K200" s="7"/>
      <c r="L200" s="9" t="s">
        <v>240</v>
      </c>
      <c r="M200" s="14" t="s">
        <v>101</v>
      </c>
      <c r="N200" s="14" t="s">
        <v>101</v>
      </c>
      <c r="O200" s="13" t="s">
        <v>104</v>
      </c>
      <c r="P200" s="7"/>
      <c r="Q200" s="14" t="s">
        <v>101</v>
      </c>
      <c r="R200" s="14" t="s">
        <v>101</v>
      </c>
      <c r="S200" s="13" t="s">
        <v>104</v>
      </c>
    </row>
    <row r="201" spans="1:19" ht="16.5" customHeight="1" x14ac:dyDescent="0.2">
      <c r="A201" s="7"/>
      <c r="B201" s="7"/>
      <c r="C201" s="7" t="s">
        <v>611</v>
      </c>
      <c r="D201" s="7"/>
      <c r="E201" s="7"/>
      <c r="F201" s="7"/>
      <c r="G201" s="7"/>
      <c r="H201" s="7"/>
      <c r="I201" s="7"/>
      <c r="J201" s="7"/>
      <c r="K201" s="7"/>
      <c r="L201" s="9"/>
      <c r="M201" s="10"/>
      <c r="N201" s="10"/>
      <c r="O201" s="10"/>
      <c r="P201" s="7"/>
      <c r="Q201" s="10"/>
      <c r="R201" s="10"/>
      <c r="S201" s="10"/>
    </row>
    <row r="202" spans="1:19" ht="16.5" customHeight="1" x14ac:dyDescent="0.2">
      <c r="A202" s="7"/>
      <c r="B202" s="7"/>
      <c r="C202" s="7"/>
      <c r="D202" s="7" t="s">
        <v>591</v>
      </c>
      <c r="E202" s="7"/>
      <c r="F202" s="7"/>
      <c r="G202" s="7"/>
      <c r="H202" s="7"/>
      <c r="I202" s="7"/>
      <c r="J202" s="7"/>
      <c r="K202" s="7"/>
      <c r="L202" s="9" t="s">
        <v>240</v>
      </c>
      <c r="M202" s="15">
        <v>513</v>
      </c>
      <c r="N202" s="15">
        <v>691</v>
      </c>
      <c r="O202" s="19">
        <v>12382</v>
      </c>
      <c r="P202" s="7"/>
      <c r="Q202" s="15">
        <v>525</v>
      </c>
      <c r="R202" s="15">
        <v>722</v>
      </c>
      <c r="S202" s="19">
        <v>11987</v>
      </c>
    </row>
    <row r="203" spans="1:19" ht="16.5" customHeight="1" x14ac:dyDescent="0.2">
      <c r="A203" s="7"/>
      <c r="B203" s="7"/>
      <c r="C203" s="7"/>
      <c r="D203" s="7" t="s">
        <v>592</v>
      </c>
      <c r="E203" s="7"/>
      <c r="F203" s="7"/>
      <c r="G203" s="7"/>
      <c r="H203" s="7"/>
      <c r="I203" s="7"/>
      <c r="J203" s="7"/>
      <c r="K203" s="7"/>
      <c r="L203" s="9" t="s">
        <v>240</v>
      </c>
      <c r="M203" s="15">
        <v>476</v>
      </c>
      <c r="N203" s="15">
        <v>685</v>
      </c>
      <c r="O203" s="17">
        <v>7983</v>
      </c>
      <c r="P203" s="7"/>
      <c r="Q203" s="15">
        <v>489</v>
      </c>
      <c r="R203" s="15">
        <v>702</v>
      </c>
      <c r="S203" s="17">
        <v>7767</v>
      </c>
    </row>
    <row r="204" spans="1:19" ht="16.5" customHeight="1" x14ac:dyDescent="0.2">
      <c r="A204" s="7"/>
      <c r="B204" s="7"/>
      <c r="C204" s="7"/>
      <c r="D204" s="7" t="s">
        <v>593</v>
      </c>
      <c r="E204" s="7"/>
      <c r="F204" s="7"/>
      <c r="G204" s="7"/>
      <c r="H204" s="7"/>
      <c r="I204" s="7"/>
      <c r="J204" s="7"/>
      <c r="K204" s="7"/>
      <c r="L204" s="9" t="s">
        <v>240</v>
      </c>
      <c r="M204" s="15">
        <v>460</v>
      </c>
      <c r="N204" s="15">
        <v>653</v>
      </c>
      <c r="O204" s="17">
        <v>7165</v>
      </c>
      <c r="P204" s="7"/>
      <c r="Q204" s="15">
        <v>482</v>
      </c>
      <c r="R204" s="15">
        <v>669</v>
      </c>
      <c r="S204" s="17">
        <v>7449</v>
      </c>
    </row>
    <row r="205" spans="1:19" ht="16.5" customHeight="1" x14ac:dyDescent="0.2">
      <c r="A205" s="7"/>
      <c r="B205" s="7"/>
      <c r="C205" s="7"/>
      <c r="D205" s="7" t="s">
        <v>594</v>
      </c>
      <c r="E205" s="7"/>
      <c r="F205" s="7"/>
      <c r="G205" s="7"/>
      <c r="H205" s="7"/>
      <c r="I205" s="7"/>
      <c r="J205" s="7"/>
      <c r="K205" s="7"/>
      <c r="L205" s="9" t="s">
        <v>240</v>
      </c>
      <c r="M205" s="15">
        <v>540</v>
      </c>
      <c r="N205" s="15">
        <v>705</v>
      </c>
      <c r="O205" s="17">
        <v>4412</v>
      </c>
      <c r="P205" s="7"/>
      <c r="Q205" s="15">
        <v>533</v>
      </c>
      <c r="R205" s="15">
        <v>736</v>
      </c>
      <c r="S205" s="17">
        <v>4522</v>
      </c>
    </row>
    <row r="206" spans="1:19" ht="16.5" customHeight="1" x14ac:dyDescent="0.2">
      <c r="A206" s="7"/>
      <c r="B206" s="7"/>
      <c r="C206" s="7"/>
      <c r="D206" s="7" t="s">
        <v>595</v>
      </c>
      <c r="E206" s="7"/>
      <c r="F206" s="7"/>
      <c r="G206" s="7"/>
      <c r="H206" s="7"/>
      <c r="I206" s="7"/>
      <c r="J206" s="7"/>
      <c r="K206" s="7"/>
      <c r="L206" s="9" t="s">
        <v>240</v>
      </c>
      <c r="M206" s="15">
        <v>609</v>
      </c>
      <c r="N206" s="15">
        <v>725</v>
      </c>
      <c r="O206" s="17">
        <v>1760</v>
      </c>
      <c r="P206" s="7"/>
      <c r="Q206" s="15">
        <v>593</v>
      </c>
      <c r="R206" s="15">
        <v>770</v>
      </c>
      <c r="S206" s="17">
        <v>1658</v>
      </c>
    </row>
    <row r="207" spans="1:19" ht="16.5" customHeight="1" x14ac:dyDescent="0.2">
      <c r="A207" s="7"/>
      <c r="B207" s="7"/>
      <c r="C207" s="7"/>
      <c r="D207" s="7" t="s">
        <v>588</v>
      </c>
      <c r="E207" s="7"/>
      <c r="F207" s="7"/>
      <c r="G207" s="7"/>
      <c r="H207" s="7"/>
      <c r="I207" s="7"/>
      <c r="J207" s="7"/>
      <c r="K207" s="7"/>
      <c r="L207" s="9" t="s">
        <v>240</v>
      </c>
      <c r="M207" s="14" t="s">
        <v>227</v>
      </c>
      <c r="N207" s="14" t="s">
        <v>227</v>
      </c>
      <c r="O207" s="13">
        <v>1</v>
      </c>
      <c r="P207" s="7"/>
      <c r="Q207" s="14" t="s">
        <v>227</v>
      </c>
      <c r="R207" s="14" t="s">
        <v>227</v>
      </c>
      <c r="S207" s="13">
        <v>1</v>
      </c>
    </row>
    <row r="208" spans="1:19" ht="16.5" customHeight="1" x14ac:dyDescent="0.2">
      <c r="A208" s="7"/>
      <c r="B208" s="7" t="s">
        <v>596</v>
      </c>
      <c r="C208" s="7"/>
      <c r="D208" s="7"/>
      <c r="E208" s="7"/>
      <c r="F208" s="7"/>
      <c r="G208" s="7"/>
      <c r="H208" s="7"/>
      <c r="I208" s="7"/>
      <c r="J208" s="7"/>
      <c r="K208" s="7"/>
      <c r="L208" s="9"/>
      <c r="M208" s="10"/>
      <c r="N208" s="10"/>
      <c r="O208" s="10"/>
      <c r="P208" s="7"/>
      <c r="Q208" s="10"/>
      <c r="R208" s="10"/>
      <c r="S208" s="10"/>
    </row>
    <row r="209" spans="1:19" ht="16.5" customHeight="1" x14ac:dyDescent="0.2">
      <c r="A209" s="7"/>
      <c r="B209" s="7"/>
      <c r="C209" s="7" t="s">
        <v>105</v>
      </c>
      <c r="D209" s="7"/>
      <c r="E209" s="7"/>
      <c r="F209" s="7"/>
      <c r="G209" s="7"/>
      <c r="H209" s="7"/>
      <c r="I209" s="7"/>
      <c r="J209" s="7"/>
      <c r="K209" s="7"/>
      <c r="L209" s="9" t="s">
        <v>240</v>
      </c>
      <c r="M209" s="15">
        <v>141</v>
      </c>
      <c r="N209" s="15">
        <v>428</v>
      </c>
      <c r="O209" s="19">
        <v>12850</v>
      </c>
      <c r="P209" s="7"/>
      <c r="Q209" s="15">
        <v>161</v>
      </c>
      <c r="R209" s="15">
        <v>461</v>
      </c>
      <c r="S209" s="19">
        <v>12485</v>
      </c>
    </row>
    <row r="210" spans="1:19" ht="16.5" customHeight="1" x14ac:dyDescent="0.2">
      <c r="A210" s="7"/>
      <c r="B210" s="7"/>
      <c r="C210" s="7" t="s">
        <v>587</v>
      </c>
      <c r="D210" s="7"/>
      <c r="E210" s="7"/>
      <c r="F210" s="7"/>
      <c r="G210" s="7"/>
      <c r="H210" s="7"/>
      <c r="I210" s="7"/>
      <c r="J210" s="7"/>
      <c r="K210" s="7"/>
      <c r="L210" s="9"/>
      <c r="M210" s="10"/>
      <c r="N210" s="10"/>
      <c r="O210" s="10"/>
      <c r="P210" s="7"/>
      <c r="Q210" s="10"/>
      <c r="R210" s="10"/>
      <c r="S210" s="10"/>
    </row>
    <row r="211" spans="1:19" ht="29.45" customHeight="1" x14ac:dyDescent="0.2">
      <c r="A211" s="7"/>
      <c r="B211" s="7"/>
      <c r="C211" s="7"/>
      <c r="D211" s="84" t="s">
        <v>346</v>
      </c>
      <c r="E211" s="84"/>
      <c r="F211" s="84"/>
      <c r="G211" s="84"/>
      <c r="H211" s="84"/>
      <c r="I211" s="84"/>
      <c r="J211" s="84"/>
      <c r="K211" s="84"/>
      <c r="L211" s="9" t="s">
        <v>240</v>
      </c>
      <c r="M211" s="15">
        <v>103</v>
      </c>
      <c r="N211" s="15">
        <v>397</v>
      </c>
      <c r="O211" s="15">
        <v>498</v>
      </c>
      <c r="P211" s="7"/>
      <c r="Q211" s="15">
        <v>125</v>
      </c>
      <c r="R211" s="15">
        <v>421</v>
      </c>
      <c r="S211" s="15">
        <v>429</v>
      </c>
    </row>
    <row r="212" spans="1:19" ht="16.5" customHeight="1" x14ac:dyDescent="0.2">
      <c r="A212" s="7"/>
      <c r="B212" s="7"/>
      <c r="C212" s="7"/>
      <c r="D212" s="7" t="s">
        <v>487</v>
      </c>
      <c r="E212" s="7"/>
      <c r="F212" s="7"/>
      <c r="G212" s="7"/>
      <c r="H212" s="7"/>
      <c r="I212" s="7"/>
      <c r="J212" s="7"/>
      <c r="K212" s="7"/>
      <c r="L212" s="9" t="s">
        <v>240</v>
      </c>
      <c r="M212" s="15">
        <v>142</v>
      </c>
      <c r="N212" s="15">
        <v>429</v>
      </c>
      <c r="O212" s="19">
        <v>12065</v>
      </c>
      <c r="P212" s="7"/>
      <c r="Q212" s="15">
        <v>163</v>
      </c>
      <c r="R212" s="15">
        <v>462</v>
      </c>
      <c r="S212" s="19">
        <v>11781</v>
      </c>
    </row>
    <row r="213" spans="1:19" ht="16.5" customHeight="1" x14ac:dyDescent="0.2">
      <c r="A213" s="7"/>
      <c r="B213" s="7"/>
      <c r="C213" s="7"/>
      <c r="D213" s="7" t="s">
        <v>588</v>
      </c>
      <c r="E213" s="7"/>
      <c r="F213" s="7"/>
      <c r="G213" s="7"/>
      <c r="H213" s="7"/>
      <c r="I213" s="7"/>
      <c r="J213" s="7"/>
      <c r="K213" s="7"/>
      <c r="L213" s="9" t="s">
        <v>240</v>
      </c>
      <c r="M213" s="15">
        <v>149</v>
      </c>
      <c r="N213" s="15">
        <v>465</v>
      </c>
      <c r="O213" s="15">
        <v>287</v>
      </c>
      <c r="P213" s="7"/>
      <c r="Q213" s="15">
        <v>145</v>
      </c>
      <c r="R213" s="15">
        <v>510</v>
      </c>
      <c r="S213" s="15">
        <v>275</v>
      </c>
    </row>
    <row r="214" spans="1:19" ht="16.5" customHeight="1" x14ac:dyDescent="0.2">
      <c r="A214" s="7"/>
      <c r="B214" s="7"/>
      <c r="C214" s="7" t="s">
        <v>589</v>
      </c>
      <c r="D214" s="7"/>
      <c r="E214" s="7"/>
      <c r="F214" s="7"/>
      <c r="G214" s="7"/>
      <c r="H214" s="7"/>
      <c r="I214" s="7"/>
      <c r="J214" s="7"/>
      <c r="K214" s="7"/>
      <c r="L214" s="9"/>
      <c r="M214" s="10"/>
      <c r="N214" s="10"/>
      <c r="O214" s="10"/>
      <c r="P214" s="7"/>
      <c r="Q214" s="10"/>
      <c r="R214" s="10"/>
      <c r="S214" s="10"/>
    </row>
    <row r="215" spans="1:19" ht="16.5" customHeight="1" x14ac:dyDescent="0.2">
      <c r="A215" s="7"/>
      <c r="B215" s="7"/>
      <c r="C215" s="7"/>
      <c r="D215" s="7" t="s">
        <v>433</v>
      </c>
      <c r="E215" s="7"/>
      <c r="F215" s="7"/>
      <c r="G215" s="7"/>
      <c r="H215" s="7"/>
      <c r="I215" s="7"/>
      <c r="J215" s="7"/>
      <c r="K215" s="7"/>
      <c r="L215" s="9" t="s">
        <v>240</v>
      </c>
      <c r="M215" s="15">
        <v>149</v>
      </c>
      <c r="N215" s="15">
        <v>410</v>
      </c>
      <c r="O215" s="17">
        <v>6765</v>
      </c>
      <c r="P215" s="7"/>
      <c r="Q215" s="15">
        <v>172</v>
      </c>
      <c r="R215" s="15">
        <v>434</v>
      </c>
      <c r="S215" s="17">
        <v>6687</v>
      </c>
    </row>
    <row r="216" spans="1:19" ht="16.5" customHeight="1" x14ac:dyDescent="0.2">
      <c r="A216" s="7"/>
      <c r="B216" s="7"/>
      <c r="C216" s="7"/>
      <c r="D216" s="7" t="s">
        <v>434</v>
      </c>
      <c r="E216" s="7"/>
      <c r="F216" s="7"/>
      <c r="G216" s="7"/>
      <c r="H216" s="7"/>
      <c r="I216" s="7"/>
      <c r="J216" s="7"/>
      <c r="K216" s="7"/>
      <c r="L216" s="9" t="s">
        <v>240</v>
      </c>
      <c r="M216" s="15">
        <v>134</v>
      </c>
      <c r="N216" s="15">
        <v>523</v>
      </c>
      <c r="O216" s="17">
        <v>3682</v>
      </c>
      <c r="P216" s="7"/>
      <c r="Q216" s="15">
        <v>150</v>
      </c>
      <c r="R216" s="15">
        <v>550</v>
      </c>
      <c r="S216" s="17">
        <v>3555</v>
      </c>
    </row>
    <row r="217" spans="1:19" ht="16.5" customHeight="1" x14ac:dyDescent="0.2">
      <c r="A217" s="7"/>
      <c r="B217" s="7"/>
      <c r="C217" s="7"/>
      <c r="D217" s="7" t="s">
        <v>435</v>
      </c>
      <c r="E217" s="7"/>
      <c r="F217" s="7"/>
      <c r="G217" s="7"/>
      <c r="H217" s="7"/>
      <c r="I217" s="7"/>
      <c r="J217" s="7"/>
      <c r="K217" s="7"/>
      <c r="L217" s="9" t="s">
        <v>240</v>
      </c>
      <c r="M217" s="15">
        <v>110</v>
      </c>
      <c r="N217" s="15">
        <v>373</v>
      </c>
      <c r="O217" s="17">
        <v>2136</v>
      </c>
      <c r="P217" s="7"/>
      <c r="Q217" s="15">
        <v>135</v>
      </c>
      <c r="R217" s="15">
        <v>411</v>
      </c>
      <c r="S217" s="17">
        <v>1990</v>
      </c>
    </row>
    <row r="218" spans="1:19" ht="16.5" customHeight="1" x14ac:dyDescent="0.2">
      <c r="A218" s="7"/>
      <c r="B218" s="7"/>
      <c r="C218" s="7"/>
      <c r="D218" s="7" t="s">
        <v>436</v>
      </c>
      <c r="E218" s="7"/>
      <c r="F218" s="7"/>
      <c r="G218" s="7"/>
      <c r="H218" s="7"/>
      <c r="I218" s="7"/>
      <c r="J218" s="7"/>
      <c r="K218" s="7"/>
      <c r="L218" s="9" t="s">
        <v>240</v>
      </c>
      <c r="M218" s="15">
        <v>116</v>
      </c>
      <c r="N218" s="15">
        <v>392</v>
      </c>
      <c r="O218" s="15">
        <v>181</v>
      </c>
      <c r="P218" s="7"/>
      <c r="Q218" s="15">
        <v>123</v>
      </c>
      <c r="R218" s="15">
        <v>421</v>
      </c>
      <c r="S218" s="15">
        <v>182</v>
      </c>
    </row>
    <row r="219" spans="1:19" ht="16.5" customHeight="1" x14ac:dyDescent="0.2">
      <c r="A219" s="7"/>
      <c r="B219" s="7"/>
      <c r="C219" s="7"/>
      <c r="D219" s="7" t="s">
        <v>437</v>
      </c>
      <c r="E219" s="7"/>
      <c r="F219" s="7"/>
      <c r="G219" s="7"/>
      <c r="H219" s="7"/>
      <c r="I219" s="7"/>
      <c r="J219" s="7"/>
      <c r="K219" s="7"/>
      <c r="L219" s="9" t="s">
        <v>240</v>
      </c>
      <c r="M219" s="15">
        <v>216</v>
      </c>
      <c r="N219" s="15">
        <v>724</v>
      </c>
      <c r="O219" s="16">
        <v>87</v>
      </c>
      <c r="P219" s="7"/>
      <c r="Q219" s="15">
        <v>219</v>
      </c>
      <c r="R219" s="15">
        <v>801</v>
      </c>
      <c r="S219" s="16">
        <v>71</v>
      </c>
    </row>
    <row r="220" spans="1:19" ht="16.5" customHeight="1" x14ac:dyDescent="0.2">
      <c r="A220" s="7"/>
      <c r="B220" s="7"/>
      <c r="C220" s="7"/>
      <c r="D220" s="7" t="s">
        <v>588</v>
      </c>
      <c r="E220" s="7"/>
      <c r="F220" s="7"/>
      <c r="G220" s="7"/>
      <c r="H220" s="7"/>
      <c r="I220" s="7"/>
      <c r="J220" s="7"/>
      <c r="K220" s="7"/>
      <c r="L220" s="9" t="s">
        <v>240</v>
      </c>
      <c r="M220" s="14" t="s">
        <v>101</v>
      </c>
      <c r="N220" s="14" t="s">
        <v>101</v>
      </c>
      <c r="O220" s="13" t="s">
        <v>104</v>
      </c>
      <c r="P220" s="7"/>
      <c r="Q220" s="14" t="s">
        <v>101</v>
      </c>
      <c r="R220" s="14" t="s">
        <v>101</v>
      </c>
      <c r="S220" s="13" t="s">
        <v>104</v>
      </c>
    </row>
    <row r="221" spans="1:19" ht="16.5" customHeight="1" x14ac:dyDescent="0.2">
      <c r="A221" s="7"/>
      <c r="B221" s="7"/>
      <c r="C221" s="7" t="s">
        <v>611</v>
      </c>
      <c r="D221" s="7"/>
      <c r="E221" s="7"/>
      <c r="F221" s="7"/>
      <c r="G221" s="7"/>
      <c r="H221" s="7"/>
      <c r="I221" s="7"/>
      <c r="J221" s="7"/>
      <c r="K221" s="7"/>
      <c r="L221" s="9"/>
      <c r="M221" s="10"/>
      <c r="N221" s="10"/>
      <c r="O221" s="10"/>
      <c r="P221" s="7"/>
      <c r="Q221" s="10"/>
      <c r="R221" s="10"/>
      <c r="S221" s="10"/>
    </row>
    <row r="222" spans="1:19" ht="16.5" customHeight="1" x14ac:dyDescent="0.2">
      <c r="A222" s="7"/>
      <c r="B222" s="7"/>
      <c r="C222" s="7"/>
      <c r="D222" s="7" t="s">
        <v>591</v>
      </c>
      <c r="E222" s="7"/>
      <c r="F222" s="7"/>
      <c r="G222" s="7"/>
      <c r="H222" s="7"/>
      <c r="I222" s="7"/>
      <c r="J222" s="7"/>
      <c r="K222" s="7"/>
      <c r="L222" s="9" t="s">
        <v>240</v>
      </c>
      <c r="M222" s="15">
        <v>160</v>
      </c>
      <c r="N222" s="15">
        <v>472</v>
      </c>
      <c r="O222" s="17">
        <v>5118</v>
      </c>
      <c r="P222" s="7"/>
      <c r="Q222" s="15">
        <v>178</v>
      </c>
      <c r="R222" s="15">
        <v>512</v>
      </c>
      <c r="S222" s="17">
        <v>5005</v>
      </c>
    </row>
    <row r="223" spans="1:19" ht="16.5" customHeight="1" x14ac:dyDescent="0.2">
      <c r="A223" s="7"/>
      <c r="B223" s="7"/>
      <c r="C223" s="7"/>
      <c r="D223" s="7" t="s">
        <v>592</v>
      </c>
      <c r="E223" s="7"/>
      <c r="F223" s="7"/>
      <c r="G223" s="7"/>
      <c r="H223" s="7"/>
      <c r="I223" s="7"/>
      <c r="J223" s="7"/>
      <c r="K223" s="7"/>
      <c r="L223" s="9" t="s">
        <v>240</v>
      </c>
      <c r="M223" s="15">
        <v>109</v>
      </c>
      <c r="N223" s="15">
        <v>395</v>
      </c>
      <c r="O223" s="17">
        <v>2598</v>
      </c>
      <c r="P223" s="7"/>
      <c r="Q223" s="15">
        <v>133</v>
      </c>
      <c r="R223" s="15">
        <v>426</v>
      </c>
      <c r="S223" s="17">
        <v>2498</v>
      </c>
    </row>
    <row r="224" spans="1:19" ht="16.5" customHeight="1" x14ac:dyDescent="0.2">
      <c r="A224" s="7"/>
      <c r="B224" s="7"/>
      <c r="C224" s="7"/>
      <c r="D224" s="7" t="s">
        <v>593</v>
      </c>
      <c r="E224" s="7"/>
      <c r="F224" s="7"/>
      <c r="G224" s="7"/>
      <c r="H224" s="7"/>
      <c r="I224" s="7"/>
      <c r="J224" s="7"/>
      <c r="K224" s="7"/>
      <c r="L224" s="9" t="s">
        <v>240</v>
      </c>
      <c r="M224" s="15">
        <v>137</v>
      </c>
      <c r="N224" s="15">
        <v>401</v>
      </c>
      <c r="O224" s="17">
        <v>2736</v>
      </c>
      <c r="P224" s="7"/>
      <c r="Q224" s="15">
        <v>157</v>
      </c>
      <c r="R224" s="15">
        <v>420</v>
      </c>
      <c r="S224" s="17">
        <v>2701</v>
      </c>
    </row>
    <row r="225" spans="1:19" ht="16.5" customHeight="1" x14ac:dyDescent="0.2">
      <c r="A225" s="7"/>
      <c r="B225" s="7"/>
      <c r="C225" s="7"/>
      <c r="D225" s="7" t="s">
        <v>594</v>
      </c>
      <c r="E225" s="7"/>
      <c r="F225" s="7"/>
      <c r="G225" s="7"/>
      <c r="H225" s="7"/>
      <c r="I225" s="7"/>
      <c r="J225" s="7"/>
      <c r="K225" s="7"/>
      <c r="L225" s="9" t="s">
        <v>240</v>
      </c>
      <c r="M225" s="15">
        <v>143</v>
      </c>
      <c r="N225" s="15">
        <v>403</v>
      </c>
      <c r="O225" s="17">
        <v>1869</v>
      </c>
      <c r="P225" s="7"/>
      <c r="Q225" s="15">
        <v>171</v>
      </c>
      <c r="R225" s="15">
        <v>428</v>
      </c>
      <c r="S225" s="17">
        <v>1802</v>
      </c>
    </row>
    <row r="226" spans="1:19" ht="16.5" customHeight="1" x14ac:dyDescent="0.2">
      <c r="A226" s="7"/>
      <c r="B226" s="7"/>
      <c r="C226" s="7"/>
      <c r="D226" s="7" t="s">
        <v>595</v>
      </c>
      <c r="E226" s="7"/>
      <c r="F226" s="7"/>
      <c r="G226" s="7"/>
      <c r="H226" s="7"/>
      <c r="I226" s="7"/>
      <c r="J226" s="7"/>
      <c r="K226" s="7"/>
      <c r="L226" s="9" t="s">
        <v>240</v>
      </c>
      <c r="M226" s="15">
        <v>129</v>
      </c>
      <c r="N226" s="15">
        <v>427</v>
      </c>
      <c r="O226" s="15">
        <v>529</v>
      </c>
      <c r="P226" s="7"/>
      <c r="Q226" s="15">
        <v>150</v>
      </c>
      <c r="R226" s="15">
        <v>435</v>
      </c>
      <c r="S226" s="15">
        <v>479</v>
      </c>
    </row>
    <row r="227" spans="1:19" ht="16.5" customHeight="1" x14ac:dyDescent="0.2">
      <c r="A227" s="7"/>
      <c r="B227" s="7"/>
      <c r="C227" s="7"/>
      <c r="D227" s="7" t="s">
        <v>588</v>
      </c>
      <c r="E227" s="7"/>
      <c r="F227" s="7"/>
      <c r="G227" s="7"/>
      <c r="H227" s="7"/>
      <c r="I227" s="7"/>
      <c r="J227" s="7"/>
      <c r="K227" s="7"/>
      <c r="L227" s="9" t="s">
        <v>240</v>
      </c>
      <c r="M227" s="14" t="s">
        <v>101</v>
      </c>
      <c r="N227" s="14" t="s">
        <v>101</v>
      </c>
      <c r="O227" s="13" t="s">
        <v>104</v>
      </c>
      <c r="P227" s="7"/>
      <c r="Q227" s="14" t="s">
        <v>101</v>
      </c>
      <c r="R227" s="14" t="s">
        <v>101</v>
      </c>
      <c r="S227" s="13" t="s">
        <v>104</v>
      </c>
    </row>
    <row r="228" spans="1:19" ht="16.5" customHeight="1" x14ac:dyDescent="0.2">
      <c r="A228" s="7"/>
      <c r="B228" s="7" t="s">
        <v>597</v>
      </c>
      <c r="C228" s="7"/>
      <c r="D228" s="7"/>
      <c r="E228" s="7"/>
      <c r="F228" s="7"/>
      <c r="G228" s="7"/>
      <c r="H228" s="7"/>
      <c r="I228" s="7"/>
      <c r="J228" s="7"/>
      <c r="K228" s="7"/>
      <c r="L228" s="9"/>
      <c r="M228" s="10"/>
      <c r="N228" s="10"/>
      <c r="O228" s="10"/>
      <c r="P228" s="7"/>
      <c r="Q228" s="10"/>
      <c r="R228" s="10"/>
      <c r="S228" s="10"/>
    </row>
    <row r="229" spans="1:19" ht="16.5" customHeight="1" x14ac:dyDescent="0.2">
      <c r="A229" s="7"/>
      <c r="B229" s="7"/>
      <c r="C229" s="7" t="s">
        <v>105</v>
      </c>
      <c r="D229" s="7"/>
      <c r="E229" s="7"/>
      <c r="F229" s="7"/>
      <c r="G229" s="7"/>
      <c r="H229" s="7"/>
      <c r="I229" s="7"/>
      <c r="J229" s="7"/>
      <c r="K229" s="7"/>
      <c r="L229" s="9" t="s">
        <v>240</v>
      </c>
      <c r="M229" s="14" t="s">
        <v>101</v>
      </c>
      <c r="N229" s="14" t="s">
        <v>101</v>
      </c>
      <c r="O229" s="14" t="s">
        <v>101</v>
      </c>
      <c r="P229" s="7"/>
      <c r="Q229" s="14" t="s">
        <v>101</v>
      </c>
      <c r="R229" s="14" t="s">
        <v>101</v>
      </c>
      <c r="S229" s="14" t="s">
        <v>101</v>
      </c>
    </row>
    <row r="230" spans="1:19" ht="16.5" customHeight="1" x14ac:dyDescent="0.2">
      <c r="A230" s="7"/>
      <c r="B230" s="7"/>
      <c r="C230" s="7" t="s">
        <v>587</v>
      </c>
      <c r="D230" s="7"/>
      <c r="E230" s="7"/>
      <c r="F230" s="7"/>
      <c r="G230" s="7"/>
      <c r="H230" s="7"/>
      <c r="I230" s="7"/>
      <c r="J230" s="7"/>
      <c r="K230" s="7"/>
      <c r="L230" s="9"/>
      <c r="M230" s="10"/>
      <c r="N230" s="10"/>
      <c r="O230" s="10"/>
      <c r="P230" s="7"/>
      <c r="Q230" s="10"/>
      <c r="R230" s="10"/>
      <c r="S230" s="10"/>
    </row>
    <row r="231" spans="1:19" ht="29.45" customHeight="1" x14ac:dyDescent="0.2">
      <c r="A231" s="7"/>
      <c r="B231" s="7"/>
      <c r="C231" s="7"/>
      <c r="D231" s="84" t="s">
        <v>346</v>
      </c>
      <c r="E231" s="84"/>
      <c r="F231" s="84"/>
      <c r="G231" s="84"/>
      <c r="H231" s="84"/>
      <c r="I231" s="84"/>
      <c r="J231" s="84"/>
      <c r="K231" s="84"/>
      <c r="L231" s="9" t="s">
        <v>240</v>
      </c>
      <c r="M231" s="14" t="s">
        <v>101</v>
      </c>
      <c r="N231" s="14" t="s">
        <v>101</v>
      </c>
      <c r="O231" s="14" t="s">
        <v>101</v>
      </c>
      <c r="P231" s="7"/>
      <c r="Q231" s="14" t="s">
        <v>101</v>
      </c>
      <c r="R231" s="14" t="s">
        <v>101</v>
      </c>
      <c r="S231" s="14" t="s">
        <v>101</v>
      </c>
    </row>
    <row r="232" spans="1:19" ht="16.5" customHeight="1" x14ac:dyDescent="0.2">
      <c r="A232" s="7"/>
      <c r="B232" s="7"/>
      <c r="C232" s="7"/>
      <c r="D232" s="7" t="s">
        <v>487</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c r="D233" s="7" t="s">
        <v>588</v>
      </c>
      <c r="E233" s="7"/>
      <c r="F233" s="7"/>
      <c r="G233" s="7"/>
      <c r="H233" s="7"/>
      <c r="I233" s="7"/>
      <c r="J233" s="7"/>
      <c r="K233" s="7"/>
      <c r="L233" s="9" t="s">
        <v>240</v>
      </c>
      <c r="M233" s="14" t="s">
        <v>101</v>
      </c>
      <c r="N233" s="14" t="s">
        <v>101</v>
      </c>
      <c r="O233" s="14" t="s">
        <v>101</v>
      </c>
      <c r="P233" s="7"/>
      <c r="Q233" s="14" t="s">
        <v>101</v>
      </c>
      <c r="R233" s="14" t="s">
        <v>101</v>
      </c>
      <c r="S233" s="14" t="s">
        <v>101</v>
      </c>
    </row>
    <row r="234" spans="1:19" ht="16.5" customHeight="1" x14ac:dyDescent="0.2">
      <c r="A234" s="7"/>
      <c r="B234" s="7"/>
      <c r="C234" s="7" t="s">
        <v>589</v>
      </c>
      <c r="D234" s="7"/>
      <c r="E234" s="7"/>
      <c r="F234" s="7"/>
      <c r="G234" s="7"/>
      <c r="H234" s="7"/>
      <c r="I234" s="7"/>
      <c r="J234" s="7"/>
      <c r="K234" s="7"/>
      <c r="L234" s="9"/>
      <c r="M234" s="10"/>
      <c r="N234" s="10"/>
      <c r="O234" s="10"/>
      <c r="P234" s="7"/>
      <c r="Q234" s="10"/>
      <c r="R234" s="10"/>
      <c r="S234" s="10"/>
    </row>
    <row r="235" spans="1:19" ht="16.5" customHeight="1" x14ac:dyDescent="0.2">
      <c r="A235" s="7"/>
      <c r="B235" s="7"/>
      <c r="C235" s="7"/>
      <c r="D235" s="7" t="s">
        <v>433</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434</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435</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436</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437</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c r="D240" s="7" t="s">
        <v>588</v>
      </c>
      <c r="E240" s="7"/>
      <c r="F240" s="7"/>
      <c r="G240" s="7"/>
      <c r="H240" s="7"/>
      <c r="I240" s="7"/>
      <c r="J240" s="7"/>
      <c r="K240" s="7"/>
      <c r="L240" s="9" t="s">
        <v>240</v>
      </c>
      <c r="M240" s="14" t="s">
        <v>101</v>
      </c>
      <c r="N240" s="14" t="s">
        <v>101</v>
      </c>
      <c r="O240" s="14" t="s">
        <v>101</v>
      </c>
      <c r="P240" s="7"/>
      <c r="Q240" s="14" t="s">
        <v>101</v>
      </c>
      <c r="R240" s="14" t="s">
        <v>101</v>
      </c>
      <c r="S240" s="14" t="s">
        <v>101</v>
      </c>
    </row>
    <row r="241" spans="1:19" ht="16.5" customHeight="1" x14ac:dyDescent="0.2">
      <c r="A241" s="7"/>
      <c r="B241" s="7"/>
      <c r="C241" s="7" t="s">
        <v>611</v>
      </c>
      <c r="D241" s="7"/>
      <c r="E241" s="7"/>
      <c r="F241" s="7"/>
      <c r="G241" s="7"/>
      <c r="H241" s="7"/>
      <c r="I241" s="7"/>
      <c r="J241" s="7"/>
      <c r="K241" s="7"/>
      <c r="L241" s="9"/>
      <c r="M241" s="10"/>
      <c r="N241" s="10"/>
      <c r="O241" s="10"/>
      <c r="P241" s="7"/>
      <c r="Q241" s="10"/>
      <c r="R241" s="10"/>
      <c r="S241" s="10"/>
    </row>
    <row r="242" spans="1:19" ht="16.5" customHeight="1" x14ac:dyDescent="0.2">
      <c r="A242" s="7"/>
      <c r="B242" s="7"/>
      <c r="C242" s="7"/>
      <c r="D242" s="7" t="s">
        <v>591</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592</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593</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594</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595</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c r="B247" s="7"/>
      <c r="C247" s="7"/>
      <c r="D247" s="7" t="s">
        <v>588</v>
      </c>
      <c r="E247" s="7"/>
      <c r="F247" s="7"/>
      <c r="G247" s="7"/>
      <c r="H247" s="7"/>
      <c r="I247" s="7"/>
      <c r="J247" s="7"/>
      <c r="K247" s="7"/>
      <c r="L247" s="9" t="s">
        <v>240</v>
      </c>
      <c r="M247" s="14" t="s">
        <v>101</v>
      </c>
      <c r="N247" s="14" t="s">
        <v>101</v>
      </c>
      <c r="O247" s="14" t="s">
        <v>101</v>
      </c>
      <c r="P247" s="7"/>
      <c r="Q247" s="14" t="s">
        <v>101</v>
      </c>
      <c r="R247" s="14" t="s">
        <v>101</v>
      </c>
      <c r="S247" s="14" t="s">
        <v>101</v>
      </c>
    </row>
    <row r="248" spans="1:19" ht="16.5" customHeight="1" x14ac:dyDescent="0.2">
      <c r="A248" s="7" t="s">
        <v>143</v>
      </c>
      <c r="B248" s="7"/>
      <c r="C248" s="7"/>
      <c r="D248" s="7"/>
      <c r="E248" s="7"/>
      <c r="F248" s="7"/>
      <c r="G248" s="7"/>
      <c r="H248" s="7"/>
      <c r="I248" s="7"/>
      <c r="J248" s="7"/>
      <c r="K248" s="7"/>
      <c r="L248" s="9"/>
      <c r="M248" s="10"/>
      <c r="N248" s="10"/>
      <c r="O248" s="10"/>
      <c r="P248" s="7"/>
      <c r="Q248" s="10"/>
      <c r="R248" s="10"/>
      <c r="S248" s="10"/>
    </row>
    <row r="249" spans="1:19" ht="16.5" customHeight="1" x14ac:dyDescent="0.2">
      <c r="A249" s="7"/>
      <c r="B249" s="7" t="s">
        <v>586</v>
      </c>
      <c r="C249" s="7"/>
      <c r="D249" s="7"/>
      <c r="E249" s="7"/>
      <c r="F249" s="7"/>
      <c r="G249" s="7"/>
      <c r="H249" s="7"/>
      <c r="I249" s="7"/>
      <c r="J249" s="7"/>
      <c r="K249" s="7"/>
      <c r="L249" s="9"/>
      <c r="M249" s="10"/>
      <c r="N249" s="10"/>
      <c r="O249" s="10"/>
      <c r="P249" s="7"/>
      <c r="Q249" s="10"/>
      <c r="R249" s="10"/>
      <c r="S249" s="10"/>
    </row>
    <row r="250" spans="1:19" ht="16.5" customHeight="1" x14ac:dyDescent="0.2">
      <c r="A250" s="7"/>
      <c r="B250" s="7"/>
      <c r="C250" s="7" t="s">
        <v>105</v>
      </c>
      <c r="D250" s="7"/>
      <c r="E250" s="7"/>
      <c r="F250" s="7"/>
      <c r="G250" s="7"/>
      <c r="H250" s="7"/>
      <c r="I250" s="7"/>
      <c r="J250" s="7"/>
      <c r="K250" s="7"/>
      <c r="L250" s="9" t="s">
        <v>240</v>
      </c>
      <c r="M250" s="15">
        <v>445</v>
      </c>
      <c r="N250" s="15">
        <v>667</v>
      </c>
      <c r="O250" s="19">
        <v>44523</v>
      </c>
      <c r="P250" s="7"/>
      <c r="Q250" s="15">
        <v>434</v>
      </c>
      <c r="R250" s="15">
        <v>688</v>
      </c>
      <c r="S250" s="19">
        <v>39626</v>
      </c>
    </row>
    <row r="251" spans="1:19" ht="16.5" customHeight="1" x14ac:dyDescent="0.2">
      <c r="A251" s="7"/>
      <c r="B251" s="7"/>
      <c r="C251" s="7" t="s">
        <v>587</v>
      </c>
      <c r="D251" s="7"/>
      <c r="E251" s="7"/>
      <c r="F251" s="7"/>
      <c r="G251" s="7"/>
      <c r="H251" s="7"/>
      <c r="I251" s="7"/>
      <c r="J251" s="7"/>
      <c r="K251" s="7"/>
      <c r="L251" s="9"/>
      <c r="M251" s="10"/>
      <c r="N251" s="10"/>
      <c r="O251" s="10"/>
      <c r="P251" s="7"/>
      <c r="Q251" s="10"/>
      <c r="R251" s="10"/>
      <c r="S251" s="10"/>
    </row>
    <row r="252" spans="1:19" ht="29.45" customHeight="1" x14ac:dyDescent="0.2">
      <c r="A252" s="7"/>
      <c r="B252" s="7"/>
      <c r="C252" s="7"/>
      <c r="D252" s="84" t="s">
        <v>346</v>
      </c>
      <c r="E252" s="84"/>
      <c r="F252" s="84"/>
      <c r="G252" s="84"/>
      <c r="H252" s="84"/>
      <c r="I252" s="84"/>
      <c r="J252" s="84"/>
      <c r="K252" s="84"/>
      <c r="L252" s="9" t="s">
        <v>240</v>
      </c>
      <c r="M252" s="15">
        <v>355</v>
      </c>
      <c r="N252" s="15">
        <v>590</v>
      </c>
      <c r="O252" s="17">
        <v>1310</v>
      </c>
      <c r="P252" s="7"/>
      <c r="Q252" s="15">
        <v>374</v>
      </c>
      <c r="R252" s="15">
        <v>602</v>
      </c>
      <c r="S252" s="17">
        <v>1038</v>
      </c>
    </row>
    <row r="253" spans="1:19" ht="16.5" customHeight="1" x14ac:dyDescent="0.2">
      <c r="A253" s="7"/>
      <c r="B253" s="7"/>
      <c r="C253" s="7"/>
      <c r="D253" s="7" t="s">
        <v>487</v>
      </c>
      <c r="E253" s="7"/>
      <c r="F253" s="7"/>
      <c r="G253" s="7"/>
      <c r="H253" s="7"/>
      <c r="I253" s="7"/>
      <c r="J253" s="7"/>
      <c r="K253" s="7"/>
      <c r="L253" s="9" t="s">
        <v>240</v>
      </c>
      <c r="M253" s="15">
        <v>457</v>
      </c>
      <c r="N253" s="15">
        <v>669</v>
      </c>
      <c r="O253" s="19">
        <v>41885</v>
      </c>
      <c r="P253" s="7"/>
      <c r="Q253" s="15">
        <v>442</v>
      </c>
      <c r="R253" s="15">
        <v>689</v>
      </c>
      <c r="S253" s="19">
        <v>37327</v>
      </c>
    </row>
    <row r="254" spans="1:19" ht="16.5" customHeight="1" x14ac:dyDescent="0.2">
      <c r="A254" s="7"/>
      <c r="B254" s="7"/>
      <c r="C254" s="7"/>
      <c r="D254" s="7" t="s">
        <v>588</v>
      </c>
      <c r="E254" s="7"/>
      <c r="F254" s="7"/>
      <c r="G254" s="7"/>
      <c r="H254" s="7"/>
      <c r="I254" s="7"/>
      <c r="J254" s="7"/>
      <c r="K254" s="7"/>
      <c r="L254" s="9" t="s">
        <v>240</v>
      </c>
      <c r="M254" s="15">
        <v>372</v>
      </c>
      <c r="N254" s="15">
        <v>621</v>
      </c>
      <c r="O254" s="17">
        <v>1328</v>
      </c>
      <c r="P254" s="7"/>
      <c r="Q254" s="15">
        <v>387</v>
      </c>
      <c r="R254" s="15">
        <v>631</v>
      </c>
      <c r="S254" s="17">
        <v>1261</v>
      </c>
    </row>
    <row r="255" spans="1:19" ht="16.5" customHeight="1" x14ac:dyDescent="0.2">
      <c r="A255" s="7"/>
      <c r="B255" s="7"/>
      <c r="C255" s="7" t="s">
        <v>589</v>
      </c>
      <c r="D255" s="7"/>
      <c r="E255" s="7"/>
      <c r="F255" s="7"/>
      <c r="G255" s="7"/>
      <c r="H255" s="7"/>
      <c r="I255" s="7"/>
      <c r="J255" s="7"/>
      <c r="K255" s="7"/>
      <c r="L255" s="9"/>
      <c r="M255" s="10"/>
      <c r="N255" s="10"/>
      <c r="O255" s="10"/>
      <c r="P255" s="7"/>
      <c r="Q255" s="10"/>
      <c r="R255" s="10"/>
      <c r="S255" s="10"/>
    </row>
    <row r="256" spans="1:19" ht="16.5" customHeight="1" x14ac:dyDescent="0.2">
      <c r="A256" s="7"/>
      <c r="B256" s="7"/>
      <c r="C256" s="7"/>
      <c r="D256" s="7" t="s">
        <v>433</v>
      </c>
      <c r="E256" s="7"/>
      <c r="F256" s="7"/>
      <c r="G256" s="7"/>
      <c r="H256" s="7"/>
      <c r="I256" s="7"/>
      <c r="J256" s="7"/>
      <c r="K256" s="7"/>
      <c r="L256" s="9" t="s">
        <v>240</v>
      </c>
      <c r="M256" s="15">
        <v>577</v>
      </c>
      <c r="N256" s="15">
        <v>684</v>
      </c>
      <c r="O256" s="19">
        <v>22161</v>
      </c>
      <c r="P256" s="7"/>
      <c r="Q256" s="15">
        <v>585</v>
      </c>
      <c r="R256" s="15">
        <v>711</v>
      </c>
      <c r="S256" s="19">
        <v>18253</v>
      </c>
    </row>
    <row r="257" spans="1:19" ht="16.5" customHeight="1" x14ac:dyDescent="0.2">
      <c r="A257" s="7"/>
      <c r="B257" s="7"/>
      <c r="C257" s="7"/>
      <c r="D257" s="7" t="s">
        <v>434</v>
      </c>
      <c r="E257" s="7"/>
      <c r="F257" s="7"/>
      <c r="G257" s="7"/>
      <c r="H257" s="7"/>
      <c r="I257" s="7"/>
      <c r="J257" s="7"/>
      <c r="K257" s="7"/>
      <c r="L257" s="9" t="s">
        <v>240</v>
      </c>
      <c r="M257" s="15">
        <v>366</v>
      </c>
      <c r="N257" s="15">
        <v>633</v>
      </c>
      <c r="O257" s="19">
        <v>12322</v>
      </c>
      <c r="P257" s="7"/>
      <c r="Q257" s="15">
        <v>380</v>
      </c>
      <c r="R257" s="15">
        <v>656</v>
      </c>
      <c r="S257" s="19">
        <v>11679</v>
      </c>
    </row>
    <row r="258" spans="1:19" ht="16.5" customHeight="1" x14ac:dyDescent="0.2">
      <c r="A258" s="7"/>
      <c r="B258" s="7"/>
      <c r="C258" s="7"/>
      <c r="D258" s="7" t="s">
        <v>435</v>
      </c>
      <c r="E258" s="7"/>
      <c r="F258" s="7"/>
      <c r="G258" s="7"/>
      <c r="H258" s="7"/>
      <c r="I258" s="7"/>
      <c r="J258" s="7"/>
      <c r="K258" s="7"/>
      <c r="L258" s="9" t="s">
        <v>240</v>
      </c>
      <c r="M258" s="15">
        <v>373</v>
      </c>
      <c r="N258" s="15">
        <v>497</v>
      </c>
      <c r="O258" s="17">
        <v>8372</v>
      </c>
      <c r="P258" s="7"/>
      <c r="Q258" s="15">
        <v>394</v>
      </c>
      <c r="R258" s="15">
        <v>514</v>
      </c>
      <c r="S258" s="17">
        <v>8262</v>
      </c>
    </row>
    <row r="259" spans="1:19" ht="16.5" customHeight="1" x14ac:dyDescent="0.2">
      <c r="A259" s="7"/>
      <c r="B259" s="7"/>
      <c r="C259" s="7"/>
      <c r="D259" s="7" t="s">
        <v>436</v>
      </c>
      <c r="E259" s="7"/>
      <c r="F259" s="7"/>
      <c r="G259" s="7"/>
      <c r="H259" s="7"/>
      <c r="I259" s="7"/>
      <c r="J259" s="7"/>
      <c r="K259" s="7"/>
      <c r="L259" s="9" t="s">
        <v>240</v>
      </c>
      <c r="M259" s="15">
        <v>277</v>
      </c>
      <c r="N259" s="15">
        <v>499</v>
      </c>
      <c r="O259" s="17">
        <v>1109</v>
      </c>
      <c r="P259" s="7"/>
      <c r="Q259" s="15">
        <v>338</v>
      </c>
      <c r="R259" s="15">
        <v>528</v>
      </c>
      <c r="S259" s="15">
        <v>963</v>
      </c>
    </row>
    <row r="260" spans="1:19" ht="16.5" customHeight="1" x14ac:dyDescent="0.2">
      <c r="A260" s="7"/>
      <c r="B260" s="7"/>
      <c r="C260" s="7"/>
      <c r="D260" s="7" t="s">
        <v>437</v>
      </c>
      <c r="E260" s="7"/>
      <c r="F260" s="7"/>
      <c r="G260" s="7"/>
      <c r="H260" s="7"/>
      <c r="I260" s="7"/>
      <c r="J260" s="7"/>
      <c r="K260" s="7"/>
      <c r="L260" s="9" t="s">
        <v>240</v>
      </c>
      <c r="M260" s="15">
        <v>301</v>
      </c>
      <c r="N260" s="15">
        <v>507</v>
      </c>
      <c r="O260" s="15">
        <v>558</v>
      </c>
      <c r="P260" s="7"/>
      <c r="Q260" s="15">
        <v>325</v>
      </c>
      <c r="R260" s="15">
        <v>526</v>
      </c>
      <c r="S260" s="15">
        <v>470</v>
      </c>
    </row>
    <row r="261" spans="1:19" ht="16.5" customHeight="1" x14ac:dyDescent="0.2">
      <c r="A261" s="7"/>
      <c r="B261" s="7"/>
      <c r="C261" s="7"/>
      <c r="D261" s="7" t="s">
        <v>588</v>
      </c>
      <c r="E261" s="7"/>
      <c r="F261" s="7"/>
      <c r="G261" s="7"/>
      <c r="H261" s="7"/>
      <c r="I261" s="7"/>
      <c r="J261" s="7"/>
      <c r="K261" s="7"/>
      <c r="L261" s="9" t="s">
        <v>240</v>
      </c>
      <c r="M261" s="14" t="s">
        <v>101</v>
      </c>
      <c r="N261" s="14" t="s">
        <v>101</v>
      </c>
      <c r="O261" s="13" t="s">
        <v>104</v>
      </c>
      <c r="P261" s="7"/>
      <c r="Q261" s="14" t="s">
        <v>101</v>
      </c>
      <c r="R261" s="14" t="s">
        <v>101</v>
      </c>
      <c r="S261" s="13" t="s">
        <v>104</v>
      </c>
    </row>
    <row r="262" spans="1:19" ht="16.5" customHeight="1" x14ac:dyDescent="0.2">
      <c r="A262" s="7"/>
      <c r="B262" s="7"/>
      <c r="C262" s="7" t="s">
        <v>611</v>
      </c>
      <c r="D262" s="7"/>
      <c r="E262" s="7"/>
      <c r="F262" s="7"/>
      <c r="G262" s="7"/>
      <c r="H262" s="7"/>
      <c r="I262" s="7"/>
      <c r="J262" s="7"/>
      <c r="K262" s="7"/>
      <c r="L262" s="9"/>
      <c r="M262" s="10"/>
      <c r="N262" s="10"/>
      <c r="O262" s="10"/>
      <c r="P262" s="7"/>
      <c r="Q262" s="10"/>
      <c r="R262" s="10"/>
      <c r="S262" s="10"/>
    </row>
    <row r="263" spans="1:19" ht="16.5" customHeight="1" x14ac:dyDescent="0.2">
      <c r="A263" s="7"/>
      <c r="B263" s="7"/>
      <c r="C263" s="7"/>
      <c r="D263" s="7" t="s">
        <v>591</v>
      </c>
      <c r="E263" s="7"/>
      <c r="F263" s="7"/>
      <c r="G263" s="7"/>
      <c r="H263" s="7"/>
      <c r="I263" s="7"/>
      <c r="J263" s="7"/>
      <c r="K263" s="7"/>
      <c r="L263" s="9" t="s">
        <v>240</v>
      </c>
      <c r="M263" s="15">
        <v>497</v>
      </c>
      <c r="N263" s="15">
        <v>673</v>
      </c>
      <c r="O263" s="19">
        <v>13768</v>
      </c>
      <c r="P263" s="7"/>
      <c r="Q263" s="15">
        <v>471</v>
      </c>
      <c r="R263" s="15">
        <v>699</v>
      </c>
      <c r="S263" s="19">
        <v>12333</v>
      </c>
    </row>
    <row r="264" spans="1:19" ht="16.5" customHeight="1" x14ac:dyDescent="0.2">
      <c r="A264" s="7"/>
      <c r="B264" s="7"/>
      <c r="C264" s="7"/>
      <c r="D264" s="7" t="s">
        <v>592</v>
      </c>
      <c r="E264" s="7"/>
      <c r="F264" s="7"/>
      <c r="G264" s="7"/>
      <c r="H264" s="7"/>
      <c r="I264" s="7"/>
      <c r="J264" s="7"/>
      <c r="K264" s="7"/>
      <c r="L264" s="9" t="s">
        <v>240</v>
      </c>
      <c r="M264" s="15">
        <v>378</v>
      </c>
      <c r="N264" s="15">
        <v>623</v>
      </c>
      <c r="O264" s="17">
        <v>9586</v>
      </c>
      <c r="P264" s="7"/>
      <c r="Q264" s="15">
        <v>391</v>
      </c>
      <c r="R264" s="15">
        <v>610</v>
      </c>
      <c r="S264" s="17">
        <v>8784</v>
      </c>
    </row>
    <row r="265" spans="1:19" ht="16.5" customHeight="1" x14ac:dyDescent="0.2">
      <c r="A265" s="7"/>
      <c r="B265" s="7"/>
      <c r="C265" s="7"/>
      <c r="D265" s="7" t="s">
        <v>593</v>
      </c>
      <c r="E265" s="7"/>
      <c r="F265" s="7"/>
      <c r="G265" s="7"/>
      <c r="H265" s="7"/>
      <c r="I265" s="7"/>
      <c r="J265" s="7"/>
      <c r="K265" s="7"/>
      <c r="L265" s="9" t="s">
        <v>240</v>
      </c>
      <c r="M265" s="15">
        <v>395</v>
      </c>
      <c r="N265" s="15">
        <v>660</v>
      </c>
      <c r="O265" s="19">
        <v>10857</v>
      </c>
      <c r="P265" s="7"/>
      <c r="Q265" s="15">
        <v>411</v>
      </c>
      <c r="R265" s="15">
        <v>683</v>
      </c>
      <c r="S265" s="17">
        <v>9787</v>
      </c>
    </row>
    <row r="266" spans="1:19" ht="16.5" customHeight="1" x14ac:dyDescent="0.2">
      <c r="A266" s="7"/>
      <c r="B266" s="7"/>
      <c r="C266" s="7"/>
      <c r="D266" s="7" t="s">
        <v>594</v>
      </c>
      <c r="E266" s="7"/>
      <c r="F266" s="7"/>
      <c r="G266" s="7"/>
      <c r="H266" s="7"/>
      <c r="I266" s="7"/>
      <c r="J266" s="7"/>
      <c r="K266" s="7"/>
      <c r="L266" s="9" t="s">
        <v>240</v>
      </c>
      <c r="M266" s="15">
        <v>506</v>
      </c>
      <c r="N266" s="15">
        <v>673</v>
      </c>
      <c r="O266" s="17">
        <v>7210</v>
      </c>
      <c r="P266" s="7"/>
      <c r="Q266" s="15">
        <v>518</v>
      </c>
      <c r="R266" s="15">
        <v>699</v>
      </c>
      <c r="S266" s="17">
        <v>6201</v>
      </c>
    </row>
    <row r="267" spans="1:19" ht="16.5" customHeight="1" x14ac:dyDescent="0.2">
      <c r="A267" s="7"/>
      <c r="B267" s="7"/>
      <c r="C267" s="7"/>
      <c r="D267" s="7" t="s">
        <v>595</v>
      </c>
      <c r="E267" s="7"/>
      <c r="F267" s="7"/>
      <c r="G267" s="7"/>
      <c r="H267" s="7"/>
      <c r="I267" s="7"/>
      <c r="J267" s="7"/>
      <c r="K267" s="7"/>
      <c r="L267" s="9" t="s">
        <v>240</v>
      </c>
      <c r="M267" s="15">
        <v>562</v>
      </c>
      <c r="N267" s="15">
        <v>686</v>
      </c>
      <c r="O267" s="17">
        <v>3097</v>
      </c>
      <c r="P267" s="7"/>
      <c r="Q267" s="15">
        <v>560</v>
      </c>
      <c r="R267" s="15">
        <v>711</v>
      </c>
      <c r="S267" s="17">
        <v>2516</v>
      </c>
    </row>
    <row r="268" spans="1:19" ht="16.5" customHeight="1" x14ac:dyDescent="0.2">
      <c r="A268" s="7"/>
      <c r="B268" s="7"/>
      <c r="C268" s="7"/>
      <c r="D268" s="7" t="s">
        <v>588</v>
      </c>
      <c r="E268" s="7"/>
      <c r="F268" s="7"/>
      <c r="G268" s="7"/>
      <c r="H268" s="7"/>
      <c r="I268" s="7"/>
      <c r="J268" s="7"/>
      <c r="K268" s="7"/>
      <c r="L268" s="9" t="s">
        <v>240</v>
      </c>
      <c r="M268" s="14" t="s">
        <v>227</v>
      </c>
      <c r="N268" s="14" t="s">
        <v>227</v>
      </c>
      <c r="O268" s="14" t="s">
        <v>227</v>
      </c>
      <c r="P268" s="7"/>
      <c r="Q268" s="14" t="s">
        <v>227</v>
      </c>
      <c r="R268" s="14" t="s">
        <v>227</v>
      </c>
      <c r="S268" s="14" t="s">
        <v>227</v>
      </c>
    </row>
    <row r="269" spans="1:19" ht="16.5" customHeight="1" x14ac:dyDescent="0.2">
      <c r="A269" s="7"/>
      <c r="B269" s="7" t="s">
        <v>596</v>
      </c>
      <c r="C269" s="7"/>
      <c r="D269" s="7"/>
      <c r="E269" s="7"/>
      <c r="F269" s="7"/>
      <c r="G269" s="7"/>
      <c r="H269" s="7"/>
      <c r="I269" s="7"/>
      <c r="J269" s="7"/>
      <c r="K269" s="7"/>
      <c r="L269" s="9"/>
      <c r="M269" s="10"/>
      <c r="N269" s="10"/>
      <c r="O269" s="10"/>
      <c r="P269" s="7"/>
      <c r="Q269" s="10"/>
      <c r="R269" s="10"/>
      <c r="S269" s="10"/>
    </row>
    <row r="270" spans="1:19" ht="16.5" customHeight="1" x14ac:dyDescent="0.2">
      <c r="A270" s="7"/>
      <c r="B270" s="7"/>
      <c r="C270" s="7" t="s">
        <v>105</v>
      </c>
      <c r="D270" s="7"/>
      <c r="E270" s="7"/>
      <c r="F270" s="7"/>
      <c r="G270" s="7"/>
      <c r="H270" s="7"/>
      <c r="I270" s="7"/>
      <c r="J270" s="7"/>
      <c r="K270" s="7"/>
      <c r="L270" s="9" t="s">
        <v>240</v>
      </c>
      <c r="M270" s="15">
        <v>127</v>
      </c>
      <c r="N270" s="15">
        <v>517</v>
      </c>
      <c r="O270" s="19">
        <v>15607</v>
      </c>
      <c r="P270" s="7"/>
      <c r="Q270" s="15">
        <v>156</v>
      </c>
      <c r="R270" s="15">
        <v>602</v>
      </c>
      <c r="S270" s="19">
        <v>13922</v>
      </c>
    </row>
    <row r="271" spans="1:19" ht="16.5" customHeight="1" x14ac:dyDescent="0.2">
      <c r="A271" s="7"/>
      <c r="B271" s="7"/>
      <c r="C271" s="7" t="s">
        <v>587</v>
      </c>
      <c r="D271" s="7"/>
      <c r="E271" s="7"/>
      <c r="F271" s="7"/>
      <c r="G271" s="7"/>
      <c r="H271" s="7"/>
      <c r="I271" s="7"/>
      <c r="J271" s="7"/>
      <c r="K271" s="7"/>
      <c r="L271" s="9"/>
      <c r="M271" s="10"/>
      <c r="N271" s="10"/>
      <c r="O271" s="10"/>
      <c r="P271" s="7"/>
      <c r="Q271" s="10"/>
      <c r="R271" s="10"/>
      <c r="S271" s="10"/>
    </row>
    <row r="272" spans="1:19" ht="29.45" customHeight="1" x14ac:dyDescent="0.2">
      <c r="A272" s="7"/>
      <c r="B272" s="7"/>
      <c r="C272" s="7"/>
      <c r="D272" s="84" t="s">
        <v>346</v>
      </c>
      <c r="E272" s="84"/>
      <c r="F272" s="84"/>
      <c r="G272" s="84"/>
      <c r="H272" s="84"/>
      <c r="I272" s="84"/>
      <c r="J272" s="84"/>
      <c r="K272" s="84"/>
      <c r="L272" s="9" t="s">
        <v>240</v>
      </c>
      <c r="M272" s="15">
        <v>104</v>
      </c>
      <c r="N272" s="15">
        <v>409</v>
      </c>
      <c r="O272" s="15">
        <v>499</v>
      </c>
      <c r="P272" s="7"/>
      <c r="Q272" s="15">
        <v>125</v>
      </c>
      <c r="R272" s="15">
        <v>453</v>
      </c>
      <c r="S272" s="15">
        <v>408</v>
      </c>
    </row>
    <row r="273" spans="1:19" ht="16.5" customHeight="1" x14ac:dyDescent="0.2">
      <c r="A273" s="7"/>
      <c r="B273" s="7"/>
      <c r="C273" s="7"/>
      <c r="D273" s="7" t="s">
        <v>487</v>
      </c>
      <c r="E273" s="7"/>
      <c r="F273" s="7"/>
      <c r="G273" s="7"/>
      <c r="H273" s="7"/>
      <c r="I273" s="7"/>
      <c r="J273" s="7"/>
      <c r="K273" s="7"/>
      <c r="L273" s="9" t="s">
        <v>240</v>
      </c>
      <c r="M273" s="15">
        <v>128</v>
      </c>
      <c r="N273" s="15">
        <v>523</v>
      </c>
      <c r="O273" s="19">
        <v>14673</v>
      </c>
      <c r="P273" s="7"/>
      <c r="Q273" s="15">
        <v>157</v>
      </c>
      <c r="R273" s="15">
        <v>609</v>
      </c>
      <c r="S273" s="19">
        <v>13120</v>
      </c>
    </row>
    <row r="274" spans="1:19" ht="16.5" customHeight="1" x14ac:dyDescent="0.2">
      <c r="A274" s="7"/>
      <c r="B274" s="7"/>
      <c r="C274" s="7"/>
      <c r="D274" s="7" t="s">
        <v>588</v>
      </c>
      <c r="E274" s="7"/>
      <c r="F274" s="7"/>
      <c r="G274" s="7"/>
      <c r="H274" s="7"/>
      <c r="I274" s="7"/>
      <c r="J274" s="7"/>
      <c r="K274" s="7"/>
      <c r="L274" s="9" t="s">
        <v>240</v>
      </c>
      <c r="M274" s="15">
        <v>119</v>
      </c>
      <c r="N274" s="15">
        <v>483</v>
      </c>
      <c r="O274" s="15">
        <v>435</v>
      </c>
      <c r="P274" s="7"/>
      <c r="Q274" s="15">
        <v>148</v>
      </c>
      <c r="R274" s="15">
        <v>561</v>
      </c>
      <c r="S274" s="15">
        <v>394</v>
      </c>
    </row>
    <row r="275" spans="1:19" ht="16.5" customHeight="1" x14ac:dyDescent="0.2">
      <c r="A275" s="7"/>
      <c r="B275" s="7"/>
      <c r="C275" s="7" t="s">
        <v>589</v>
      </c>
      <c r="D275" s="7"/>
      <c r="E275" s="7"/>
      <c r="F275" s="7"/>
      <c r="G275" s="7"/>
      <c r="H275" s="7"/>
      <c r="I275" s="7"/>
      <c r="J275" s="7"/>
      <c r="K275" s="7"/>
      <c r="L275" s="9"/>
      <c r="M275" s="10"/>
      <c r="N275" s="10"/>
      <c r="O275" s="10"/>
      <c r="P275" s="7"/>
      <c r="Q275" s="10"/>
      <c r="R275" s="10"/>
      <c r="S275" s="10"/>
    </row>
    <row r="276" spans="1:19" ht="16.5" customHeight="1" x14ac:dyDescent="0.2">
      <c r="A276" s="7"/>
      <c r="B276" s="7"/>
      <c r="C276" s="7"/>
      <c r="D276" s="7" t="s">
        <v>433</v>
      </c>
      <c r="E276" s="7"/>
      <c r="F276" s="7"/>
      <c r="G276" s="7"/>
      <c r="H276" s="7"/>
      <c r="I276" s="7"/>
      <c r="J276" s="7"/>
      <c r="K276" s="7"/>
      <c r="L276" s="9" t="s">
        <v>240</v>
      </c>
      <c r="M276" s="15">
        <v>123</v>
      </c>
      <c r="N276" s="15">
        <v>342</v>
      </c>
      <c r="O276" s="17">
        <v>8014</v>
      </c>
      <c r="P276" s="7"/>
      <c r="Q276" s="15">
        <v>154</v>
      </c>
      <c r="R276" s="15">
        <v>386</v>
      </c>
      <c r="S276" s="17">
        <v>6907</v>
      </c>
    </row>
    <row r="277" spans="1:19" ht="16.5" customHeight="1" x14ac:dyDescent="0.2">
      <c r="A277" s="7"/>
      <c r="B277" s="7"/>
      <c r="C277" s="7"/>
      <c r="D277" s="7" t="s">
        <v>434</v>
      </c>
      <c r="E277" s="7"/>
      <c r="F277" s="7"/>
      <c r="G277" s="7"/>
      <c r="H277" s="7"/>
      <c r="I277" s="7"/>
      <c r="J277" s="7"/>
      <c r="K277" s="7"/>
      <c r="L277" s="9" t="s">
        <v>240</v>
      </c>
      <c r="M277" s="15">
        <v>144</v>
      </c>
      <c r="N277" s="15">
        <v>800</v>
      </c>
      <c r="O277" s="17">
        <v>5405</v>
      </c>
      <c r="P277" s="7"/>
      <c r="Q277" s="15">
        <v>169</v>
      </c>
      <c r="R277" s="15">
        <v>842</v>
      </c>
      <c r="S277" s="17">
        <v>5022</v>
      </c>
    </row>
    <row r="278" spans="1:19" ht="16.5" customHeight="1" x14ac:dyDescent="0.2">
      <c r="A278" s="7"/>
      <c r="B278" s="7"/>
      <c r="C278" s="7"/>
      <c r="D278" s="7" t="s">
        <v>435</v>
      </c>
      <c r="E278" s="7"/>
      <c r="F278" s="7"/>
      <c r="G278" s="7"/>
      <c r="H278" s="7"/>
      <c r="I278" s="7"/>
      <c r="J278" s="7"/>
      <c r="K278" s="7"/>
      <c r="L278" s="9" t="s">
        <v>240</v>
      </c>
      <c r="M278" s="15">
        <v>110</v>
      </c>
      <c r="N278" s="15">
        <v>365</v>
      </c>
      <c r="O278" s="17">
        <v>1913</v>
      </c>
      <c r="P278" s="7"/>
      <c r="Q278" s="15">
        <v>135</v>
      </c>
      <c r="R278" s="15">
        <v>396</v>
      </c>
      <c r="S278" s="17">
        <v>1748</v>
      </c>
    </row>
    <row r="279" spans="1:19" ht="16.5" customHeight="1" x14ac:dyDescent="0.2">
      <c r="A279" s="7"/>
      <c r="B279" s="7"/>
      <c r="C279" s="7"/>
      <c r="D279" s="7" t="s">
        <v>436</v>
      </c>
      <c r="E279" s="7"/>
      <c r="F279" s="7"/>
      <c r="G279" s="7"/>
      <c r="H279" s="7"/>
      <c r="I279" s="7"/>
      <c r="J279" s="7"/>
      <c r="K279" s="7"/>
      <c r="L279" s="9" t="s">
        <v>240</v>
      </c>
      <c r="M279" s="15">
        <v>185</v>
      </c>
      <c r="N279" s="15">
        <v>464</v>
      </c>
      <c r="O279" s="15">
        <v>221</v>
      </c>
      <c r="P279" s="7"/>
      <c r="Q279" s="15">
        <v>186</v>
      </c>
      <c r="R279" s="15">
        <v>484</v>
      </c>
      <c r="S279" s="15">
        <v>205</v>
      </c>
    </row>
    <row r="280" spans="1:19" ht="16.5" customHeight="1" x14ac:dyDescent="0.2">
      <c r="A280" s="7"/>
      <c r="B280" s="7"/>
      <c r="C280" s="7"/>
      <c r="D280" s="7" t="s">
        <v>437</v>
      </c>
      <c r="E280" s="7"/>
      <c r="F280" s="7"/>
      <c r="G280" s="7"/>
      <c r="H280" s="7"/>
      <c r="I280" s="7"/>
      <c r="J280" s="7"/>
      <c r="K280" s="7"/>
      <c r="L280" s="9" t="s">
        <v>240</v>
      </c>
      <c r="M280" s="15">
        <v>254</v>
      </c>
      <c r="N280" s="15">
        <v>646</v>
      </c>
      <c r="O280" s="16">
        <v>54</v>
      </c>
      <c r="P280" s="7"/>
      <c r="Q280" s="15">
        <v>274</v>
      </c>
      <c r="R280" s="15">
        <v>595</v>
      </c>
      <c r="S280" s="16">
        <v>41</v>
      </c>
    </row>
    <row r="281" spans="1:19" ht="16.5" customHeight="1" x14ac:dyDescent="0.2">
      <c r="A281" s="7"/>
      <c r="B281" s="7"/>
      <c r="C281" s="7"/>
      <c r="D281" s="7" t="s">
        <v>588</v>
      </c>
      <c r="E281" s="7"/>
      <c r="F281" s="7"/>
      <c r="G281" s="7"/>
      <c r="H281" s="7"/>
      <c r="I281" s="7"/>
      <c r="J281" s="7"/>
      <c r="K281" s="7"/>
      <c r="L281" s="9" t="s">
        <v>240</v>
      </c>
      <c r="M281" s="14" t="s">
        <v>101</v>
      </c>
      <c r="N281" s="14" t="s">
        <v>101</v>
      </c>
      <c r="O281" s="13" t="s">
        <v>104</v>
      </c>
      <c r="P281" s="7"/>
      <c r="Q281" s="14" t="s">
        <v>101</v>
      </c>
      <c r="R281" s="14" t="s">
        <v>101</v>
      </c>
      <c r="S281" s="13" t="s">
        <v>104</v>
      </c>
    </row>
    <row r="282" spans="1:19" ht="16.5" customHeight="1" x14ac:dyDescent="0.2">
      <c r="A282" s="7"/>
      <c r="B282" s="7"/>
      <c r="C282" s="7" t="s">
        <v>611</v>
      </c>
      <c r="D282" s="7"/>
      <c r="E282" s="7"/>
      <c r="F282" s="7"/>
      <c r="G282" s="7"/>
      <c r="H282" s="7"/>
      <c r="I282" s="7"/>
      <c r="J282" s="7"/>
      <c r="K282" s="7"/>
      <c r="L282" s="9"/>
      <c r="M282" s="10"/>
      <c r="N282" s="10"/>
      <c r="O282" s="10"/>
      <c r="P282" s="7"/>
      <c r="Q282" s="10"/>
      <c r="R282" s="10"/>
      <c r="S282" s="10"/>
    </row>
    <row r="283" spans="1:19" ht="16.5" customHeight="1" x14ac:dyDescent="0.2">
      <c r="A283" s="7"/>
      <c r="B283" s="7"/>
      <c r="C283" s="7"/>
      <c r="D283" s="7" t="s">
        <v>591</v>
      </c>
      <c r="E283" s="7"/>
      <c r="F283" s="7"/>
      <c r="G283" s="7"/>
      <c r="H283" s="7"/>
      <c r="I283" s="7"/>
      <c r="J283" s="7"/>
      <c r="K283" s="7"/>
      <c r="L283" s="9" t="s">
        <v>240</v>
      </c>
      <c r="M283" s="15">
        <v>156</v>
      </c>
      <c r="N283" s="15">
        <v>764</v>
      </c>
      <c r="O283" s="17">
        <v>5851</v>
      </c>
      <c r="P283" s="7"/>
      <c r="Q283" s="15">
        <v>196</v>
      </c>
      <c r="R283" s="15">
        <v>812</v>
      </c>
      <c r="S283" s="17">
        <v>5178</v>
      </c>
    </row>
    <row r="284" spans="1:19" ht="16.5" customHeight="1" x14ac:dyDescent="0.2">
      <c r="A284" s="7"/>
      <c r="B284" s="7"/>
      <c r="C284" s="7"/>
      <c r="D284" s="7" t="s">
        <v>592</v>
      </c>
      <c r="E284" s="7"/>
      <c r="F284" s="7"/>
      <c r="G284" s="7"/>
      <c r="H284" s="7"/>
      <c r="I284" s="7"/>
      <c r="J284" s="7"/>
      <c r="K284" s="7"/>
      <c r="L284" s="9" t="s">
        <v>240</v>
      </c>
      <c r="M284" s="15">
        <v>110</v>
      </c>
      <c r="N284" s="15">
        <v>348</v>
      </c>
      <c r="O284" s="17">
        <v>3565</v>
      </c>
      <c r="P284" s="7"/>
      <c r="Q284" s="15">
        <v>134</v>
      </c>
      <c r="R284" s="15">
        <v>379</v>
      </c>
      <c r="S284" s="17">
        <v>3117</v>
      </c>
    </row>
    <row r="285" spans="1:19" ht="16.5" customHeight="1" x14ac:dyDescent="0.2">
      <c r="A285" s="7"/>
      <c r="B285" s="7"/>
      <c r="C285" s="7"/>
      <c r="D285" s="7" t="s">
        <v>593</v>
      </c>
      <c r="E285" s="7"/>
      <c r="F285" s="7"/>
      <c r="G285" s="7"/>
      <c r="H285" s="7"/>
      <c r="I285" s="7"/>
      <c r="J285" s="7"/>
      <c r="K285" s="7"/>
      <c r="L285" s="9" t="s">
        <v>240</v>
      </c>
      <c r="M285" s="15">
        <v>117</v>
      </c>
      <c r="N285" s="15">
        <v>385</v>
      </c>
      <c r="O285" s="17">
        <v>3447</v>
      </c>
      <c r="P285" s="7"/>
      <c r="Q285" s="15">
        <v>146</v>
      </c>
      <c r="R285" s="15">
        <v>425</v>
      </c>
      <c r="S285" s="17">
        <v>3149</v>
      </c>
    </row>
    <row r="286" spans="1:19" ht="16.5" customHeight="1" x14ac:dyDescent="0.2">
      <c r="A286" s="7"/>
      <c r="B286" s="7"/>
      <c r="C286" s="7"/>
      <c r="D286" s="7" t="s">
        <v>594</v>
      </c>
      <c r="E286" s="7"/>
      <c r="F286" s="7"/>
      <c r="G286" s="7"/>
      <c r="H286" s="7"/>
      <c r="I286" s="7"/>
      <c r="J286" s="7"/>
      <c r="K286" s="7"/>
      <c r="L286" s="9" t="s">
        <v>240</v>
      </c>
      <c r="M286" s="15">
        <v>120</v>
      </c>
      <c r="N286" s="15">
        <v>345</v>
      </c>
      <c r="O286" s="17">
        <v>1921</v>
      </c>
      <c r="P286" s="7"/>
      <c r="Q286" s="15">
        <v>152</v>
      </c>
      <c r="R286" s="15">
        <v>384</v>
      </c>
      <c r="S286" s="17">
        <v>1755</v>
      </c>
    </row>
    <row r="287" spans="1:19" ht="16.5" customHeight="1" x14ac:dyDescent="0.2">
      <c r="A287" s="7"/>
      <c r="B287" s="7"/>
      <c r="C287" s="7"/>
      <c r="D287" s="7" t="s">
        <v>595</v>
      </c>
      <c r="E287" s="7"/>
      <c r="F287" s="7"/>
      <c r="G287" s="7"/>
      <c r="H287" s="7"/>
      <c r="I287" s="7"/>
      <c r="J287" s="7"/>
      <c r="K287" s="7"/>
      <c r="L287" s="9" t="s">
        <v>240</v>
      </c>
      <c r="M287" s="15">
        <v>103</v>
      </c>
      <c r="N287" s="15">
        <v>350</v>
      </c>
      <c r="O287" s="15">
        <v>821</v>
      </c>
      <c r="P287" s="7"/>
      <c r="Q287" s="15">
        <v>123</v>
      </c>
      <c r="R287" s="15">
        <v>373</v>
      </c>
      <c r="S287" s="15">
        <v>721</v>
      </c>
    </row>
    <row r="288" spans="1:19" ht="16.5" customHeight="1" x14ac:dyDescent="0.2">
      <c r="A288" s="7"/>
      <c r="B288" s="7"/>
      <c r="C288" s="7"/>
      <c r="D288" s="7" t="s">
        <v>588</v>
      </c>
      <c r="E288" s="7"/>
      <c r="F288" s="7"/>
      <c r="G288" s="7"/>
      <c r="H288" s="7"/>
      <c r="I288" s="7"/>
      <c r="J288" s="7"/>
      <c r="K288" s="7"/>
      <c r="L288" s="9" t="s">
        <v>240</v>
      </c>
      <c r="M288" s="14" t="s">
        <v>227</v>
      </c>
      <c r="N288" s="14" t="s">
        <v>227</v>
      </c>
      <c r="O288" s="14" t="s">
        <v>227</v>
      </c>
      <c r="P288" s="7"/>
      <c r="Q288" s="14" t="s">
        <v>227</v>
      </c>
      <c r="R288" s="14" t="s">
        <v>227</v>
      </c>
      <c r="S288" s="14" t="s">
        <v>227</v>
      </c>
    </row>
    <row r="289" spans="1:19" ht="16.5" customHeight="1" x14ac:dyDescent="0.2">
      <c r="A289" s="7"/>
      <c r="B289" s="7" t="s">
        <v>597</v>
      </c>
      <c r="C289" s="7"/>
      <c r="D289" s="7"/>
      <c r="E289" s="7"/>
      <c r="F289" s="7"/>
      <c r="G289" s="7"/>
      <c r="H289" s="7"/>
      <c r="I289" s="7"/>
      <c r="J289" s="7"/>
      <c r="K289" s="7"/>
      <c r="L289" s="9"/>
      <c r="M289" s="10"/>
      <c r="N289" s="10"/>
      <c r="O289" s="10"/>
      <c r="P289" s="7"/>
      <c r="Q289" s="10"/>
      <c r="R289" s="10"/>
      <c r="S289" s="10"/>
    </row>
    <row r="290" spans="1:19" ht="16.5" customHeight="1" x14ac:dyDescent="0.2">
      <c r="A290" s="7"/>
      <c r="B290" s="7"/>
      <c r="C290" s="7" t="s">
        <v>105</v>
      </c>
      <c r="D290" s="7"/>
      <c r="E290" s="7"/>
      <c r="F290" s="7"/>
      <c r="G290" s="7"/>
      <c r="H290" s="7"/>
      <c r="I290" s="7"/>
      <c r="J290" s="7"/>
      <c r="K290" s="7"/>
      <c r="L290" s="9" t="s">
        <v>240</v>
      </c>
      <c r="M290" s="14" t="s">
        <v>101</v>
      </c>
      <c r="N290" s="14" t="s">
        <v>101</v>
      </c>
      <c r="O290" s="14" t="s">
        <v>101</v>
      </c>
      <c r="P290" s="7"/>
      <c r="Q290" s="14" t="s">
        <v>101</v>
      </c>
      <c r="R290" s="14" t="s">
        <v>101</v>
      </c>
      <c r="S290" s="14" t="s">
        <v>101</v>
      </c>
    </row>
    <row r="291" spans="1:19" ht="16.5" customHeight="1" x14ac:dyDescent="0.2">
      <c r="A291" s="7"/>
      <c r="B291" s="7"/>
      <c r="C291" s="7" t="s">
        <v>587</v>
      </c>
      <c r="D291" s="7"/>
      <c r="E291" s="7"/>
      <c r="F291" s="7"/>
      <c r="G291" s="7"/>
      <c r="H291" s="7"/>
      <c r="I291" s="7"/>
      <c r="J291" s="7"/>
      <c r="K291" s="7"/>
      <c r="L291" s="9"/>
      <c r="M291" s="10"/>
      <c r="N291" s="10"/>
      <c r="O291" s="10"/>
      <c r="P291" s="7"/>
      <c r="Q291" s="10"/>
      <c r="R291" s="10"/>
      <c r="S291" s="10"/>
    </row>
    <row r="292" spans="1:19" ht="29.45" customHeight="1" x14ac:dyDescent="0.2">
      <c r="A292" s="7"/>
      <c r="B292" s="7"/>
      <c r="C292" s="7"/>
      <c r="D292" s="84" t="s">
        <v>346</v>
      </c>
      <c r="E292" s="84"/>
      <c r="F292" s="84"/>
      <c r="G292" s="84"/>
      <c r="H292" s="84"/>
      <c r="I292" s="84"/>
      <c r="J292" s="84"/>
      <c r="K292" s="84"/>
      <c r="L292" s="9" t="s">
        <v>240</v>
      </c>
      <c r="M292" s="14" t="s">
        <v>101</v>
      </c>
      <c r="N292" s="14" t="s">
        <v>101</v>
      </c>
      <c r="O292" s="14" t="s">
        <v>101</v>
      </c>
      <c r="P292" s="7"/>
      <c r="Q292" s="14" t="s">
        <v>101</v>
      </c>
      <c r="R292" s="14" t="s">
        <v>101</v>
      </c>
      <c r="S292" s="14" t="s">
        <v>101</v>
      </c>
    </row>
    <row r="293" spans="1:19" ht="16.5" customHeight="1" x14ac:dyDescent="0.2">
      <c r="A293" s="7"/>
      <c r="B293" s="7"/>
      <c r="C293" s="7"/>
      <c r="D293" s="7" t="s">
        <v>487</v>
      </c>
      <c r="E293" s="7"/>
      <c r="F293" s="7"/>
      <c r="G293" s="7"/>
      <c r="H293" s="7"/>
      <c r="I293" s="7"/>
      <c r="J293" s="7"/>
      <c r="K293" s="7"/>
      <c r="L293" s="9" t="s">
        <v>240</v>
      </c>
      <c r="M293" s="14" t="s">
        <v>101</v>
      </c>
      <c r="N293" s="14" t="s">
        <v>101</v>
      </c>
      <c r="O293" s="14" t="s">
        <v>101</v>
      </c>
      <c r="P293" s="7"/>
      <c r="Q293" s="14" t="s">
        <v>101</v>
      </c>
      <c r="R293" s="14" t="s">
        <v>101</v>
      </c>
      <c r="S293" s="14" t="s">
        <v>101</v>
      </c>
    </row>
    <row r="294" spans="1:19" ht="16.5" customHeight="1" x14ac:dyDescent="0.2">
      <c r="A294" s="7"/>
      <c r="B294" s="7"/>
      <c r="C294" s="7"/>
      <c r="D294" s="7" t="s">
        <v>588</v>
      </c>
      <c r="E294" s="7"/>
      <c r="F294" s="7"/>
      <c r="G294" s="7"/>
      <c r="H294" s="7"/>
      <c r="I294" s="7"/>
      <c r="J294" s="7"/>
      <c r="K294" s="7"/>
      <c r="L294" s="9" t="s">
        <v>240</v>
      </c>
      <c r="M294" s="14" t="s">
        <v>101</v>
      </c>
      <c r="N294" s="14" t="s">
        <v>101</v>
      </c>
      <c r="O294" s="14" t="s">
        <v>101</v>
      </c>
      <c r="P294" s="7"/>
      <c r="Q294" s="14" t="s">
        <v>101</v>
      </c>
      <c r="R294" s="14" t="s">
        <v>101</v>
      </c>
      <c r="S294" s="14" t="s">
        <v>101</v>
      </c>
    </row>
    <row r="295" spans="1:19" ht="16.5" customHeight="1" x14ac:dyDescent="0.2">
      <c r="A295" s="7"/>
      <c r="B295" s="7"/>
      <c r="C295" s="7" t="s">
        <v>589</v>
      </c>
      <c r="D295" s="7"/>
      <c r="E295" s="7"/>
      <c r="F295" s="7"/>
      <c r="G295" s="7"/>
      <c r="H295" s="7"/>
      <c r="I295" s="7"/>
      <c r="J295" s="7"/>
      <c r="K295" s="7"/>
      <c r="L295" s="9"/>
      <c r="M295" s="10"/>
      <c r="N295" s="10"/>
      <c r="O295" s="10"/>
      <c r="P295" s="7"/>
      <c r="Q295" s="10"/>
      <c r="R295" s="10"/>
      <c r="S295" s="10"/>
    </row>
    <row r="296" spans="1:19" ht="16.5" customHeight="1" x14ac:dyDescent="0.2">
      <c r="A296" s="7"/>
      <c r="B296" s="7"/>
      <c r="C296" s="7"/>
      <c r="D296" s="7" t="s">
        <v>433</v>
      </c>
      <c r="E296" s="7"/>
      <c r="F296" s="7"/>
      <c r="G296" s="7"/>
      <c r="H296" s="7"/>
      <c r="I296" s="7"/>
      <c r="J296" s="7"/>
      <c r="K296" s="7"/>
      <c r="L296" s="9" t="s">
        <v>240</v>
      </c>
      <c r="M296" s="14" t="s">
        <v>101</v>
      </c>
      <c r="N296" s="14" t="s">
        <v>101</v>
      </c>
      <c r="O296" s="14" t="s">
        <v>101</v>
      </c>
      <c r="P296" s="7"/>
      <c r="Q296" s="14" t="s">
        <v>101</v>
      </c>
      <c r="R296" s="14" t="s">
        <v>101</v>
      </c>
      <c r="S296" s="14" t="s">
        <v>101</v>
      </c>
    </row>
    <row r="297" spans="1:19" ht="16.5" customHeight="1" x14ac:dyDescent="0.2">
      <c r="A297" s="7"/>
      <c r="B297" s="7"/>
      <c r="C297" s="7"/>
      <c r="D297" s="7" t="s">
        <v>434</v>
      </c>
      <c r="E297" s="7"/>
      <c r="F297" s="7"/>
      <c r="G297" s="7"/>
      <c r="H297" s="7"/>
      <c r="I297" s="7"/>
      <c r="J297" s="7"/>
      <c r="K297" s="7"/>
      <c r="L297" s="9" t="s">
        <v>240</v>
      </c>
      <c r="M297" s="14" t="s">
        <v>101</v>
      </c>
      <c r="N297" s="14" t="s">
        <v>101</v>
      </c>
      <c r="O297" s="14" t="s">
        <v>101</v>
      </c>
      <c r="P297" s="7"/>
      <c r="Q297" s="14" t="s">
        <v>101</v>
      </c>
      <c r="R297" s="14" t="s">
        <v>101</v>
      </c>
      <c r="S297" s="14" t="s">
        <v>101</v>
      </c>
    </row>
    <row r="298" spans="1:19" ht="16.5" customHeight="1" x14ac:dyDescent="0.2">
      <c r="A298" s="7"/>
      <c r="B298" s="7"/>
      <c r="C298" s="7"/>
      <c r="D298" s="7" t="s">
        <v>435</v>
      </c>
      <c r="E298" s="7"/>
      <c r="F298" s="7"/>
      <c r="G298" s="7"/>
      <c r="H298" s="7"/>
      <c r="I298" s="7"/>
      <c r="J298" s="7"/>
      <c r="K298" s="7"/>
      <c r="L298" s="9" t="s">
        <v>240</v>
      </c>
      <c r="M298" s="14" t="s">
        <v>101</v>
      </c>
      <c r="N298" s="14" t="s">
        <v>101</v>
      </c>
      <c r="O298" s="14" t="s">
        <v>101</v>
      </c>
      <c r="P298" s="7"/>
      <c r="Q298" s="14" t="s">
        <v>101</v>
      </c>
      <c r="R298" s="14" t="s">
        <v>101</v>
      </c>
      <c r="S298" s="14" t="s">
        <v>101</v>
      </c>
    </row>
    <row r="299" spans="1:19" ht="16.5" customHeight="1" x14ac:dyDescent="0.2">
      <c r="A299" s="7"/>
      <c r="B299" s="7"/>
      <c r="C299" s="7"/>
      <c r="D299" s="7" t="s">
        <v>436</v>
      </c>
      <c r="E299" s="7"/>
      <c r="F299" s="7"/>
      <c r="G299" s="7"/>
      <c r="H299" s="7"/>
      <c r="I299" s="7"/>
      <c r="J299" s="7"/>
      <c r="K299" s="7"/>
      <c r="L299" s="9" t="s">
        <v>240</v>
      </c>
      <c r="M299" s="14" t="s">
        <v>101</v>
      </c>
      <c r="N299" s="14" t="s">
        <v>101</v>
      </c>
      <c r="O299" s="14" t="s">
        <v>101</v>
      </c>
      <c r="P299" s="7"/>
      <c r="Q299" s="14" t="s">
        <v>101</v>
      </c>
      <c r="R299" s="14" t="s">
        <v>101</v>
      </c>
      <c r="S299" s="14" t="s">
        <v>101</v>
      </c>
    </row>
    <row r="300" spans="1:19" ht="16.5" customHeight="1" x14ac:dyDescent="0.2">
      <c r="A300" s="7"/>
      <c r="B300" s="7"/>
      <c r="C300" s="7"/>
      <c r="D300" s="7" t="s">
        <v>437</v>
      </c>
      <c r="E300" s="7"/>
      <c r="F300" s="7"/>
      <c r="G300" s="7"/>
      <c r="H300" s="7"/>
      <c r="I300" s="7"/>
      <c r="J300" s="7"/>
      <c r="K300" s="7"/>
      <c r="L300" s="9" t="s">
        <v>240</v>
      </c>
      <c r="M300" s="14" t="s">
        <v>101</v>
      </c>
      <c r="N300" s="14" t="s">
        <v>101</v>
      </c>
      <c r="O300" s="14" t="s">
        <v>101</v>
      </c>
      <c r="P300" s="7"/>
      <c r="Q300" s="14" t="s">
        <v>101</v>
      </c>
      <c r="R300" s="14" t="s">
        <v>101</v>
      </c>
      <c r="S300" s="14" t="s">
        <v>101</v>
      </c>
    </row>
    <row r="301" spans="1:19" ht="16.5" customHeight="1" x14ac:dyDescent="0.2">
      <c r="A301" s="7"/>
      <c r="B301" s="7"/>
      <c r="C301" s="7"/>
      <c r="D301" s="7" t="s">
        <v>588</v>
      </c>
      <c r="E301" s="7"/>
      <c r="F301" s="7"/>
      <c r="G301" s="7"/>
      <c r="H301" s="7"/>
      <c r="I301" s="7"/>
      <c r="J301" s="7"/>
      <c r="K301" s="7"/>
      <c r="L301" s="9" t="s">
        <v>240</v>
      </c>
      <c r="M301" s="14" t="s">
        <v>101</v>
      </c>
      <c r="N301" s="14" t="s">
        <v>101</v>
      </c>
      <c r="O301" s="14" t="s">
        <v>101</v>
      </c>
      <c r="P301" s="7"/>
      <c r="Q301" s="14" t="s">
        <v>101</v>
      </c>
      <c r="R301" s="14" t="s">
        <v>101</v>
      </c>
      <c r="S301" s="14" t="s">
        <v>101</v>
      </c>
    </row>
    <row r="302" spans="1:19" ht="16.5" customHeight="1" x14ac:dyDescent="0.2">
      <c r="A302" s="7"/>
      <c r="B302" s="7"/>
      <c r="C302" s="7" t="s">
        <v>611</v>
      </c>
      <c r="D302" s="7"/>
      <c r="E302" s="7"/>
      <c r="F302" s="7"/>
      <c r="G302" s="7"/>
      <c r="H302" s="7"/>
      <c r="I302" s="7"/>
      <c r="J302" s="7"/>
      <c r="K302" s="7"/>
      <c r="L302" s="9"/>
      <c r="M302" s="10"/>
      <c r="N302" s="10"/>
      <c r="O302" s="10"/>
      <c r="P302" s="7"/>
      <c r="Q302" s="10"/>
      <c r="R302" s="10"/>
      <c r="S302" s="10"/>
    </row>
    <row r="303" spans="1:19" ht="16.5" customHeight="1" x14ac:dyDescent="0.2">
      <c r="A303" s="7"/>
      <c r="B303" s="7"/>
      <c r="C303" s="7"/>
      <c r="D303" s="7" t="s">
        <v>591</v>
      </c>
      <c r="E303" s="7"/>
      <c r="F303" s="7"/>
      <c r="G303" s="7"/>
      <c r="H303" s="7"/>
      <c r="I303" s="7"/>
      <c r="J303" s="7"/>
      <c r="K303" s="7"/>
      <c r="L303" s="9" t="s">
        <v>240</v>
      </c>
      <c r="M303" s="14" t="s">
        <v>101</v>
      </c>
      <c r="N303" s="14" t="s">
        <v>101</v>
      </c>
      <c r="O303" s="14" t="s">
        <v>101</v>
      </c>
      <c r="P303" s="7"/>
      <c r="Q303" s="14" t="s">
        <v>101</v>
      </c>
      <c r="R303" s="14" t="s">
        <v>101</v>
      </c>
      <c r="S303" s="14" t="s">
        <v>101</v>
      </c>
    </row>
    <row r="304" spans="1:19" ht="16.5" customHeight="1" x14ac:dyDescent="0.2">
      <c r="A304" s="7"/>
      <c r="B304" s="7"/>
      <c r="C304" s="7"/>
      <c r="D304" s="7" t="s">
        <v>592</v>
      </c>
      <c r="E304" s="7"/>
      <c r="F304" s="7"/>
      <c r="G304" s="7"/>
      <c r="H304" s="7"/>
      <c r="I304" s="7"/>
      <c r="J304" s="7"/>
      <c r="K304" s="7"/>
      <c r="L304" s="9" t="s">
        <v>240</v>
      </c>
      <c r="M304" s="14" t="s">
        <v>101</v>
      </c>
      <c r="N304" s="14" t="s">
        <v>101</v>
      </c>
      <c r="O304" s="14" t="s">
        <v>101</v>
      </c>
      <c r="P304" s="7"/>
      <c r="Q304" s="14" t="s">
        <v>101</v>
      </c>
      <c r="R304" s="14" t="s">
        <v>101</v>
      </c>
      <c r="S304" s="14" t="s">
        <v>101</v>
      </c>
    </row>
    <row r="305" spans="1:19" ht="16.5" customHeight="1" x14ac:dyDescent="0.2">
      <c r="A305" s="7"/>
      <c r="B305" s="7"/>
      <c r="C305" s="7"/>
      <c r="D305" s="7" t="s">
        <v>593</v>
      </c>
      <c r="E305" s="7"/>
      <c r="F305" s="7"/>
      <c r="G305" s="7"/>
      <c r="H305" s="7"/>
      <c r="I305" s="7"/>
      <c r="J305" s="7"/>
      <c r="K305" s="7"/>
      <c r="L305" s="9" t="s">
        <v>240</v>
      </c>
      <c r="M305" s="14" t="s">
        <v>101</v>
      </c>
      <c r="N305" s="14" t="s">
        <v>101</v>
      </c>
      <c r="O305" s="14" t="s">
        <v>101</v>
      </c>
      <c r="P305" s="7"/>
      <c r="Q305" s="14" t="s">
        <v>101</v>
      </c>
      <c r="R305" s="14" t="s">
        <v>101</v>
      </c>
      <c r="S305" s="14" t="s">
        <v>101</v>
      </c>
    </row>
    <row r="306" spans="1:19" ht="16.5" customHeight="1" x14ac:dyDescent="0.2">
      <c r="A306" s="7"/>
      <c r="B306" s="7"/>
      <c r="C306" s="7"/>
      <c r="D306" s="7" t="s">
        <v>594</v>
      </c>
      <c r="E306" s="7"/>
      <c r="F306" s="7"/>
      <c r="G306" s="7"/>
      <c r="H306" s="7"/>
      <c r="I306" s="7"/>
      <c r="J306" s="7"/>
      <c r="K306" s="7"/>
      <c r="L306" s="9" t="s">
        <v>240</v>
      </c>
      <c r="M306" s="14" t="s">
        <v>101</v>
      </c>
      <c r="N306" s="14" t="s">
        <v>101</v>
      </c>
      <c r="O306" s="14" t="s">
        <v>101</v>
      </c>
      <c r="P306" s="7"/>
      <c r="Q306" s="14" t="s">
        <v>101</v>
      </c>
      <c r="R306" s="14" t="s">
        <v>101</v>
      </c>
      <c r="S306" s="14" t="s">
        <v>101</v>
      </c>
    </row>
    <row r="307" spans="1:19" ht="16.5" customHeight="1" x14ac:dyDescent="0.2">
      <c r="A307" s="7"/>
      <c r="B307" s="7"/>
      <c r="C307" s="7"/>
      <c r="D307" s="7" t="s">
        <v>595</v>
      </c>
      <c r="E307" s="7"/>
      <c r="F307" s="7"/>
      <c r="G307" s="7"/>
      <c r="H307" s="7"/>
      <c r="I307" s="7"/>
      <c r="J307" s="7"/>
      <c r="K307" s="7"/>
      <c r="L307" s="9" t="s">
        <v>240</v>
      </c>
      <c r="M307" s="14" t="s">
        <v>101</v>
      </c>
      <c r="N307" s="14" t="s">
        <v>101</v>
      </c>
      <c r="O307" s="14" t="s">
        <v>101</v>
      </c>
      <c r="P307" s="7"/>
      <c r="Q307" s="14" t="s">
        <v>101</v>
      </c>
      <c r="R307" s="14" t="s">
        <v>101</v>
      </c>
      <c r="S307" s="14" t="s">
        <v>101</v>
      </c>
    </row>
    <row r="308" spans="1:19" ht="16.5" customHeight="1" x14ac:dyDescent="0.2">
      <c r="A308" s="7"/>
      <c r="B308" s="7"/>
      <c r="C308" s="7"/>
      <c r="D308" s="7" t="s">
        <v>588</v>
      </c>
      <c r="E308" s="7"/>
      <c r="F308" s="7"/>
      <c r="G308" s="7"/>
      <c r="H308" s="7"/>
      <c r="I308" s="7"/>
      <c r="J308" s="7"/>
      <c r="K308" s="7"/>
      <c r="L308" s="9" t="s">
        <v>240</v>
      </c>
      <c r="M308" s="14" t="s">
        <v>101</v>
      </c>
      <c r="N308" s="14" t="s">
        <v>101</v>
      </c>
      <c r="O308" s="14" t="s">
        <v>101</v>
      </c>
      <c r="P308" s="7"/>
      <c r="Q308" s="14" t="s">
        <v>101</v>
      </c>
      <c r="R308" s="14" t="s">
        <v>101</v>
      </c>
      <c r="S308" s="14" t="s">
        <v>101</v>
      </c>
    </row>
    <row r="309" spans="1:19" ht="16.5" customHeight="1" x14ac:dyDescent="0.2">
      <c r="A309" s="7" t="s">
        <v>144</v>
      </c>
      <c r="B309" s="7"/>
      <c r="C309" s="7"/>
      <c r="D309" s="7"/>
      <c r="E309" s="7"/>
      <c r="F309" s="7"/>
      <c r="G309" s="7"/>
      <c r="H309" s="7"/>
      <c r="I309" s="7"/>
      <c r="J309" s="7"/>
      <c r="K309" s="7"/>
      <c r="L309" s="9"/>
      <c r="M309" s="10"/>
      <c r="N309" s="10"/>
      <c r="O309" s="10"/>
      <c r="P309" s="7"/>
      <c r="Q309" s="10"/>
      <c r="R309" s="10"/>
      <c r="S309" s="10"/>
    </row>
    <row r="310" spans="1:19" ht="16.5" customHeight="1" x14ac:dyDescent="0.2">
      <c r="A310" s="7"/>
      <c r="B310" s="7" t="s">
        <v>586</v>
      </c>
      <c r="C310" s="7"/>
      <c r="D310" s="7"/>
      <c r="E310" s="7"/>
      <c r="F310" s="7"/>
      <c r="G310" s="7"/>
      <c r="H310" s="7"/>
      <c r="I310" s="7"/>
      <c r="J310" s="7"/>
      <c r="K310" s="7"/>
      <c r="L310" s="9"/>
      <c r="M310" s="10"/>
      <c r="N310" s="10"/>
      <c r="O310" s="10"/>
      <c r="P310" s="7"/>
      <c r="Q310" s="10"/>
      <c r="R310" s="10"/>
      <c r="S310" s="10"/>
    </row>
    <row r="311" spans="1:19" ht="16.5" customHeight="1" x14ac:dyDescent="0.2">
      <c r="A311" s="7"/>
      <c r="B311" s="7"/>
      <c r="C311" s="7" t="s">
        <v>105</v>
      </c>
      <c r="D311" s="7"/>
      <c r="E311" s="7"/>
      <c r="F311" s="7"/>
      <c r="G311" s="7"/>
      <c r="H311" s="7"/>
      <c r="I311" s="7"/>
      <c r="J311" s="7"/>
      <c r="K311" s="7"/>
      <c r="L311" s="9" t="s">
        <v>240</v>
      </c>
      <c r="M311" s="15">
        <v>339</v>
      </c>
      <c r="N311" s="15">
        <v>560</v>
      </c>
      <c r="O311" s="19">
        <v>59691</v>
      </c>
      <c r="P311" s="7"/>
      <c r="Q311" s="15">
        <v>365</v>
      </c>
      <c r="R311" s="15">
        <v>580</v>
      </c>
      <c r="S311" s="19">
        <v>52592</v>
      </c>
    </row>
    <row r="312" spans="1:19" ht="16.5" customHeight="1" x14ac:dyDescent="0.2">
      <c r="A312" s="7"/>
      <c r="B312" s="7"/>
      <c r="C312" s="7" t="s">
        <v>587</v>
      </c>
      <c r="D312" s="7"/>
      <c r="E312" s="7"/>
      <c r="F312" s="7"/>
      <c r="G312" s="7"/>
      <c r="H312" s="7"/>
      <c r="I312" s="7"/>
      <c r="J312" s="7"/>
      <c r="K312" s="7"/>
      <c r="L312" s="9"/>
      <c r="M312" s="10"/>
      <c r="N312" s="10"/>
      <c r="O312" s="10"/>
      <c r="P312" s="7"/>
      <c r="Q312" s="10"/>
      <c r="R312" s="10"/>
      <c r="S312" s="10"/>
    </row>
    <row r="313" spans="1:19" ht="29.45" customHeight="1" x14ac:dyDescent="0.2">
      <c r="A313" s="7"/>
      <c r="B313" s="7"/>
      <c r="C313" s="7"/>
      <c r="D313" s="84" t="s">
        <v>346</v>
      </c>
      <c r="E313" s="84"/>
      <c r="F313" s="84"/>
      <c r="G313" s="84"/>
      <c r="H313" s="84"/>
      <c r="I313" s="84"/>
      <c r="J313" s="84"/>
      <c r="K313" s="84"/>
      <c r="L313" s="9" t="s">
        <v>240</v>
      </c>
      <c r="M313" s="16">
        <v>42</v>
      </c>
      <c r="N313" s="15">
        <v>384</v>
      </c>
      <c r="O313" s="17">
        <v>2694</v>
      </c>
      <c r="P313" s="7"/>
      <c r="Q313" s="15">
        <v>193</v>
      </c>
      <c r="R313" s="15">
        <v>418</v>
      </c>
      <c r="S313" s="17">
        <v>1752</v>
      </c>
    </row>
    <row r="314" spans="1:19" ht="16.5" customHeight="1" x14ac:dyDescent="0.2">
      <c r="A314" s="7"/>
      <c r="B314" s="7"/>
      <c r="C314" s="7"/>
      <c r="D314" s="7" t="s">
        <v>487</v>
      </c>
      <c r="E314" s="7"/>
      <c r="F314" s="7"/>
      <c r="G314" s="7"/>
      <c r="H314" s="7"/>
      <c r="I314" s="7"/>
      <c r="J314" s="7"/>
      <c r="K314" s="7"/>
      <c r="L314" s="9" t="s">
        <v>240</v>
      </c>
      <c r="M314" s="15">
        <v>343</v>
      </c>
      <c r="N314" s="15">
        <v>566</v>
      </c>
      <c r="O314" s="19">
        <v>54780</v>
      </c>
      <c r="P314" s="7"/>
      <c r="Q314" s="15">
        <v>368</v>
      </c>
      <c r="R314" s="15">
        <v>585</v>
      </c>
      <c r="S314" s="19">
        <v>48995</v>
      </c>
    </row>
    <row r="315" spans="1:19" ht="16.5" customHeight="1" x14ac:dyDescent="0.2">
      <c r="A315" s="7"/>
      <c r="B315" s="7"/>
      <c r="C315" s="7"/>
      <c r="D315" s="7" t="s">
        <v>588</v>
      </c>
      <c r="E315" s="7"/>
      <c r="F315" s="7"/>
      <c r="G315" s="7"/>
      <c r="H315" s="7"/>
      <c r="I315" s="7"/>
      <c r="J315" s="7"/>
      <c r="K315" s="7"/>
      <c r="L315" s="9" t="s">
        <v>240</v>
      </c>
      <c r="M315" s="14" t="s">
        <v>227</v>
      </c>
      <c r="N315" s="14" t="s">
        <v>227</v>
      </c>
      <c r="O315" s="17">
        <v>2217</v>
      </c>
      <c r="P315" s="7"/>
      <c r="Q315" s="14" t="s">
        <v>227</v>
      </c>
      <c r="R315" s="14" t="s">
        <v>227</v>
      </c>
      <c r="S315" s="17">
        <v>1845</v>
      </c>
    </row>
    <row r="316" spans="1:19" ht="16.5" customHeight="1" x14ac:dyDescent="0.2">
      <c r="A316" s="7"/>
      <c r="B316" s="7"/>
      <c r="C316" s="7" t="s">
        <v>589</v>
      </c>
      <c r="D316" s="7"/>
      <c r="E316" s="7"/>
      <c r="F316" s="7"/>
      <c r="G316" s="7"/>
      <c r="H316" s="7"/>
      <c r="I316" s="7"/>
      <c r="J316" s="7"/>
      <c r="K316" s="7"/>
      <c r="L316" s="9"/>
      <c r="M316" s="10"/>
      <c r="N316" s="10"/>
      <c r="O316" s="10"/>
      <c r="P316" s="7"/>
      <c r="Q316" s="10"/>
      <c r="R316" s="10"/>
      <c r="S316" s="10"/>
    </row>
    <row r="317" spans="1:19" ht="16.5" customHeight="1" x14ac:dyDescent="0.2">
      <c r="A317" s="7"/>
      <c r="B317" s="7"/>
      <c r="C317" s="7"/>
      <c r="D317" s="7" t="s">
        <v>433</v>
      </c>
      <c r="E317" s="7"/>
      <c r="F317" s="7"/>
      <c r="G317" s="7"/>
      <c r="H317" s="7"/>
      <c r="I317" s="7"/>
      <c r="J317" s="7"/>
      <c r="K317" s="7"/>
      <c r="L317" s="9" t="s">
        <v>240</v>
      </c>
      <c r="M317" s="15">
        <v>350</v>
      </c>
      <c r="N317" s="15">
        <v>586</v>
      </c>
      <c r="O317" s="19">
        <v>26724</v>
      </c>
      <c r="P317" s="7"/>
      <c r="Q317" s="15">
        <v>374</v>
      </c>
      <c r="R317" s="15">
        <v>589</v>
      </c>
      <c r="S317" s="19">
        <v>23451</v>
      </c>
    </row>
    <row r="318" spans="1:19" ht="16.5" customHeight="1" x14ac:dyDescent="0.2">
      <c r="A318" s="7"/>
      <c r="B318" s="7"/>
      <c r="C318" s="7"/>
      <c r="D318" s="7" t="s">
        <v>434</v>
      </c>
      <c r="E318" s="7"/>
      <c r="F318" s="7"/>
      <c r="G318" s="7"/>
      <c r="H318" s="7"/>
      <c r="I318" s="7"/>
      <c r="J318" s="7"/>
      <c r="K318" s="7"/>
      <c r="L318" s="9" t="s">
        <v>240</v>
      </c>
      <c r="M318" s="15">
        <v>336</v>
      </c>
      <c r="N318" s="15">
        <v>580</v>
      </c>
      <c r="O318" s="19">
        <v>18826</v>
      </c>
      <c r="P318" s="7"/>
      <c r="Q318" s="15">
        <v>363</v>
      </c>
      <c r="R318" s="15">
        <v>609</v>
      </c>
      <c r="S318" s="19">
        <v>17065</v>
      </c>
    </row>
    <row r="319" spans="1:19" ht="16.5" customHeight="1" x14ac:dyDescent="0.2">
      <c r="A319" s="7"/>
      <c r="B319" s="7"/>
      <c r="C319" s="7"/>
      <c r="D319" s="7" t="s">
        <v>435</v>
      </c>
      <c r="E319" s="7"/>
      <c r="F319" s="7"/>
      <c r="G319" s="7"/>
      <c r="H319" s="7"/>
      <c r="I319" s="7"/>
      <c r="J319" s="7"/>
      <c r="K319" s="7"/>
      <c r="L319" s="9" t="s">
        <v>240</v>
      </c>
      <c r="M319" s="15">
        <v>344</v>
      </c>
      <c r="N319" s="15">
        <v>483</v>
      </c>
      <c r="O319" s="19">
        <v>10937</v>
      </c>
      <c r="P319" s="7"/>
      <c r="Q319" s="15">
        <v>367</v>
      </c>
      <c r="R319" s="15">
        <v>504</v>
      </c>
      <c r="S319" s="17">
        <v>9837</v>
      </c>
    </row>
    <row r="320" spans="1:19" ht="16.5" customHeight="1" x14ac:dyDescent="0.2">
      <c r="A320" s="7"/>
      <c r="B320" s="7"/>
      <c r="C320" s="7"/>
      <c r="D320" s="7" t="s">
        <v>436</v>
      </c>
      <c r="E320" s="7"/>
      <c r="F320" s="7"/>
      <c r="G320" s="7"/>
      <c r="H320" s="7"/>
      <c r="I320" s="7"/>
      <c r="J320" s="7"/>
      <c r="K320" s="7"/>
      <c r="L320" s="9" t="s">
        <v>240</v>
      </c>
      <c r="M320" s="15">
        <v>176</v>
      </c>
      <c r="N320" s="15">
        <v>417</v>
      </c>
      <c r="O320" s="17">
        <v>1352</v>
      </c>
      <c r="P320" s="7"/>
      <c r="Q320" s="15">
        <v>258</v>
      </c>
      <c r="R320" s="15">
        <v>453</v>
      </c>
      <c r="S320" s="15">
        <v>986</v>
      </c>
    </row>
    <row r="321" spans="1:19" ht="16.5" customHeight="1" x14ac:dyDescent="0.2">
      <c r="A321" s="7"/>
      <c r="B321" s="7"/>
      <c r="C321" s="7"/>
      <c r="D321" s="7" t="s">
        <v>437</v>
      </c>
      <c r="E321" s="7"/>
      <c r="F321" s="7"/>
      <c r="G321" s="7"/>
      <c r="H321" s="7"/>
      <c r="I321" s="7"/>
      <c r="J321" s="7"/>
      <c r="K321" s="7"/>
      <c r="L321" s="9" t="s">
        <v>240</v>
      </c>
      <c r="M321" s="13" t="s">
        <v>104</v>
      </c>
      <c r="N321" s="15">
        <v>325</v>
      </c>
      <c r="O321" s="17">
        <v>1853</v>
      </c>
      <c r="P321" s="7"/>
      <c r="Q321" s="16">
        <v>26</v>
      </c>
      <c r="R321" s="15">
        <v>362</v>
      </c>
      <c r="S321" s="17">
        <v>1253</v>
      </c>
    </row>
    <row r="322" spans="1:19" ht="16.5" customHeight="1" x14ac:dyDescent="0.2">
      <c r="A322" s="7"/>
      <c r="B322" s="7"/>
      <c r="C322" s="7"/>
      <c r="D322" s="7" t="s">
        <v>588</v>
      </c>
      <c r="E322" s="7"/>
      <c r="F322" s="7"/>
      <c r="G322" s="7"/>
      <c r="H322" s="7"/>
      <c r="I322" s="7"/>
      <c r="J322" s="7"/>
      <c r="K322" s="7"/>
      <c r="L322" s="9" t="s">
        <v>240</v>
      </c>
      <c r="M322" s="14" t="s">
        <v>101</v>
      </c>
      <c r="N322" s="14" t="s">
        <v>101</v>
      </c>
      <c r="O322" s="13" t="s">
        <v>104</v>
      </c>
      <c r="P322" s="7"/>
      <c r="Q322" s="14" t="s">
        <v>101</v>
      </c>
      <c r="R322" s="14" t="s">
        <v>101</v>
      </c>
      <c r="S322" s="13" t="s">
        <v>104</v>
      </c>
    </row>
    <row r="323" spans="1:19" ht="16.5" customHeight="1" x14ac:dyDescent="0.2">
      <c r="A323" s="7"/>
      <c r="B323" s="7"/>
      <c r="C323" s="7" t="s">
        <v>611</v>
      </c>
      <c r="D323" s="7"/>
      <c r="E323" s="7"/>
      <c r="F323" s="7"/>
      <c r="G323" s="7"/>
      <c r="H323" s="7"/>
      <c r="I323" s="7"/>
      <c r="J323" s="7"/>
      <c r="K323" s="7"/>
      <c r="L323" s="9"/>
      <c r="M323" s="10"/>
      <c r="N323" s="10"/>
      <c r="O323" s="10"/>
      <c r="P323" s="7"/>
      <c r="Q323" s="10"/>
      <c r="R323" s="10"/>
      <c r="S323" s="10"/>
    </row>
    <row r="324" spans="1:19" ht="16.5" customHeight="1" x14ac:dyDescent="0.2">
      <c r="A324" s="7"/>
      <c r="B324" s="7"/>
      <c r="C324" s="7"/>
      <c r="D324" s="7" t="s">
        <v>591</v>
      </c>
      <c r="E324" s="7"/>
      <c r="F324" s="7"/>
      <c r="G324" s="7"/>
      <c r="H324" s="7"/>
      <c r="I324" s="7"/>
      <c r="J324" s="7"/>
      <c r="K324" s="7"/>
      <c r="L324" s="9" t="s">
        <v>240</v>
      </c>
      <c r="M324" s="15">
        <v>352</v>
      </c>
      <c r="N324" s="15">
        <v>591</v>
      </c>
      <c r="O324" s="19">
        <v>20686</v>
      </c>
      <c r="P324" s="7"/>
      <c r="Q324" s="15">
        <v>379</v>
      </c>
      <c r="R324" s="15">
        <v>618</v>
      </c>
      <c r="S324" s="19">
        <v>17515</v>
      </c>
    </row>
    <row r="325" spans="1:19" ht="16.5" customHeight="1" x14ac:dyDescent="0.2">
      <c r="A325" s="7"/>
      <c r="B325" s="7"/>
      <c r="C325" s="7"/>
      <c r="D325" s="7" t="s">
        <v>592</v>
      </c>
      <c r="E325" s="7"/>
      <c r="F325" s="7"/>
      <c r="G325" s="7"/>
      <c r="H325" s="7"/>
      <c r="I325" s="7"/>
      <c r="J325" s="7"/>
      <c r="K325" s="7"/>
      <c r="L325" s="9" t="s">
        <v>240</v>
      </c>
      <c r="M325" s="15">
        <v>341</v>
      </c>
      <c r="N325" s="15">
        <v>534</v>
      </c>
      <c r="O325" s="19">
        <v>13307</v>
      </c>
      <c r="P325" s="7"/>
      <c r="Q325" s="15">
        <v>366</v>
      </c>
      <c r="R325" s="15">
        <v>561</v>
      </c>
      <c r="S325" s="19">
        <v>11906</v>
      </c>
    </row>
    <row r="326" spans="1:19" ht="16.5" customHeight="1" x14ac:dyDescent="0.2">
      <c r="A326" s="7"/>
      <c r="B326" s="7"/>
      <c r="C326" s="7"/>
      <c r="D326" s="7" t="s">
        <v>593</v>
      </c>
      <c r="E326" s="7"/>
      <c r="F326" s="7"/>
      <c r="G326" s="7"/>
      <c r="H326" s="7"/>
      <c r="I326" s="7"/>
      <c r="J326" s="7"/>
      <c r="K326" s="7"/>
      <c r="L326" s="9" t="s">
        <v>240</v>
      </c>
      <c r="M326" s="15">
        <v>325</v>
      </c>
      <c r="N326" s="15">
        <v>499</v>
      </c>
      <c r="O326" s="19">
        <v>14923</v>
      </c>
      <c r="P326" s="7"/>
      <c r="Q326" s="15">
        <v>350</v>
      </c>
      <c r="R326" s="15">
        <v>513</v>
      </c>
      <c r="S326" s="19">
        <v>13526</v>
      </c>
    </row>
    <row r="327" spans="1:19" ht="16.5" customHeight="1" x14ac:dyDescent="0.2">
      <c r="A327" s="7"/>
      <c r="B327" s="7"/>
      <c r="C327" s="7"/>
      <c r="D327" s="7" t="s">
        <v>594</v>
      </c>
      <c r="E327" s="7"/>
      <c r="F327" s="7"/>
      <c r="G327" s="7"/>
      <c r="H327" s="7"/>
      <c r="I327" s="7"/>
      <c r="J327" s="7"/>
      <c r="K327" s="7"/>
      <c r="L327" s="9" t="s">
        <v>240</v>
      </c>
      <c r="M327" s="15">
        <v>334</v>
      </c>
      <c r="N327" s="15">
        <v>530</v>
      </c>
      <c r="O327" s="17">
        <v>7899</v>
      </c>
      <c r="P327" s="7"/>
      <c r="Q327" s="15">
        <v>359</v>
      </c>
      <c r="R327" s="15">
        <v>544</v>
      </c>
      <c r="S327" s="17">
        <v>7104</v>
      </c>
    </row>
    <row r="328" spans="1:19" ht="16.5" customHeight="1" x14ac:dyDescent="0.2">
      <c r="A328" s="7"/>
      <c r="B328" s="7"/>
      <c r="C328" s="7"/>
      <c r="D328" s="7" t="s">
        <v>595</v>
      </c>
      <c r="E328" s="7"/>
      <c r="F328" s="7"/>
      <c r="G328" s="7"/>
      <c r="H328" s="7"/>
      <c r="I328" s="7"/>
      <c r="J328" s="7"/>
      <c r="K328" s="7"/>
      <c r="L328" s="9" t="s">
        <v>240</v>
      </c>
      <c r="M328" s="15">
        <v>381</v>
      </c>
      <c r="N328" s="15">
        <v>611</v>
      </c>
      <c r="O328" s="17">
        <v>2874</v>
      </c>
      <c r="P328" s="7"/>
      <c r="Q328" s="15">
        <v>399</v>
      </c>
      <c r="R328" s="15">
        <v>633</v>
      </c>
      <c r="S328" s="17">
        <v>2541</v>
      </c>
    </row>
    <row r="329" spans="1:19" ht="16.5" customHeight="1" x14ac:dyDescent="0.2">
      <c r="A329" s="7"/>
      <c r="B329" s="7"/>
      <c r="C329" s="7"/>
      <c r="D329" s="7" t="s">
        <v>588</v>
      </c>
      <c r="E329" s="7"/>
      <c r="F329" s="7"/>
      <c r="G329" s="7"/>
      <c r="H329" s="7"/>
      <c r="I329" s="7"/>
      <c r="J329" s="7"/>
      <c r="K329" s="7"/>
      <c r="L329" s="9" t="s">
        <v>240</v>
      </c>
      <c r="M329" s="14" t="s">
        <v>227</v>
      </c>
      <c r="N329" s="14" t="s">
        <v>227</v>
      </c>
      <c r="O329" s="13">
        <v>2</v>
      </c>
      <c r="P329" s="7"/>
      <c r="Q329" s="14" t="s">
        <v>101</v>
      </c>
      <c r="R329" s="14" t="s">
        <v>101</v>
      </c>
      <c r="S329" s="13" t="s">
        <v>104</v>
      </c>
    </row>
    <row r="330" spans="1:19" ht="16.5" customHeight="1" x14ac:dyDescent="0.2">
      <c r="A330" s="7"/>
      <c r="B330" s="7" t="s">
        <v>596</v>
      </c>
      <c r="C330" s="7"/>
      <c r="D330" s="7"/>
      <c r="E330" s="7"/>
      <c r="F330" s="7"/>
      <c r="G330" s="7"/>
      <c r="H330" s="7"/>
      <c r="I330" s="7"/>
      <c r="J330" s="7"/>
      <c r="K330" s="7"/>
      <c r="L330" s="9"/>
      <c r="M330" s="10"/>
      <c r="N330" s="10"/>
      <c r="O330" s="10"/>
      <c r="P330" s="7"/>
      <c r="Q330" s="10"/>
      <c r="R330" s="10"/>
      <c r="S330" s="10"/>
    </row>
    <row r="331" spans="1:19" ht="16.5" customHeight="1" x14ac:dyDescent="0.2">
      <c r="A331" s="7"/>
      <c r="B331" s="7"/>
      <c r="C331" s="7" t="s">
        <v>105</v>
      </c>
      <c r="D331" s="7"/>
      <c r="E331" s="7"/>
      <c r="F331" s="7"/>
      <c r="G331" s="7"/>
      <c r="H331" s="7"/>
      <c r="I331" s="7"/>
      <c r="J331" s="7"/>
      <c r="K331" s="7"/>
      <c r="L331" s="9" t="s">
        <v>240</v>
      </c>
      <c r="M331" s="16">
        <v>78</v>
      </c>
      <c r="N331" s="15">
        <v>391</v>
      </c>
      <c r="O331" s="19">
        <v>14568</v>
      </c>
      <c r="P331" s="7"/>
      <c r="Q331" s="15">
        <v>105</v>
      </c>
      <c r="R331" s="15">
        <v>411</v>
      </c>
      <c r="S331" s="19">
        <v>13496</v>
      </c>
    </row>
    <row r="332" spans="1:19" ht="16.5" customHeight="1" x14ac:dyDescent="0.2">
      <c r="A332" s="7"/>
      <c r="B332" s="7"/>
      <c r="C332" s="7" t="s">
        <v>587</v>
      </c>
      <c r="D332" s="7"/>
      <c r="E332" s="7"/>
      <c r="F332" s="7"/>
      <c r="G332" s="7"/>
      <c r="H332" s="7"/>
      <c r="I332" s="7"/>
      <c r="J332" s="7"/>
      <c r="K332" s="7"/>
      <c r="L332" s="9"/>
      <c r="M332" s="10"/>
      <c r="N332" s="10"/>
      <c r="O332" s="10"/>
      <c r="P332" s="7"/>
      <c r="Q332" s="10"/>
      <c r="R332" s="10"/>
      <c r="S332" s="10"/>
    </row>
    <row r="333" spans="1:19" ht="29.45" customHeight="1" x14ac:dyDescent="0.2">
      <c r="A333" s="7"/>
      <c r="B333" s="7"/>
      <c r="C333" s="7"/>
      <c r="D333" s="84" t="s">
        <v>346</v>
      </c>
      <c r="E333" s="84"/>
      <c r="F333" s="84"/>
      <c r="G333" s="84"/>
      <c r="H333" s="84"/>
      <c r="I333" s="84"/>
      <c r="J333" s="84"/>
      <c r="K333" s="84"/>
      <c r="L333" s="9" t="s">
        <v>240</v>
      </c>
      <c r="M333" s="16">
        <v>71</v>
      </c>
      <c r="N333" s="15">
        <v>370</v>
      </c>
      <c r="O333" s="15">
        <v>435</v>
      </c>
      <c r="P333" s="7"/>
      <c r="Q333" s="16">
        <v>86</v>
      </c>
      <c r="R333" s="15">
        <v>352</v>
      </c>
      <c r="S333" s="15">
        <v>358</v>
      </c>
    </row>
    <row r="334" spans="1:19" ht="16.5" customHeight="1" x14ac:dyDescent="0.2">
      <c r="A334" s="7"/>
      <c r="B334" s="7"/>
      <c r="C334" s="7"/>
      <c r="D334" s="7" t="s">
        <v>487</v>
      </c>
      <c r="E334" s="7"/>
      <c r="F334" s="7"/>
      <c r="G334" s="7"/>
      <c r="H334" s="7"/>
      <c r="I334" s="7"/>
      <c r="J334" s="7"/>
      <c r="K334" s="7"/>
      <c r="L334" s="9" t="s">
        <v>240</v>
      </c>
      <c r="M334" s="16">
        <v>77</v>
      </c>
      <c r="N334" s="15">
        <v>385</v>
      </c>
      <c r="O334" s="19">
        <v>13692</v>
      </c>
      <c r="P334" s="7"/>
      <c r="Q334" s="15">
        <v>104</v>
      </c>
      <c r="R334" s="15">
        <v>406</v>
      </c>
      <c r="S334" s="19">
        <v>12747</v>
      </c>
    </row>
    <row r="335" spans="1:19" ht="16.5" customHeight="1" x14ac:dyDescent="0.2">
      <c r="A335" s="7"/>
      <c r="B335" s="7"/>
      <c r="C335" s="7"/>
      <c r="D335" s="7" t="s">
        <v>588</v>
      </c>
      <c r="E335" s="7"/>
      <c r="F335" s="7"/>
      <c r="G335" s="7"/>
      <c r="H335" s="7"/>
      <c r="I335" s="7"/>
      <c r="J335" s="7"/>
      <c r="K335" s="7"/>
      <c r="L335" s="9" t="s">
        <v>240</v>
      </c>
      <c r="M335" s="14" t="s">
        <v>227</v>
      </c>
      <c r="N335" s="14" t="s">
        <v>227</v>
      </c>
      <c r="O335" s="15">
        <v>441</v>
      </c>
      <c r="P335" s="7"/>
      <c r="Q335" s="14" t="s">
        <v>227</v>
      </c>
      <c r="R335" s="14" t="s">
        <v>227</v>
      </c>
      <c r="S335" s="15">
        <v>391</v>
      </c>
    </row>
    <row r="336" spans="1:19" ht="16.5" customHeight="1" x14ac:dyDescent="0.2">
      <c r="A336" s="7"/>
      <c r="B336" s="7"/>
      <c r="C336" s="7" t="s">
        <v>589</v>
      </c>
      <c r="D336" s="7"/>
      <c r="E336" s="7"/>
      <c r="F336" s="7"/>
      <c r="G336" s="7"/>
      <c r="H336" s="7"/>
      <c r="I336" s="7"/>
      <c r="J336" s="7"/>
      <c r="K336" s="7"/>
      <c r="L336" s="9"/>
      <c r="M336" s="10"/>
      <c r="N336" s="10"/>
      <c r="O336" s="10"/>
      <c r="P336" s="7"/>
      <c r="Q336" s="10"/>
      <c r="R336" s="10"/>
      <c r="S336" s="10"/>
    </row>
    <row r="337" spans="1:19" ht="16.5" customHeight="1" x14ac:dyDescent="0.2">
      <c r="A337" s="7"/>
      <c r="B337" s="7"/>
      <c r="C337" s="7"/>
      <c r="D337" s="7" t="s">
        <v>433</v>
      </c>
      <c r="E337" s="7"/>
      <c r="F337" s="7"/>
      <c r="G337" s="7"/>
      <c r="H337" s="7"/>
      <c r="I337" s="7"/>
      <c r="J337" s="7"/>
      <c r="K337" s="7"/>
      <c r="L337" s="9" t="s">
        <v>240</v>
      </c>
      <c r="M337" s="16">
        <v>70</v>
      </c>
      <c r="N337" s="15">
        <v>259</v>
      </c>
      <c r="O337" s="17">
        <v>7360</v>
      </c>
      <c r="P337" s="7"/>
      <c r="Q337" s="15">
        <v>101</v>
      </c>
      <c r="R337" s="15">
        <v>301</v>
      </c>
      <c r="S337" s="17">
        <v>6896</v>
      </c>
    </row>
    <row r="338" spans="1:19" ht="16.5" customHeight="1" x14ac:dyDescent="0.2">
      <c r="A338" s="7"/>
      <c r="B338" s="7"/>
      <c r="C338" s="7"/>
      <c r="D338" s="7" t="s">
        <v>434</v>
      </c>
      <c r="E338" s="7"/>
      <c r="F338" s="7"/>
      <c r="G338" s="7"/>
      <c r="H338" s="7"/>
      <c r="I338" s="7"/>
      <c r="J338" s="7"/>
      <c r="K338" s="7"/>
      <c r="L338" s="9" t="s">
        <v>240</v>
      </c>
      <c r="M338" s="16">
        <v>96</v>
      </c>
      <c r="N338" s="15">
        <v>646</v>
      </c>
      <c r="O338" s="17">
        <v>4704</v>
      </c>
      <c r="P338" s="7"/>
      <c r="Q338" s="15">
        <v>115</v>
      </c>
      <c r="R338" s="15">
        <v>656</v>
      </c>
      <c r="S338" s="17">
        <v>4349</v>
      </c>
    </row>
    <row r="339" spans="1:19" ht="16.5" customHeight="1" x14ac:dyDescent="0.2">
      <c r="A339" s="7"/>
      <c r="B339" s="7"/>
      <c r="C339" s="7"/>
      <c r="D339" s="7" t="s">
        <v>435</v>
      </c>
      <c r="E339" s="7"/>
      <c r="F339" s="7"/>
      <c r="G339" s="7"/>
      <c r="H339" s="7"/>
      <c r="I339" s="7"/>
      <c r="J339" s="7"/>
      <c r="K339" s="7"/>
      <c r="L339" s="9" t="s">
        <v>240</v>
      </c>
      <c r="M339" s="16">
        <v>70</v>
      </c>
      <c r="N339" s="15">
        <v>361</v>
      </c>
      <c r="O339" s="17">
        <v>2252</v>
      </c>
      <c r="P339" s="7"/>
      <c r="Q339" s="16">
        <v>96</v>
      </c>
      <c r="R339" s="15">
        <v>387</v>
      </c>
      <c r="S339" s="17">
        <v>2040</v>
      </c>
    </row>
    <row r="340" spans="1:19" ht="16.5" customHeight="1" x14ac:dyDescent="0.2">
      <c r="A340" s="7"/>
      <c r="B340" s="7"/>
      <c r="C340" s="7"/>
      <c r="D340" s="7" t="s">
        <v>436</v>
      </c>
      <c r="E340" s="7"/>
      <c r="F340" s="7"/>
      <c r="G340" s="7"/>
      <c r="H340" s="7"/>
      <c r="I340" s="7"/>
      <c r="J340" s="7"/>
      <c r="K340" s="7"/>
      <c r="L340" s="9" t="s">
        <v>240</v>
      </c>
      <c r="M340" s="15">
        <v>165</v>
      </c>
      <c r="N340" s="15">
        <v>504</v>
      </c>
      <c r="O340" s="15">
        <v>180</v>
      </c>
      <c r="P340" s="7"/>
      <c r="Q340" s="15">
        <v>191</v>
      </c>
      <c r="R340" s="15">
        <v>568</v>
      </c>
      <c r="S340" s="15">
        <v>153</v>
      </c>
    </row>
    <row r="341" spans="1:19" ht="16.5" customHeight="1" x14ac:dyDescent="0.2">
      <c r="A341" s="7"/>
      <c r="B341" s="7"/>
      <c r="C341" s="7"/>
      <c r="D341" s="7" t="s">
        <v>437</v>
      </c>
      <c r="E341" s="7"/>
      <c r="F341" s="7"/>
      <c r="G341" s="7"/>
      <c r="H341" s="7"/>
      <c r="I341" s="7"/>
      <c r="J341" s="7"/>
      <c r="K341" s="7"/>
      <c r="L341" s="9" t="s">
        <v>240</v>
      </c>
      <c r="M341" s="15">
        <v>322</v>
      </c>
      <c r="N341" s="15">
        <v>628</v>
      </c>
      <c r="O341" s="16">
        <v>71</v>
      </c>
      <c r="P341" s="7"/>
      <c r="Q341" s="15">
        <v>322</v>
      </c>
      <c r="R341" s="15">
        <v>594</v>
      </c>
      <c r="S341" s="16">
        <v>57</v>
      </c>
    </row>
    <row r="342" spans="1:19" ht="16.5" customHeight="1" x14ac:dyDescent="0.2">
      <c r="A342" s="7"/>
      <c r="B342" s="7"/>
      <c r="C342" s="7"/>
      <c r="D342" s="7" t="s">
        <v>588</v>
      </c>
      <c r="E342" s="7"/>
      <c r="F342" s="7"/>
      <c r="G342" s="7"/>
      <c r="H342" s="7"/>
      <c r="I342" s="7"/>
      <c r="J342" s="7"/>
      <c r="K342" s="7"/>
      <c r="L342" s="9" t="s">
        <v>240</v>
      </c>
      <c r="M342" s="14" t="s">
        <v>101</v>
      </c>
      <c r="N342" s="14" t="s">
        <v>101</v>
      </c>
      <c r="O342" s="13" t="s">
        <v>104</v>
      </c>
      <c r="P342" s="7"/>
      <c r="Q342" s="14" t="s">
        <v>101</v>
      </c>
      <c r="R342" s="14" t="s">
        <v>101</v>
      </c>
      <c r="S342" s="13" t="s">
        <v>104</v>
      </c>
    </row>
    <row r="343" spans="1:19" ht="16.5" customHeight="1" x14ac:dyDescent="0.2">
      <c r="A343" s="7"/>
      <c r="B343" s="7"/>
      <c r="C343" s="7" t="s">
        <v>611</v>
      </c>
      <c r="D343" s="7"/>
      <c r="E343" s="7"/>
      <c r="F343" s="7"/>
      <c r="G343" s="7"/>
      <c r="H343" s="7"/>
      <c r="I343" s="7"/>
      <c r="J343" s="7"/>
      <c r="K343" s="7"/>
      <c r="L343" s="9"/>
      <c r="M343" s="10"/>
      <c r="N343" s="10"/>
      <c r="O343" s="10"/>
      <c r="P343" s="7"/>
      <c r="Q343" s="10"/>
      <c r="R343" s="10"/>
      <c r="S343" s="10"/>
    </row>
    <row r="344" spans="1:19" ht="16.5" customHeight="1" x14ac:dyDescent="0.2">
      <c r="A344" s="7"/>
      <c r="B344" s="7"/>
      <c r="C344" s="7"/>
      <c r="D344" s="7" t="s">
        <v>591</v>
      </c>
      <c r="E344" s="7"/>
      <c r="F344" s="7"/>
      <c r="G344" s="7"/>
      <c r="H344" s="7"/>
      <c r="I344" s="7"/>
      <c r="J344" s="7"/>
      <c r="K344" s="7"/>
      <c r="L344" s="9" t="s">
        <v>240</v>
      </c>
      <c r="M344" s="16">
        <v>94</v>
      </c>
      <c r="N344" s="15">
        <v>608</v>
      </c>
      <c r="O344" s="17">
        <v>5491</v>
      </c>
      <c r="P344" s="7"/>
      <c r="Q344" s="15">
        <v>119</v>
      </c>
      <c r="R344" s="15">
        <v>622</v>
      </c>
      <c r="S344" s="17">
        <v>5117</v>
      </c>
    </row>
    <row r="345" spans="1:19" ht="16.5" customHeight="1" x14ac:dyDescent="0.2">
      <c r="A345" s="7"/>
      <c r="B345" s="7"/>
      <c r="C345" s="7"/>
      <c r="D345" s="7" t="s">
        <v>592</v>
      </c>
      <c r="E345" s="7"/>
      <c r="F345" s="7"/>
      <c r="G345" s="7"/>
      <c r="H345" s="7"/>
      <c r="I345" s="7"/>
      <c r="J345" s="7"/>
      <c r="K345" s="7"/>
      <c r="L345" s="9" t="s">
        <v>240</v>
      </c>
      <c r="M345" s="16">
        <v>72</v>
      </c>
      <c r="N345" s="15">
        <v>281</v>
      </c>
      <c r="O345" s="17">
        <v>3026</v>
      </c>
      <c r="P345" s="7"/>
      <c r="Q345" s="16">
        <v>98</v>
      </c>
      <c r="R345" s="15">
        <v>308</v>
      </c>
      <c r="S345" s="17">
        <v>2808</v>
      </c>
    </row>
    <row r="346" spans="1:19" ht="16.5" customHeight="1" x14ac:dyDescent="0.2">
      <c r="A346" s="7"/>
      <c r="B346" s="7"/>
      <c r="C346" s="7"/>
      <c r="D346" s="7" t="s">
        <v>593</v>
      </c>
      <c r="E346" s="7"/>
      <c r="F346" s="7"/>
      <c r="G346" s="7"/>
      <c r="H346" s="7"/>
      <c r="I346" s="7"/>
      <c r="J346" s="7"/>
      <c r="K346" s="7"/>
      <c r="L346" s="9" t="s">
        <v>240</v>
      </c>
      <c r="M346" s="16">
        <v>76</v>
      </c>
      <c r="N346" s="15">
        <v>339</v>
      </c>
      <c r="O346" s="17">
        <v>3372</v>
      </c>
      <c r="P346" s="7"/>
      <c r="Q346" s="15">
        <v>100</v>
      </c>
      <c r="R346" s="15">
        <v>370</v>
      </c>
      <c r="S346" s="17">
        <v>3109</v>
      </c>
    </row>
    <row r="347" spans="1:19" ht="16.5" customHeight="1" x14ac:dyDescent="0.2">
      <c r="A347" s="7"/>
      <c r="B347" s="7"/>
      <c r="C347" s="7"/>
      <c r="D347" s="7" t="s">
        <v>594</v>
      </c>
      <c r="E347" s="7"/>
      <c r="F347" s="7"/>
      <c r="G347" s="7"/>
      <c r="H347" s="7"/>
      <c r="I347" s="7"/>
      <c r="J347" s="7"/>
      <c r="K347" s="7"/>
      <c r="L347" s="9" t="s">
        <v>240</v>
      </c>
      <c r="M347" s="16">
        <v>65</v>
      </c>
      <c r="N347" s="15">
        <v>265</v>
      </c>
      <c r="O347" s="17">
        <v>1891</v>
      </c>
      <c r="P347" s="7"/>
      <c r="Q347" s="16">
        <v>97</v>
      </c>
      <c r="R347" s="15">
        <v>301</v>
      </c>
      <c r="S347" s="17">
        <v>1750</v>
      </c>
    </row>
    <row r="348" spans="1:19" ht="16.5" customHeight="1" x14ac:dyDescent="0.2">
      <c r="A348" s="7"/>
      <c r="B348" s="7"/>
      <c r="C348" s="7"/>
      <c r="D348" s="7" t="s">
        <v>595</v>
      </c>
      <c r="E348" s="7"/>
      <c r="F348" s="7"/>
      <c r="G348" s="7"/>
      <c r="H348" s="7"/>
      <c r="I348" s="7"/>
      <c r="J348" s="7"/>
      <c r="K348" s="7"/>
      <c r="L348" s="9" t="s">
        <v>240</v>
      </c>
      <c r="M348" s="16">
        <v>61</v>
      </c>
      <c r="N348" s="15">
        <v>223</v>
      </c>
      <c r="O348" s="15">
        <v>788</v>
      </c>
      <c r="P348" s="7"/>
      <c r="Q348" s="16">
        <v>87</v>
      </c>
      <c r="R348" s="15">
        <v>250</v>
      </c>
      <c r="S348" s="15">
        <v>712</v>
      </c>
    </row>
    <row r="349" spans="1:19" ht="16.5" customHeight="1" x14ac:dyDescent="0.2">
      <c r="A349" s="7"/>
      <c r="B349" s="7"/>
      <c r="C349" s="7"/>
      <c r="D349" s="7" t="s">
        <v>588</v>
      </c>
      <c r="E349" s="7"/>
      <c r="F349" s="7"/>
      <c r="G349" s="7"/>
      <c r="H349" s="7"/>
      <c r="I349" s="7"/>
      <c r="J349" s="7"/>
      <c r="K349" s="7"/>
      <c r="L349" s="9" t="s">
        <v>240</v>
      </c>
      <c r="M349" s="14" t="s">
        <v>101</v>
      </c>
      <c r="N349" s="14" t="s">
        <v>101</v>
      </c>
      <c r="O349" s="13" t="s">
        <v>104</v>
      </c>
      <c r="P349" s="7"/>
      <c r="Q349" s="14" t="s">
        <v>101</v>
      </c>
      <c r="R349" s="14" t="s">
        <v>101</v>
      </c>
      <c r="S349" s="13" t="s">
        <v>104</v>
      </c>
    </row>
    <row r="350" spans="1:19" ht="16.5" customHeight="1" x14ac:dyDescent="0.2">
      <c r="A350" s="7"/>
      <c r="B350" s="7" t="s">
        <v>597</v>
      </c>
      <c r="C350" s="7"/>
      <c r="D350" s="7"/>
      <c r="E350" s="7"/>
      <c r="F350" s="7"/>
      <c r="G350" s="7"/>
      <c r="H350" s="7"/>
      <c r="I350" s="7"/>
      <c r="J350" s="7"/>
      <c r="K350" s="7"/>
      <c r="L350" s="9"/>
      <c r="M350" s="10"/>
      <c r="N350" s="10"/>
      <c r="O350" s="10"/>
      <c r="P350" s="7"/>
      <c r="Q350" s="10"/>
      <c r="R350" s="10"/>
      <c r="S350" s="10"/>
    </row>
    <row r="351" spans="1:19" ht="16.5" customHeight="1" x14ac:dyDescent="0.2">
      <c r="A351" s="7"/>
      <c r="B351" s="7"/>
      <c r="C351" s="7" t="s">
        <v>105</v>
      </c>
      <c r="D351" s="7"/>
      <c r="E351" s="7"/>
      <c r="F351" s="7"/>
      <c r="G351" s="7"/>
      <c r="H351" s="7"/>
      <c r="I351" s="7"/>
      <c r="J351" s="7"/>
      <c r="K351" s="7"/>
      <c r="L351" s="9" t="s">
        <v>240</v>
      </c>
      <c r="M351" s="14" t="s">
        <v>101</v>
      </c>
      <c r="N351" s="14" t="s">
        <v>101</v>
      </c>
      <c r="O351" s="14" t="s">
        <v>101</v>
      </c>
      <c r="P351" s="7"/>
      <c r="Q351" s="14" t="s">
        <v>101</v>
      </c>
      <c r="R351" s="14" t="s">
        <v>101</v>
      </c>
      <c r="S351" s="14" t="s">
        <v>101</v>
      </c>
    </row>
    <row r="352" spans="1:19" ht="16.5" customHeight="1" x14ac:dyDescent="0.2">
      <c r="A352" s="7"/>
      <c r="B352" s="7"/>
      <c r="C352" s="7" t="s">
        <v>587</v>
      </c>
      <c r="D352" s="7"/>
      <c r="E352" s="7"/>
      <c r="F352" s="7"/>
      <c r="G352" s="7"/>
      <c r="H352" s="7"/>
      <c r="I352" s="7"/>
      <c r="J352" s="7"/>
      <c r="K352" s="7"/>
      <c r="L352" s="9"/>
      <c r="M352" s="10"/>
      <c r="N352" s="10"/>
      <c r="O352" s="10"/>
      <c r="P352" s="7"/>
      <c r="Q352" s="10"/>
      <c r="R352" s="10"/>
      <c r="S352" s="10"/>
    </row>
    <row r="353" spans="1:19" ht="29.45" customHeight="1" x14ac:dyDescent="0.2">
      <c r="A353" s="7"/>
      <c r="B353" s="7"/>
      <c r="C353" s="7"/>
      <c r="D353" s="84" t="s">
        <v>346</v>
      </c>
      <c r="E353" s="84"/>
      <c r="F353" s="84"/>
      <c r="G353" s="84"/>
      <c r="H353" s="84"/>
      <c r="I353" s="84"/>
      <c r="J353" s="84"/>
      <c r="K353" s="84"/>
      <c r="L353" s="9" t="s">
        <v>240</v>
      </c>
      <c r="M353" s="14" t="s">
        <v>101</v>
      </c>
      <c r="N353" s="14" t="s">
        <v>101</v>
      </c>
      <c r="O353" s="14" t="s">
        <v>101</v>
      </c>
      <c r="P353" s="7"/>
      <c r="Q353" s="14" t="s">
        <v>101</v>
      </c>
      <c r="R353" s="14" t="s">
        <v>101</v>
      </c>
      <c r="S353" s="14" t="s">
        <v>101</v>
      </c>
    </row>
    <row r="354" spans="1:19" ht="16.5" customHeight="1" x14ac:dyDescent="0.2">
      <c r="A354" s="7"/>
      <c r="B354" s="7"/>
      <c r="C354" s="7"/>
      <c r="D354" s="7" t="s">
        <v>487</v>
      </c>
      <c r="E354" s="7"/>
      <c r="F354" s="7"/>
      <c r="G354" s="7"/>
      <c r="H354" s="7"/>
      <c r="I354" s="7"/>
      <c r="J354" s="7"/>
      <c r="K354" s="7"/>
      <c r="L354" s="9" t="s">
        <v>240</v>
      </c>
      <c r="M354" s="14" t="s">
        <v>101</v>
      </c>
      <c r="N354" s="14" t="s">
        <v>101</v>
      </c>
      <c r="O354" s="14" t="s">
        <v>101</v>
      </c>
      <c r="P354" s="7"/>
      <c r="Q354" s="14" t="s">
        <v>101</v>
      </c>
      <c r="R354" s="14" t="s">
        <v>101</v>
      </c>
      <c r="S354" s="14" t="s">
        <v>101</v>
      </c>
    </row>
    <row r="355" spans="1:19" ht="16.5" customHeight="1" x14ac:dyDescent="0.2">
      <c r="A355" s="7"/>
      <c r="B355" s="7"/>
      <c r="C355" s="7"/>
      <c r="D355" s="7" t="s">
        <v>588</v>
      </c>
      <c r="E355" s="7"/>
      <c r="F355" s="7"/>
      <c r="G355" s="7"/>
      <c r="H355" s="7"/>
      <c r="I355" s="7"/>
      <c r="J355" s="7"/>
      <c r="K355" s="7"/>
      <c r="L355" s="9" t="s">
        <v>240</v>
      </c>
      <c r="M355" s="14" t="s">
        <v>101</v>
      </c>
      <c r="N355" s="14" t="s">
        <v>101</v>
      </c>
      <c r="O355" s="14" t="s">
        <v>101</v>
      </c>
      <c r="P355" s="7"/>
      <c r="Q355" s="14" t="s">
        <v>101</v>
      </c>
      <c r="R355" s="14" t="s">
        <v>101</v>
      </c>
      <c r="S355" s="14" t="s">
        <v>101</v>
      </c>
    </row>
    <row r="356" spans="1:19" ht="16.5" customHeight="1" x14ac:dyDescent="0.2">
      <c r="A356" s="7"/>
      <c r="B356" s="7"/>
      <c r="C356" s="7" t="s">
        <v>589</v>
      </c>
      <c r="D356" s="7"/>
      <c r="E356" s="7"/>
      <c r="F356" s="7"/>
      <c r="G356" s="7"/>
      <c r="H356" s="7"/>
      <c r="I356" s="7"/>
      <c r="J356" s="7"/>
      <c r="K356" s="7"/>
      <c r="L356" s="9"/>
      <c r="M356" s="10"/>
      <c r="N356" s="10"/>
      <c r="O356" s="10"/>
      <c r="P356" s="7"/>
      <c r="Q356" s="10"/>
      <c r="R356" s="10"/>
      <c r="S356" s="10"/>
    </row>
    <row r="357" spans="1:19" ht="16.5" customHeight="1" x14ac:dyDescent="0.2">
      <c r="A357" s="7"/>
      <c r="B357" s="7"/>
      <c r="C357" s="7"/>
      <c r="D357" s="7" t="s">
        <v>433</v>
      </c>
      <c r="E357" s="7"/>
      <c r="F357" s="7"/>
      <c r="G357" s="7"/>
      <c r="H357" s="7"/>
      <c r="I357" s="7"/>
      <c r="J357" s="7"/>
      <c r="K357" s="7"/>
      <c r="L357" s="9" t="s">
        <v>240</v>
      </c>
      <c r="M357" s="14" t="s">
        <v>101</v>
      </c>
      <c r="N357" s="14" t="s">
        <v>101</v>
      </c>
      <c r="O357" s="14" t="s">
        <v>101</v>
      </c>
      <c r="P357" s="7"/>
      <c r="Q357" s="14" t="s">
        <v>101</v>
      </c>
      <c r="R357" s="14" t="s">
        <v>101</v>
      </c>
      <c r="S357" s="14" t="s">
        <v>101</v>
      </c>
    </row>
    <row r="358" spans="1:19" ht="16.5" customHeight="1" x14ac:dyDescent="0.2">
      <c r="A358" s="7"/>
      <c r="B358" s="7"/>
      <c r="C358" s="7"/>
      <c r="D358" s="7" t="s">
        <v>434</v>
      </c>
      <c r="E358" s="7"/>
      <c r="F358" s="7"/>
      <c r="G358" s="7"/>
      <c r="H358" s="7"/>
      <c r="I358" s="7"/>
      <c r="J358" s="7"/>
      <c r="K358" s="7"/>
      <c r="L358" s="9" t="s">
        <v>240</v>
      </c>
      <c r="M358" s="14" t="s">
        <v>101</v>
      </c>
      <c r="N358" s="14" t="s">
        <v>101</v>
      </c>
      <c r="O358" s="14" t="s">
        <v>101</v>
      </c>
      <c r="P358" s="7"/>
      <c r="Q358" s="14" t="s">
        <v>101</v>
      </c>
      <c r="R358" s="14" t="s">
        <v>101</v>
      </c>
      <c r="S358" s="14" t="s">
        <v>101</v>
      </c>
    </row>
    <row r="359" spans="1:19" ht="16.5" customHeight="1" x14ac:dyDescent="0.2">
      <c r="A359" s="7"/>
      <c r="B359" s="7"/>
      <c r="C359" s="7"/>
      <c r="D359" s="7" t="s">
        <v>435</v>
      </c>
      <c r="E359" s="7"/>
      <c r="F359" s="7"/>
      <c r="G359" s="7"/>
      <c r="H359" s="7"/>
      <c r="I359" s="7"/>
      <c r="J359" s="7"/>
      <c r="K359" s="7"/>
      <c r="L359" s="9" t="s">
        <v>240</v>
      </c>
      <c r="M359" s="14" t="s">
        <v>101</v>
      </c>
      <c r="N359" s="14" t="s">
        <v>101</v>
      </c>
      <c r="O359" s="14" t="s">
        <v>101</v>
      </c>
      <c r="P359" s="7"/>
      <c r="Q359" s="14" t="s">
        <v>101</v>
      </c>
      <c r="R359" s="14" t="s">
        <v>101</v>
      </c>
      <c r="S359" s="14" t="s">
        <v>101</v>
      </c>
    </row>
    <row r="360" spans="1:19" ht="16.5" customHeight="1" x14ac:dyDescent="0.2">
      <c r="A360" s="7"/>
      <c r="B360" s="7"/>
      <c r="C360" s="7"/>
      <c r="D360" s="7" t="s">
        <v>436</v>
      </c>
      <c r="E360" s="7"/>
      <c r="F360" s="7"/>
      <c r="G360" s="7"/>
      <c r="H360" s="7"/>
      <c r="I360" s="7"/>
      <c r="J360" s="7"/>
      <c r="K360" s="7"/>
      <c r="L360" s="9" t="s">
        <v>240</v>
      </c>
      <c r="M360" s="14" t="s">
        <v>101</v>
      </c>
      <c r="N360" s="14" t="s">
        <v>101</v>
      </c>
      <c r="O360" s="14" t="s">
        <v>101</v>
      </c>
      <c r="P360" s="7"/>
      <c r="Q360" s="14" t="s">
        <v>101</v>
      </c>
      <c r="R360" s="14" t="s">
        <v>101</v>
      </c>
      <c r="S360" s="14" t="s">
        <v>101</v>
      </c>
    </row>
    <row r="361" spans="1:19" ht="16.5" customHeight="1" x14ac:dyDescent="0.2">
      <c r="A361" s="7"/>
      <c r="B361" s="7"/>
      <c r="C361" s="7"/>
      <c r="D361" s="7" t="s">
        <v>437</v>
      </c>
      <c r="E361" s="7"/>
      <c r="F361" s="7"/>
      <c r="G361" s="7"/>
      <c r="H361" s="7"/>
      <c r="I361" s="7"/>
      <c r="J361" s="7"/>
      <c r="K361" s="7"/>
      <c r="L361" s="9" t="s">
        <v>240</v>
      </c>
      <c r="M361" s="14" t="s">
        <v>101</v>
      </c>
      <c r="N361" s="14" t="s">
        <v>101</v>
      </c>
      <c r="O361" s="14" t="s">
        <v>101</v>
      </c>
      <c r="P361" s="7"/>
      <c r="Q361" s="14" t="s">
        <v>101</v>
      </c>
      <c r="R361" s="14" t="s">
        <v>101</v>
      </c>
      <c r="S361" s="14" t="s">
        <v>101</v>
      </c>
    </row>
    <row r="362" spans="1:19" ht="16.5" customHeight="1" x14ac:dyDescent="0.2">
      <c r="A362" s="7"/>
      <c r="B362" s="7"/>
      <c r="C362" s="7"/>
      <c r="D362" s="7" t="s">
        <v>588</v>
      </c>
      <c r="E362" s="7"/>
      <c r="F362" s="7"/>
      <c r="G362" s="7"/>
      <c r="H362" s="7"/>
      <c r="I362" s="7"/>
      <c r="J362" s="7"/>
      <c r="K362" s="7"/>
      <c r="L362" s="9" t="s">
        <v>240</v>
      </c>
      <c r="M362" s="14" t="s">
        <v>101</v>
      </c>
      <c r="N362" s="14" t="s">
        <v>101</v>
      </c>
      <c r="O362" s="14" t="s">
        <v>101</v>
      </c>
      <c r="P362" s="7"/>
      <c r="Q362" s="14" t="s">
        <v>101</v>
      </c>
      <c r="R362" s="14" t="s">
        <v>101</v>
      </c>
      <c r="S362" s="14" t="s">
        <v>101</v>
      </c>
    </row>
    <row r="363" spans="1:19" ht="16.5" customHeight="1" x14ac:dyDescent="0.2">
      <c r="A363" s="7"/>
      <c r="B363" s="7"/>
      <c r="C363" s="7" t="s">
        <v>611</v>
      </c>
      <c r="D363" s="7"/>
      <c r="E363" s="7"/>
      <c r="F363" s="7"/>
      <c r="G363" s="7"/>
      <c r="H363" s="7"/>
      <c r="I363" s="7"/>
      <c r="J363" s="7"/>
      <c r="K363" s="7"/>
      <c r="L363" s="9"/>
      <c r="M363" s="10"/>
      <c r="N363" s="10"/>
      <c r="O363" s="10"/>
      <c r="P363" s="7"/>
      <c r="Q363" s="10"/>
      <c r="R363" s="10"/>
      <c r="S363" s="10"/>
    </row>
    <row r="364" spans="1:19" ht="16.5" customHeight="1" x14ac:dyDescent="0.2">
      <c r="A364" s="7"/>
      <c r="B364" s="7"/>
      <c r="C364" s="7"/>
      <c r="D364" s="7" t="s">
        <v>591</v>
      </c>
      <c r="E364" s="7"/>
      <c r="F364" s="7"/>
      <c r="G364" s="7"/>
      <c r="H364" s="7"/>
      <c r="I364" s="7"/>
      <c r="J364" s="7"/>
      <c r="K364" s="7"/>
      <c r="L364" s="9" t="s">
        <v>240</v>
      </c>
      <c r="M364" s="14" t="s">
        <v>101</v>
      </c>
      <c r="N364" s="14" t="s">
        <v>101</v>
      </c>
      <c r="O364" s="14" t="s">
        <v>101</v>
      </c>
      <c r="P364" s="7"/>
      <c r="Q364" s="14" t="s">
        <v>101</v>
      </c>
      <c r="R364" s="14" t="s">
        <v>101</v>
      </c>
      <c r="S364" s="14" t="s">
        <v>101</v>
      </c>
    </row>
    <row r="365" spans="1:19" ht="16.5" customHeight="1" x14ac:dyDescent="0.2">
      <c r="A365" s="7"/>
      <c r="B365" s="7"/>
      <c r="C365" s="7"/>
      <c r="D365" s="7" t="s">
        <v>592</v>
      </c>
      <c r="E365" s="7"/>
      <c r="F365" s="7"/>
      <c r="G365" s="7"/>
      <c r="H365" s="7"/>
      <c r="I365" s="7"/>
      <c r="J365" s="7"/>
      <c r="K365" s="7"/>
      <c r="L365" s="9" t="s">
        <v>240</v>
      </c>
      <c r="M365" s="14" t="s">
        <v>101</v>
      </c>
      <c r="N365" s="14" t="s">
        <v>101</v>
      </c>
      <c r="O365" s="14" t="s">
        <v>101</v>
      </c>
      <c r="P365" s="7"/>
      <c r="Q365" s="14" t="s">
        <v>101</v>
      </c>
      <c r="R365" s="14" t="s">
        <v>101</v>
      </c>
      <c r="S365" s="14" t="s">
        <v>101</v>
      </c>
    </row>
    <row r="366" spans="1:19" ht="16.5" customHeight="1" x14ac:dyDescent="0.2">
      <c r="A366" s="7"/>
      <c r="B366" s="7"/>
      <c r="C366" s="7"/>
      <c r="D366" s="7" t="s">
        <v>593</v>
      </c>
      <c r="E366" s="7"/>
      <c r="F366" s="7"/>
      <c r="G366" s="7"/>
      <c r="H366" s="7"/>
      <c r="I366" s="7"/>
      <c r="J366" s="7"/>
      <c r="K366" s="7"/>
      <c r="L366" s="9" t="s">
        <v>240</v>
      </c>
      <c r="M366" s="14" t="s">
        <v>101</v>
      </c>
      <c r="N366" s="14" t="s">
        <v>101</v>
      </c>
      <c r="O366" s="14" t="s">
        <v>101</v>
      </c>
      <c r="P366" s="7"/>
      <c r="Q366" s="14" t="s">
        <v>101</v>
      </c>
      <c r="R366" s="14" t="s">
        <v>101</v>
      </c>
      <c r="S366" s="14" t="s">
        <v>101</v>
      </c>
    </row>
    <row r="367" spans="1:19" ht="16.5" customHeight="1" x14ac:dyDescent="0.2">
      <c r="A367" s="7"/>
      <c r="B367" s="7"/>
      <c r="C367" s="7"/>
      <c r="D367" s="7" t="s">
        <v>594</v>
      </c>
      <c r="E367" s="7"/>
      <c r="F367" s="7"/>
      <c r="G367" s="7"/>
      <c r="H367" s="7"/>
      <c r="I367" s="7"/>
      <c r="J367" s="7"/>
      <c r="K367" s="7"/>
      <c r="L367" s="9" t="s">
        <v>240</v>
      </c>
      <c r="M367" s="14" t="s">
        <v>101</v>
      </c>
      <c r="N367" s="14" t="s">
        <v>101</v>
      </c>
      <c r="O367" s="14" t="s">
        <v>101</v>
      </c>
      <c r="P367" s="7"/>
      <c r="Q367" s="14" t="s">
        <v>101</v>
      </c>
      <c r="R367" s="14" t="s">
        <v>101</v>
      </c>
      <c r="S367" s="14" t="s">
        <v>101</v>
      </c>
    </row>
    <row r="368" spans="1:19" ht="16.5" customHeight="1" x14ac:dyDescent="0.2">
      <c r="A368" s="7"/>
      <c r="B368" s="7"/>
      <c r="C368" s="7"/>
      <c r="D368" s="7" t="s">
        <v>595</v>
      </c>
      <c r="E368" s="7"/>
      <c r="F368" s="7"/>
      <c r="G368" s="7"/>
      <c r="H368" s="7"/>
      <c r="I368" s="7"/>
      <c r="J368" s="7"/>
      <c r="K368" s="7"/>
      <c r="L368" s="9" t="s">
        <v>240</v>
      </c>
      <c r="M368" s="14" t="s">
        <v>101</v>
      </c>
      <c r="N368" s="14" t="s">
        <v>101</v>
      </c>
      <c r="O368" s="14" t="s">
        <v>101</v>
      </c>
      <c r="P368" s="7"/>
      <c r="Q368" s="14" t="s">
        <v>101</v>
      </c>
      <c r="R368" s="14" t="s">
        <v>101</v>
      </c>
      <c r="S368" s="14" t="s">
        <v>101</v>
      </c>
    </row>
    <row r="369" spans="1:19" ht="16.5" customHeight="1" x14ac:dyDescent="0.2">
      <c r="A369" s="7"/>
      <c r="B369" s="7"/>
      <c r="C369" s="7"/>
      <c r="D369" s="7" t="s">
        <v>588</v>
      </c>
      <c r="E369" s="7"/>
      <c r="F369" s="7"/>
      <c r="G369" s="7"/>
      <c r="H369" s="7"/>
      <c r="I369" s="7"/>
      <c r="J369" s="7"/>
      <c r="K369" s="7"/>
      <c r="L369" s="9" t="s">
        <v>240</v>
      </c>
      <c r="M369" s="14" t="s">
        <v>101</v>
      </c>
      <c r="N369" s="14" t="s">
        <v>101</v>
      </c>
      <c r="O369" s="14" t="s">
        <v>101</v>
      </c>
      <c r="P369" s="7"/>
      <c r="Q369" s="14" t="s">
        <v>101</v>
      </c>
      <c r="R369" s="14" t="s">
        <v>101</v>
      </c>
      <c r="S369" s="14" t="s">
        <v>101</v>
      </c>
    </row>
    <row r="370" spans="1:19" ht="16.5" customHeight="1" x14ac:dyDescent="0.2">
      <c r="A370" s="7" t="s">
        <v>145</v>
      </c>
      <c r="B370" s="7"/>
      <c r="C370" s="7"/>
      <c r="D370" s="7"/>
      <c r="E370" s="7"/>
      <c r="F370" s="7"/>
      <c r="G370" s="7"/>
      <c r="H370" s="7"/>
      <c r="I370" s="7"/>
      <c r="J370" s="7"/>
      <c r="K370" s="7"/>
      <c r="L370" s="9"/>
      <c r="M370" s="10"/>
      <c r="N370" s="10"/>
      <c r="O370" s="10"/>
      <c r="P370" s="7"/>
      <c r="Q370" s="10"/>
      <c r="R370" s="10"/>
      <c r="S370" s="10"/>
    </row>
    <row r="371" spans="1:19" ht="16.5" customHeight="1" x14ac:dyDescent="0.2">
      <c r="A371" s="7"/>
      <c r="B371" s="7" t="s">
        <v>586</v>
      </c>
      <c r="C371" s="7"/>
      <c r="D371" s="7"/>
      <c r="E371" s="7"/>
      <c r="F371" s="7"/>
      <c r="G371" s="7"/>
      <c r="H371" s="7"/>
      <c r="I371" s="7"/>
      <c r="J371" s="7"/>
      <c r="K371" s="7"/>
      <c r="L371" s="9"/>
      <c r="M371" s="10"/>
      <c r="N371" s="10"/>
      <c r="O371" s="10"/>
      <c r="P371" s="7"/>
      <c r="Q371" s="10"/>
      <c r="R371" s="10"/>
      <c r="S371" s="10"/>
    </row>
    <row r="372" spans="1:19" ht="16.5" customHeight="1" x14ac:dyDescent="0.2">
      <c r="A372" s="7"/>
      <c r="B372" s="7"/>
      <c r="C372" s="7" t="s">
        <v>105</v>
      </c>
      <c r="D372" s="7"/>
      <c r="E372" s="7"/>
      <c r="F372" s="7"/>
      <c r="G372" s="7"/>
      <c r="H372" s="7"/>
      <c r="I372" s="7"/>
      <c r="J372" s="7"/>
      <c r="K372" s="7"/>
      <c r="L372" s="9" t="s">
        <v>240</v>
      </c>
      <c r="M372" s="15">
        <v>309</v>
      </c>
      <c r="N372" s="15">
        <v>502</v>
      </c>
      <c r="O372" s="19">
        <v>47014</v>
      </c>
      <c r="P372" s="7"/>
      <c r="Q372" s="15">
        <v>344</v>
      </c>
      <c r="R372" s="15">
        <v>536</v>
      </c>
      <c r="S372" s="19">
        <v>45956</v>
      </c>
    </row>
    <row r="373" spans="1:19" ht="16.5" customHeight="1" x14ac:dyDescent="0.2">
      <c r="A373" s="7"/>
      <c r="B373" s="7"/>
      <c r="C373" s="7" t="s">
        <v>587</v>
      </c>
      <c r="D373" s="7"/>
      <c r="E373" s="7"/>
      <c r="F373" s="7"/>
      <c r="G373" s="7"/>
      <c r="H373" s="7"/>
      <c r="I373" s="7"/>
      <c r="J373" s="7"/>
      <c r="K373" s="7"/>
      <c r="L373" s="9"/>
      <c r="M373" s="10"/>
      <c r="N373" s="10"/>
      <c r="O373" s="10"/>
      <c r="P373" s="7"/>
      <c r="Q373" s="10"/>
      <c r="R373" s="10"/>
      <c r="S373" s="10"/>
    </row>
    <row r="374" spans="1:19" ht="29.45" customHeight="1" x14ac:dyDescent="0.2">
      <c r="A374" s="7"/>
      <c r="B374" s="7"/>
      <c r="C374" s="7"/>
      <c r="D374" s="84" t="s">
        <v>346</v>
      </c>
      <c r="E374" s="84"/>
      <c r="F374" s="84"/>
      <c r="G374" s="84"/>
      <c r="H374" s="84"/>
      <c r="I374" s="84"/>
      <c r="J374" s="84"/>
      <c r="K374" s="84"/>
      <c r="L374" s="9" t="s">
        <v>240</v>
      </c>
      <c r="M374" s="16">
        <v>89</v>
      </c>
      <c r="N374" s="15">
        <v>357</v>
      </c>
      <c r="O374" s="17">
        <v>1711</v>
      </c>
      <c r="P374" s="7"/>
      <c r="Q374" s="15">
        <v>107</v>
      </c>
      <c r="R374" s="15">
        <v>391</v>
      </c>
      <c r="S374" s="17">
        <v>1540</v>
      </c>
    </row>
    <row r="375" spans="1:19" ht="16.5" customHeight="1" x14ac:dyDescent="0.2">
      <c r="A375" s="7"/>
      <c r="B375" s="7"/>
      <c r="C375" s="7"/>
      <c r="D375" s="7" t="s">
        <v>487</v>
      </c>
      <c r="E375" s="7"/>
      <c r="F375" s="7"/>
      <c r="G375" s="7"/>
      <c r="H375" s="7"/>
      <c r="I375" s="7"/>
      <c r="J375" s="7"/>
      <c r="K375" s="7"/>
      <c r="L375" s="9" t="s">
        <v>240</v>
      </c>
      <c r="M375" s="15">
        <v>315</v>
      </c>
      <c r="N375" s="15">
        <v>506</v>
      </c>
      <c r="O375" s="19">
        <v>43915</v>
      </c>
      <c r="P375" s="7"/>
      <c r="Q375" s="15">
        <v>348</v>
      </c>
      <c r="R375" s="15">
        <v>540</v>
      </c>
      <c r="S375" s="19">
        <v>43015</v>
      </c>
    </row>
    <row r="376" spans="1:19" ht="16.5" customHeight="1" x14ac:dyDescent="0.2">
      <c r="A376" s="7"/>
      <c r="B376" s="7"/>
      <c r="C376" s="7"/>
      <c r="D376" s="7" t="s">
        <v>588</v>
      </c>
      <c r="E376" s="7"/>
      <c r="F376" s="7"/>
      <c r="G376" s="7"/>
      <c r="H376" s="7"/>
      <c r="I376" s="7"/>
      <c r="J376" s="7"/>
      <c r="K376" s="7"/>
      <c r="L376" s="9" t="s">
        <v>240</v>
      </c>
      <c r="M376" s="14" t="s">
        <v>227</v>
      </c>
      <c r="N376" s="14" t="s">
        <v>227</v>
      </c>
      <c r="O376" s="17">
        <v>1388</v>
      </c>
      <c r="P376" s="7"/>
      <c r="Q376" s="14" t="s">
        <v>227</v>
      </c>
      <c r="R376" s="14" t="s">
        <v>227</v>
      </c>
      <c r="S376" s="17">
        <v>1401</v>
      </c>
    </row>
    <row r="377" spans="1:19" ht="16.5" customHeight="1" x14ac:dyDescent="0.2">
      <c r="A377" s="7"/>
      <c r="B377" s="7"/>
      <c r="C377" s="7" t="s">
        <v>589</v>
      </c>
      <c r="D377" s="7"/>
      <c r="E377" s="7"/>
      <c r="F377" s="7"/>
      <c r="G377" s="7"/>
      <c r="H377" s="7"/>
      <c r="I377" s="7"/>
      <c r="J377" s="7"/>
      <c r="K377" s="7"/>
      <c r="L377" s="9"/>
      <c r="M377" s="10"/>
      <c r="N377" s="10"/>
      <c r="O377" s="10"/>
      <c r="P377" s="7"/>
      <c r="Q377" s="10"/>
      <c r="R377" s="10"/>
      <c r="S377" s="10"/>
    </row>
    <row r="378" spans="1:19" ht="16.5" customHeight="1" x14ac:dyDescent="0.2">
      <c r="A378" s="7"/>
      <c r="B378" s="7"/>
      <c r="C378" s="7"/>
      <c r="D378" s="7" t="s">
        <v>433</v>
      </c>
      <c r="E378" s="7"/>
      <c r="F378" s="7"/>
      <c r="G378" s="7"/>
      <c r="H378" s="7"/>
      <c r="I378" s="7"/>
      <c r="J378" s="7"/>
      <c r="K378" s="7"/>
      <c r="L378" s="9" t="s">
        <v>240</v>
      </c>
      <c r="M378" s="15">
        <v>305</v>
      </c>
      <c r="N378" s="15">
        <v>534</v>
      </c>
      <c r="O378" s="19">
        <v>23251</v>
      </c>
      <c r="P378" s="7"/>
      <c r="Q378" s="15">
        <v>348</v>
      </c>
      <c r="R378" s="15">
        <v>567</v>
      </c>
      <c r="S378" s="19">
        <v>22131</v>
      </c>
    </row>
    <row r="379" spans="1:19" ht="16.5" customHeight="1" x14ac:dyDescent="0.2">
      <c r="A379" s="7"/>
      <c r="B379" s="7"/>
      <c r="C379" s="7"/>
      <c r="D379" s="7" t="s">
        <v>434</v>
      </c>
      <c r="E379" s="7"/>
      <c r="F379" s="7"/>
      <c r="G379" s="7"/>
      <c r="H379" s="7"/>
      <c r="I379" s="7"/>
      <c r="J379" s="7"/>
      <c r="K379" s="7"/>
      <c r="L379" s="9" t="s">
        <v>240</v>
      </c>
      <c r="M379" s="15">
        <v>343</v>
      </c>
      <c r="N379" s="15">
        <v>474</v>
      </c>
      <c r="O379" s="19">
        <v>13198</v>
      </c>
      <c r="P379" s="7"/>
      <c r="Q379" s="15">
        <v>363</v>
      </c>
      <c r="R379" s="15">
        <v>515</v>
      </c>
      <c r="S379" s="19">
        <v>13368</v>
      </c>
    </row>
    <row r="380" spans="1:19" ht="16.5" customHeight="1" x14ac:dyDescent="0.2">
      <c r="A380" s="7"/>
      <c r="B380" s="7"/>
      <c r="C380" s="7"/>
      <c r="D380" s="7" t="s">
        <v>435</v>
      </c>
      <c r="E380" s="7"/>
      <c r="F380" s="7"/>
      <c r="G380" s="7"/>
      <c r="H380" s="7"/>
      <c r="I380" s="7"/>
      <c r="J380" s="7"/>
      <c r="K380" s="7"/>
      <c r="L380" s="9" t="s">
        <v>240</v>
      </c>
      <c r="M380" s="15">
        <v>248</v>
      </c>
      <c r="N380" s="15">
        <v>417</v>
      </c>
      <c r="O380" s="17">
        <v>8424</v>
      </c>
      <c r="P380" s="7"/>
      <c r="Q380" s="15">
        <v>277</v>
      </c>
      <c r="R380" s="15">
        <v>440</v>
      </c>
      <c r="S380" s="17">
        <v>8235</v>
      </c>
    </row>
    <row r="381" spans="1:19" ht="16.5" customHeight="1" x14ac:dyDescent="0.2">
      <c r="A381" s="7"/>
      <c r="B381" s="7"/>
      <c r="C381" s="7"/>
      <c r="D381" s="7" t="s">
        <v>436</v>
      </c>
      <c r="E381" s="7"/>
      <c r="F381" s="7"/>
      <c r="G381" s="7"/>
      <c r="H381" s="7"/>
      <c r="I381" s="7"/>
      <c r="J381" s="7"/>
      <c r="K381" s="7"/>
      <c r="L381" s="9" t="s">
        <v>240</v>
      </c>
      <c r="M381" s="15">
        <v>104</v>
      </c>
      <c r="N381" s="15">
        <v>400</v>
      </c>
      <c r="O381" s="15">
        <v>926</v>
      </c>
      <c r="P381" s="7"/>
      <c r="Q381" s="15">
        <v>176</v>
      </c>
      <c r="R381" s="15">
        <v>428</v>
      </c>
      <c r="S381" s="15">
        <v>822</v>
      </c>
    </row>
    <row r="382" spans="1:19" ht="16.5" customHeight="1" x14ac:dyDescent="0.2">
      <c r="A382" s="7"/>
      <c r="B382" s="7"/>
      <c r="C382" s="7"/>
      <c r="D382" s="7" t="s">
        <v>437</v>
      </c>
      <c r="E382" s="7"/>
      <c r="F382" s="7"/>
      <c r="G382" s="7"/>
      <c r="H382" s="7"/>
      <c r="I382" s="7"/>
      <c r="J382" s="7"/>
      <c r="K382" s="7"/>
      <c r="L382" s="9" t="s">
        <v>240</v>
      </c>
      <c r="M382" s="13">
        <v>4</v>
      </c>
      <c r="N382" s="15">
        <v>287</v>
      </c>
      <c r="O382" s="17">
        <v>1215</v>
      </c>
      <c r="P382" s="7"/>
      <c r="Q382" s="16">
        <v>18</v>
      </c>
      <c r="R382" s="15">
        <v>298</v>
      </c>
      <c r="S382" s="17">
        <v>1400</v>
      </c>
    </row>
    <row r="383" spans="1:19" ht="16.5" customHeight="1" x14ac:dyDescent="0.2">
      <c r="A383" s="7"/>
      <c r="B383" s="7"/>
      <c r="C383" s="7"/>
      <c r="D383" s="7" t="s">
        <v>588</v>
      </c>
      <c r="E383" s="7"/>
      <c r="F383" s="7"/>
      <c r="G383" s="7"/>
      <c r="H383" s="7"/>
      <c r="I383" s="7"/>
      <c r="J383" s="7"/>
      <c r="K383" s="7"/>
      <c r="L383" s="9" t="s">
        <v>240</v>
      </c>
      <c r="M383" s="14" t="s">
        <v>101</v>
      </c>
      <c r="N383" s="14" t="s">
        <v>101</v>
      </c>
      <c r="O383" s="13" t="s">
        <v>104</v>
      </c>
      <c r="P383" s="7"/>
      <c r="Q383" s="14" t="s">
        <v>101</v>
      </c>
      <c r="R383" s="14" t="s">
        <v>101</v>
      </c>
      <c r="S383" s="13" t="s">
        <v>104</v>
      </c>
    </row>
    <row r="384" spans="1:19" ht="16.5" customHeight="1" x14ac:dyDescent="0.2">
      <c r="A384" s="7"/>
      <c r="B384" s="7"/>
      <c r="C384" s="7" t="s">
        <v>611</v>
      </c>
      <c r="D384" s="7"/>
      <c r="E384" s="7"/>
      <c r="F384" s="7"/>
      <c r="G384" s="7"/>
      <c r="H384" s="7"/>
      <c r="I384" s="7"/>
      <c r="J384" s="7"/>
      <c r="K384" s="7"/>
      <c r="L384" s="9"/>
      <c r="M384" s="10"/>
      <c r="N384" s="10"/>
      <c r="O384" s="10"/>
      <c r="P384" s="7"/>
      <c r="Q384" s="10"/>
      <c r="R384" s="10"/>
      <c r="S384" s="10"/>
    </row>
    <row r="385" spans="1:19" ht="16.5" customHeight="1" x14ac:dyDescent="0.2">
      <c r="A385" s="7"/>
      <c r="B385" s="7"/>
      <c r="C385" s="7"/>
      <c r="D385" s="7" t="s">
        <v>591</v>
      </c>
      <c r="E385" s="7"/>
      <c r="F385" s="7"/>
      <c r="G385" s="7"/>
      <c r="H385" s="7"/>
      <c r="I385" s="7"/>
      <c r="J385" s="7"/>
      <c r="K385" s="7"/>
      <c r="L385" s="9" t="s">
        <v>240</v>
      </c>
      <c r="M385" s="15">
        <v>294</v>
      </c>
      <c r="N385" s="15">
        <v>497</v>
      </c>
      <c r="O385" s="19">
        <v>16385</v>
      </c>
      <c r="P385" s="7"/>
      <c r="Q385" s="15">
        <v>335</v>
      </c>
      <c r="R385" s="15">
        <v>533</v>
      </c>
      <c r="S385" s="19">
        <v>15666</v>
      </c>
    </row>
    <row r="386" spans="1:19" ht="16.5" customHeight="1" x14ac:dyDescent="0.2">
      <c r="A386" s="7"/>
      <c r="B386" s="7"/>
      <c r="C386" s="7"/>
      <c r="D386" s="7" t="s">
        <v>592</v>
      </c>
      <c r="E386" s="7"/>
      <c r="F386" s="7"/>
      <c r="G386" s="7"/>
      <c r="H386" s="7"/>
      <c r="I386" s="7"/>
      <c r="J386" s="7"/>
      <c r="K386" s="7"/>
      <c r="L386" s="9" t="s">
        <v>240</v>
      </c>
      <c r="M386" s="15">
        <v>325</v>
      </c>
      <c r="N386" s="15">
        <v>517</v>
      </c>
      <c r="O386" s="17">
        <v>8796</v>
      </c>
      <c r="P386" s="7"/>
      <c r="Q386" s="15">
        <v>354</v>
      </c>
      <c r="R386" s="15">
        <v>548</v>
      </c>
      <c r="S386" s="17">
        <v>8850</v>
      </c>
    </row>
    <row r="387" spans="1:19" ht="16.5" customHeight="1" x14ac:dyDescent="0.2">
      <c r="A387" s="7"/>
      <c r="B387" s="7"/>
      <c r="C387" s="7"/>
      <c r="D387" s="7" t="s">
        <v>593</v>
      </c>
      <c r="E387" s="7"/>
      <c r="F387" s="7"/>
      <c r="G387" s="7"/>
      <c r="H387" s="7"/>
      <c r="I387" s="7"/>
      <c r="J387" s="7"/>
      <c r="K387" s="7"/>
      <c r="L387" s="9" t="s">
        <v>240</v>
      </c>
      <c r="M387" s="15">
        <v>315</v>
      </c>
      <c r="N387" s="15">
        <v>438</v>
      </c>
      <c r="O387" s="19">
        <v>11730</v>
      </c>
      <c r="P387" s="7"/>
      <c r="Q387" s="15">
        <v>348</v>
      </c>
      <c r="R387" s="15">
        <v>487</v>
      </c>
      <c r="S387" s="19">
        <v>11625</v>
      </c>
    </row>
    <row r="388" spans="1:19" ht="16.5" customHeight="1" x14ac:dyDescent="0.2">
      <c r="A388" s="7"/>
      <c r="B388" s="7"/>
      <c r="C388" s="7"/>
      <c r="D388" s="7" t="s">
        <v>594</v>
      </c>
      <c r="E388" s="7"/>
      <c r="F388" s="7"/>
      <c r="G388" s="7"/>
      <c r="H388" s="7"/>
      <c r="I388" s="7"/>
      <c r="J388" s="7"/>
      <c r="K388" s="7"/>
      <c r="L388" s="9" t="s">
        <v>240</v>
      </c>
      <c r="M388" s="15">
        <v>296</v>
      </c>
      <c r="N388" s="15">
        <v>487</v>
      </c>
      <c r="O388" s="17">
        <v>6840</v>
      </c>
      <c r="P388" s="7"/>
      <c r="Q388" s="15">
        <v>332</v>
      </c>
      <c r="R388" s="15">
        <v>533</v>
      </c>
      <c r="S388" s="17">
        <v>6618</v>
      </c>
    </row>
    <row r="389" spans="1:19" ht="16.5" customHeight="1" x14ac:dyDescent="0.2">
      <c r="A389" s="7"/>
      <c r="B389" s="7"/>
      <c r="C389" s="7"/>
      <c r="D389" s="7" t="s">
        <v>595</v>
      </c>
      <c r="E389" s="7"/>
      <c r="F389" s="7"/>
      <c r="G389" s="7"/>
      <c r="H389" s="7"/>
      <c r="I389" s="7"/>
      <c r="J389" s="7"/>
      <c r="K389" s="7"/>
      <c r="L389" s="9" t="s">
        <v>240</v>
      </c>
      <c r="M389" s="15">
        <v>337</v>
      </c>
      <c r="N389" s="15">
        <v>557</v>
      </c>
      <c r="O389" s="17">
        <v>3262</v>
      </c>
      <c r="P389" s="7"/>
      <c r="Q389" s="15">
        <v>364</v>
      </c>
      <c r="R389" s="15">
        <v>594</v>
      </c>
      <c r="S389" s="17">
        <v>3195</v>
      </c>
    </row>
    <row r="390" spans="1:19" ht="16.5" customHeight="1" x14ac:dyDescent="0.2">
      <c r="A390" s="7"/>
      <c r="B390" s="7"/>
      <c r="C390" s="7"/>
      <c r="D390" s="7" t="s">
        <v>588</v>
      </c>
      <c r="E390" s="7"/>
      <c r="F390" s="7"/>
      <c r="G390" s="7"/>
      <c r="H390" s="7"/>
      <c r="I390" s="7"/>
      <c r="J390" s="7"/>
      <c r="K390" s="7"/>
      <c r="L390" s="9" t="s">
        <v>240</v>
      </c>
      <c r="M390" s="14" t="s">
        <v>227</v>
      </c>
      <c r="N390" s="14" t="s">
        <v>227</v>
      </c>
      <c r="O390" s="13">
        <v>1</v>
      </c>
      <c r="P390" s="7"/>
      <c r="Q390" s="14" t="s">
        <v>227</v>
      </c>
      <c r="R390" s="14" t="s">
        <v>227</v>
      </c>
      <c r="S390" s="13">
        <v>2</v>
      </c>
    </row>
    <row r="391" spans="1:19" ht="16.5" customHeight="1" x14ac:dyDescent="0.2">
      <c r="A391" s="7"/>
      <c r="B391" s="7" t="s">
        <v>596</v>
      </c>
      <c r="C391" s="7"/>
      <c r="D391" s="7"/>
      <c r="E391" s="7"/>
      <c r="F391" s="7"/>
      <c r="G391" s="7"/>
      <c r="H391" s="7"/>
      <c r="I391" s="7"/>
      <c r="J391" s="7"/>
      <c r="K391" s="7"/>
      <c r="L391" s="9"/>
      <c r="M391" s="10"/>
      <c r="N391" s="10"/>
      <c r="O391" s="10"/>
      <c r="P391" s="7"/>
      <c r="Q391" s="10"/>
      <c r="R391" s="10"/>
      <c r="S391" s="10"/>
    </row>
    <row r="392" spans="1:19" ht="16.5" customHeight="1" x14ac:dyDescent="0.2">
      <c r="A392" s="7"/>
      <c r="B392" s="7"/>
      <c r="C392" s="7" t="s">
        <v>105</v>
      </c>
      <c r="D392" s="7"/>
      <c r="E392" s="7"/>
      <c r="F392" s="7"/>
      <c r="G392" s="7"/>
      <c r="H392" s="7"/>
      <c r="I392" s="7"/>
      <c r="J392" s="7"/>
      <c r="K392" s="7"/>
      <c r="L392" s="9" t="s">
        <v>240</v>
      </c>
      <c r="M392" s="16">
        <v>76</v>
      </c>
      <c r="N392" s="15">
        <v>330</v>
      </c>
      <c r="O392" s="19">
        <v>16544</v>
      </c>
      <c r="P392" s="7"/>
      <c r="Q392" s="15">
        <v>113</v>
      </c>
      <c r="R392" s="15">
        <v>373</v>
      </c>
      <c r="S392" s="19">
        <v>16019</v>
      </c>
    </row>
    <row r="393" spans="1:19" ht="16.5" customHeight="1" x14ac:dyDescent="0.2">
      <c r="A393" s="7"/>
      <c r="B393" s="7"/>
      <c r="C393" s="7" t="s">
        <v>587</v>
      </c>
      <c r="D393" s="7"/>
      <c r="E393" s="7"/>
      <c r="F393" s="7"/>
      <c r="G393" s="7"/>
      <c r="H393" s="7"/>
      <c r="I393" s="7"/>
      <c r="J393" s="7"/>
      <c r="K393" s="7"/>
      <c r="L393" s="9"/>
      <c r="M393" s="10"/>
      <c r="N393" s="10"/>
      <c r="O393" s="10"/>
      <c r="P393" s="7"/>
      <c r="Q393" s="10"/>
      <c r="R393" s="10"/>
      <c r="S393" s="10"/>
    </row>
    <row r="394" spans="1:19" ht="29.45" customHeight="1" x14ac:dyDescent="0.2">
      <c r="A394" s="7"/>
      <c r="B394" s="7"/>
      <c r="C394" s="7"/>
      <c r="D394" s="84" t="s">
        <v>346</v>
      </c>
      <c r="E394" s="84"/>
      <c r="F394" s="84"/>
      <c r="G394" s="84"/>
      <c r="H394" s="84"/>
      <c r="I394" s="84"/>
      <c r="J394" s="84"/>
      <c r="K394" s="84"/>
      <c r="L394" s="9" t="s">
        <v>240</v>
      </c>
      <c r="M394" s="16">
        <v>55</v>
      </c>
      <c r="N394" s="15">
        <v>265</v>
      </c>
      <c r="O394" s="15">
        <v>468</v>
      </c>
      <c r="P394" s="7"/>
      <c r="Q394" s="16">
        <v>87</v>
      </c>
      <c r="R394" s="15">
        <v>329</v>
      </c>
      <c r="S394" s="15">
        <v>444</v>
      </c>
    </row>
    <row r="395" spans="1:19" ht="16.5" customHeight="1" x14ac:dyDescent="0.2">
      <c r="A395" s="7"/>
      <c r="B395" s="7"/>
      <c r="C395" s="7"/>
      <c r="D395" s="7" t="s">
        <v>487</v>
      </c>
      <c r="E395" s="7"/>
      <c r="F395" s="7"/>
      <c r="G395" s="7"/>
      <c r="H395" s="7"/>
      <c r="I395" s="7"/>
      <c r="J395" s="7"/>
      <c r="K395" s="7"/>
      <c r="L395" s="9" t="s">
        <v>240</v>
      </c>
      <c r="M395" s="16">
        <v>77</v>
      </c>
      <c r="N395" s="15">
        <v>331</v>
      </c>
      <c r="O395" s="19">
        <v>15613</v>
      </c>
      <c r="P395" s="7"/>
      <c r="Q395" s="15">
        <v>114</v>
      </c>
      <c r="R395" s="15">
        <v>373</v>
      </c>
      <c r="S395" s="19">
        <v>15113</v>
      </c>
    </row>
    <row r="396" spans="1:19" ht="16.5" customHeight="1" x14ac:dyDescent="0.2">
      <c r="A396" s="7"/>
      <c r="B396" s="7"/>
      <c r="C396" s="7"/>
      <c r="D396" s="7" t="s">
        <v>588</v>
      </c>
      <c r="E396" s="7"/>
      <c r="F396" s="7"/>
      <c r="G396" s="7"/>
      <c r="H396" s="7"/>
      <c r="I396" s="7"/>
      <c r="J396" s="7"/>
      <c r="K396" s="7"/>
      <c r="L396" s="9" t="s">
        <v>240</v>
      </c>
      <c r="M396" s="14" t="s">
        <v>227</v>
      </c>
      <c r="N396" s="14" t="s">
        <v>227</v>
      </c>
      <c r="O396" s="15">
        <v>463</v>
      </c>
      <c r="P396" s="7"/>
      <c r="Q396" s="14" t="s">
        <v>227</v>
      </c>
      <c r="R396" s="14" t="s">
        <v>227</v>
      </c>
      <c r="S396" s="15">
        <v>462</v>
      </c>
    </row>
    <row r="397" spans="1:19" ht="16.5" customHeight="1" x14ac:dyDescent="0.2">
      <c r="A397" s="7"/>
      <c r="B397" s="7"/>
      <c r="C397" s="7" t="s">
        <v>589</v>
      </c>
      <c r="D397" s="7"/>
      <c r="E397" s="7"/>
      <c r="F397" s="7"/>
      <c r="G397" s="7"/>
      <c r="H397" s="7"/>
      <c r="I397" s="7"/>
      <c r="J397" s="7"/>
      <c r="K397" s="7"/>
      <c r="L397" s="9"/>
      <c r="M397" s="10"/>
      <c r="N397" s="10"/>
      <c r="O397" s="10"/>
      <c r="P397" s="7"/>
      <c r="Q397" s="10"/>
      <c r="R397" s="10"/>
      <c r="S397" s="10"/>
    </row>
    <row r="398" spans="1:19" ht="16.5" customHeight="1" x14ac:dyDescent="0.2">
      <c r="A398" s="7"/>
      <c r="B398" s="7"/>
      <c r="C398" s="7"/>
      <c r="D398" s="7" t="s">
        <v>433</v>
      </c>
      <c r="E398" s="7"/>
      <c r="F398" s="7"/>
      <c r="G398" s="7"/>
      <c r="H398" s="7"/>
      <c r="I398" s="7"/>
      <c r="J398" s="7"/>
      <c r="K398" s="7"/>
      <c r="L398" s="9" t="s">
        <v>240</v>
      </c>
      <c r="M398" s="16">
        <v>69</v>
      </c>
      <c r="N398" s="15">
        <v>295</v>
      </c>
      <c r="O398" s="17">
        <v>8485</v>
      </c>
      <c r="P398" s="7"/>
      <c r="Q398" s="15">
        <v>103</v>
      </c>
      <c r="R398" s="15">
        <v>343</v>
      </c>
      <c r="S398" s="17">
        <v>8007</v>
      </c>
    </row>
    <row r="399" spans="1:19" ht="16.5" customHeight="1" x14ac:dyDescent="0.2">
      <c r="A399" s="7"/>
      <c r="B399" s="7"/>
      <c r="C399" s="7"/>
      <c r="D399" s="7" t="s">
        <v>434</v>
      </c>
      <c r="E399" s="7"/>
      <c r="F399" s="7"/>
      <c r="G399" s="7"/>
      <c r="H399" s="7"/>
      <c r="I399" s="7"/>
      <c r="J399" s="7"/>
      <c r="K399" s="7"/>
      <c r="L399" s="9" t="s">
        <v>240</v>
      </c>
      <c r="M399" s="16">
        <v>92</v>
      </c>
      <c r="N399" s="15">
        <v>352</v>
      </c>
      <c r="O399" s="17">
        <v>5226</v>
      </c>
      <c r="P399" s="7"/>
      <c r="Q399" s="15">
        <v>139</v>
      </c>
      <c r="R399" s="15">
        <v>398</v>
      </c>
      <c r="S399" s="17">
        <v>5281</v>
      </c>
    </row>
    <row r="400" spans="1:19" ht="16.5" customHeight="1" x14ac:dyDescent="0.2">
      <c r="A400" s="7"/>
      <c r="B400" s="7"/>
      <c r="C400" s="7"/>
      <c r="D400" s="7" t="s">
        <v>435</v>
      </c>
      <c r="E400" s="7"/>
      <c r="F400" s="7"/>
      <c r="G400" s="7"/>
      <c r="H400" s="7"/>
      <c r="I400" s="7"/>
      <c r="J400" s="7"/>
      <c r="K400" s="7"/>
      <c r="L400" s="9" t="s">
        <v>240</v>
      </c>
      <c r="M400" s="16">
        <v>71</v>
      </c>
      <c r="N400" s="15">
        <v>321</v>
      </c>
      <c r="O400" s="17">
        <v>2545</v>
      </c>
      <c r="P400" s="7"/>
      <c r="Q400" s="15">
        <v>119</v>
      </c>
      <c r="R400" s="15">
        <v>364</v>
      </c>
      <c r="S400" s="17">
        <v>2438</v>
      </c>
    </row>
    <row r="401" spans="1:19" ht="16.5" customHeight="1" x14ac:dyDescent="0.2">
      <c r="A401" s="7"/>
      <c r="B401" s="7"/>
      <c r="C401" s="7"/>
      <c r="D401" s="7" t="s">
        <v>436</v>
      </c>
      <c r="E401" s="7"/>
      <c r="F401" s="7"/>
      <c r="G401" s="7"/>
      <c r="H401" s="7"/>
      <c r="I401" s="7"/>
      <c r="J401" s="7"/>
      <c r="K401" s="7"/>
      <c r="L401" s="9" t="s">
        <v>240</v>
      </c>
      <c r="M401" s="16">
        <v>97</v>
      </c>
      <c r="N401" s="15">
        <v>441</v>
      </c>
      <c r="O401" s="15">
        <v>205</v>
      </c>
      <c r="P401" s="7"/>
      <c r="Q401" s="15">
        <v>116</v>
      </c>
      <c r="R401" s="15">
        <v>496</v>
      </c>
      <c r="S401" s="15">
        <v>207</v>
      </c>
    </row>
    <row r="402" spans="1:19" ht="16.5" customHeight="1" x14ac:dyDescent="0.2">
      <c r="A402" s="7"/>
      <c r="B402" s="7"/>
      <c r="C402" s="7"/>
      <c r="D402" s="7" t="s">
        <v>437</v>
      </c>
      <c r="E402" s="7"/>
      <c r="F402" s="7"/>
      <c r="G402" s="7"/>
      <c r="H402" s="7"/>
      <c r="I402" s="7"/>
      <c r="J402" s="7"/>
      <c r="K402" s="7"/>
      <c r="L402" s="9" t="s">
        <v>240</v>
      </c>
      <c r="M402" s="15">
        <v>115</v>
      </c>
      <c r="N402" s="15">
        <v>707</v>
      </c>
      <c r="O402" s="16">
        <v>83</v>
      </c>
      <c r="P402" s="7"/>
      <c r="Q402" s="15">
        <v>110</v>
      </c>
      <c r="R402" s="15">
        <v>766</v>
      </c>
      <c r="S402" s="16">
        <v>86</v>
      </c>
    </row>
    <row r="403" spans="1:19" ht="16.5" customHeight="1" x14ac:dyDescent="0.2">
      <c r="A403" s="7"/>
      <c r="B403" s="7"/>
      <c r="C403" s="7"/>
      <c r="D403" s="7" t="s">
        <v>588</v>
      </c>
      <c r="E403" s="7"/>
      <c r="F403" s="7"/>
      <c r="G403" s="7"/>
      <c r="H403" s="7"/>
      <c r="I403" s="7"/>
      <c r="J403" s="7"/>
      <c r="K403" s="7"/>
      <c r="L403" s="9" t="s">
        <v>240</v>
      </c>
      <c r="M403" s="14" t="s">
        <v>101</v>
      </c>
      <c r="N403" s="14" t="s">
        <v>101</v>
      </c>
      <c r="O403" s="13" t="s">
        <v>104</v>
      </c>
      <c r="P403" s="7"/>
      <c r="Q403" s="14" t="s">
        <v>101</v>
      </c>
      <c r="R403" s="14" t="s">
        <v>101</v>
      </c>
      <c r="S403" s="13" t="s">
        <v>104</v>
      </c>
    </row>
    <row r="404" spans="1:19" ht="16.5" customHeight="1" x14ac:dyDescent="0.2">
      <c r="A404" s="7"/>
      <c r="B404" s="7"/>
      <c r="C404" s="7" t="s">
        <v>611</v>
      </c>
      <c r="D404" s="7"/>
      <c r="E404" s="7"/>
      <c r="F404" s="7"/>
      <c r="G404" s="7"/>
      <c r="H404" s="7"/>
      <c r="I404" s="7"/>
      <c r="J404" s="7"/>
      <c r="K404" s="7"/>
      <c r="L404" s="9"/>
      <c r="M404" s="10"/>
      <c r="N404" s="10"/>
      <c r="O404" s="10"/>
      <c r="P404" s="7"/>
      <c r="Q404" s="10"/>
      <c r="R404" s="10"/>
      <c r="S404" s="10"/>
    </row>
    <row r="405" spans="1:19" ht="16.5" customHeight="1" x14ac:dyDescent="0.2">
      <c r="A405" s="7"/>
      <c r="B405" s="7"/>
      <c r="C405" s="7"/>
      <c r="D405" s="7" t="s">
        <v>591</v>
      </c>
      <c r="E405" s="7"/>
      <c r="F405" s="7"/>
      <c r="G405" s="7"/>
      <c r="H405" s="7"/>
      <c r="I405" s="7"/>
      <c r="J405" s="7"/>
      <c r="K405" s="7"/>
      <c r="L405" s="9" t="s">
        <v>240</v>
      </c>
      <c r="M405" s="16">
        <v>93</v>
      </c>
      <c r="N405" s="15">
        <v>350</v>
      </c>
      <c r="O405" s="17">
        <v>6486</v>
      </c>
      <c r="P405" s="7"/>
      <c r="Q405" s="15">
        <v>139</v>
      </c>
      <c r="R405" s="15">
        <v>391</v>
      </c>
      <c r="S405" s="17">
        <v>6394</v>
      </c>
    </row>
    <row r="406" spans="1:19" ht="16.5" customHeight="1" x14ac:dyDescent="0.2">
      <c r="A406" s="7"/>
      <c r="B406" s="7"/>
      <c r="C406" s="7"/>
      <c r="D406" s="7" t="s">
        <v>592</v>
      </c>
      <c r="E406" s="7"/>
      <c r="F406" s="7"/>
      <c r="G406" s="7"/>
      <c r="H406" s="7"/>
      <c r="I406" s="7"/>
      <c r="J406" s="7"/>
      <c r="K406" s="7"/>
      <c r="L406" s="9" t="s">
        <v>240</v>
      </c>
      <c r="M406" s="16">
        <v>70</v>
      </c>
      <c r="N406" s="15">
        <v>310</v>
      </c>
      <c r="O406" s="17">
        <v>3324</v>
      </c>
      <c r="P406" s="7"/>
      <c r="Q406" s="15">
        <v>106</v>
      </c>
      <c r="R406" s="15">
        <v>358</v>
      </c>
      <c r="S406" s="17">
        <v>3181</v>
      </c>
    </row>
    <row r="407" spans="1:19" ht="16.5" customHeight="1" x14ac:dyDescent="0.2">
      <c r="A407" s="7"/>
      <c r="B407" s="7"/>
      <c r="C407" s="7"/>
      <c r="D407" s="7" t="s">
        <v>593</v>
      </c>
      <c r="E407" s="7"/>
      <c r="F407" s="7"/>
      <c r="G407" s="7"/>
      <c r="H407" s="7"/>
      <c r="I407" s="7"/>
      <c r="J407" s="7"/>
      <c r="K407" s="7"/>
      <c r="L407" s="9" t="s">
        <v>240</v>
      </c>
      <c r="M407" s="16">
        <v>72</v>
      </c>
      <c r="N407" s="15">
        <v>307</v>
      </c>
      <c r="O407" s="17">
        <v>3719</v>
      </c>
      <c r="P407" s="7"/>
      <c r="Q407" s="15">
        <v>105</v>
      </c>
      <c r="R407" s="15">
        <v>348</v>
      </c>
      <c r="S407" s="17">
        <v>3508</v>
      </c>
    </row>
    <row r="408" spans="1:19" ht="16.5" customHeight="1" x14ac:dyDescent="0.2">
      <c r="A408" s="7"/>
      <c r="B408" s="7"/>
      <c r="C408" s="7"/>
      <c r="D408" s="7" t="s">
        <v>594</v>
      </c>
      <c r="E408" s="7"/>
      <c r="F408" s="7"/>
      <c r="G408" s="7"/>
      <c r="H408" s="7"/>
      <c r="I408" s="7"/>
      <c r="J408" s="7"/>
      <c r="K408" s="7"/>
      <c r="L408" s="9" t="s">
        <v>240</v>
      </c>
      <c r="M408" s="16">
        <v>57</v>
      </c>
      <c r="N408" s="15">
        <v>274</v>
      </c>
      <c r="O408" s="17">
        <v>2152</v>
      </c>
      <c r="P408" s="7"/>
      <c r="Q408" s="16">
        <v>91</v>
      </c>
      <c r="R408" s="15">
        <v>324</v>
      </c>
      <c r="S408" s="17">
        <v>2099</v>
      </c>
    </row>
    <row r="409" spans="1:19" ht="16.5" customHeight="1" x14ac:dyDescent="0.2">
      <c r="A409" s="7"/>
      <c r="B409" s="7"/>
      <c r="C409" s="7"/>
      <c r="D409" s="7" t="s">
        <v>595</v>
      </c>
      <c r="E409" s="7"/>
      <c r="F409" s="7"/>
      <c r="G409" s="7"/>
      <c r="H409" s="7"/>
      <c r="I409" s="7"/>
      <c r="J409" s="7"/>
      <c r="K409" s="7"/>
      <c r="L409" s="9" t="s">
        <v>240</v>
      </c>
      <c r="M409" s="16">
        <v>53</v>
      </c>
      <c r="N409" s="15">
        <v>318</v>
      </c>
      <c r="O409" s="15">
        <v>863</v>
      </c>
      <c r="P409" s="7"/>
      <c r="Q409" s="16">
        <v>90</v>
      </c>
      <c r="R409" s="15">
        <v>356</v>
      </c>
      <c r="S409" s="15">
        <v>837</v>
      </c>
    </row>
    <row r="410" spans="1:19" ht="16.5" customHeight="1" x14ac:dyDescent="0.2">
      <c r="A410" s="7"/>
      <c r="B410" s="7"/>
      <c r="C410" s="7"/>
      <c r="D410" s="7" t="s">
        <v>588</v>
      </c>
      <c r="E410" s="7"/>
      <c r="F410" s="7"/>
      <c r="G410" s="7"/>
      <c r="H410" s="7"/>
      <c r="I410" s="7"/>
      <c r="J410" s="7"/>
      <c r="K410" s="7"/>
      <c r="L410" s="9" t="s">
        <v>240</v>
      </c>
      <c r="M410" s="14" t="s">
        <v>101</v>
      </c>
      <c r="N410" s="14" t="s">
        <v>101</v>
      </c>
      <c r="O410" s="13" t="s">
        <v>104</v>
      </c>
      <c r="P410" s="7"/>
      <c r="Q410" s="14" t="s">
        <v>101</v>
      </c>
      <c r="R410" s="14" t="s">
        <v>101</v>
      </c>
      <c r="S410" s="13" t="s">
        <v>104</v>
      </c>
    </row>
    <row r="411" spans="1:19" ht="16.5" customHeight="1" x14ac:dyDescent="0.2">
      <c r="A411" s="7"/>
      <c r="B411" s="7" t="s">
        <v>597</v>
      </c>
      <c r="C411" s="7"/>
      <c r="D411" s="7"/>
      <c r="E411" s="7"/>
      <c r="F411" s="7"/>
      <c r="G411" s="7"/>
      <c r="H411" s="7"/>
      <c r="I411" s="7"/>
      <c r="J411" s="7"/>
      <c r="K411" s="7"/>
      <c r="L411" s="9"/>
      <c r="M411" s="10"/>
      <c r="N411" s="10"/>
      <c r="O411" s="10"/>
      <c r="P411" s="7"/>
      <c r="Q411" s="10"/>
      <c r="R411" s="10"/>
      <c r="S411" s="10"/>
    </row>
    <row r="412" spans="1:19" ht="16.5" customHeight="1" x14ac:dyDescent="0.2">
      <c r="A412" s="7"/>
      <c r="B412" s="7"/>
      <c r="C412" s="7" t="s">
        <v>105</v>
      </c>
      <c r="D412" s="7"/>
      <c r="E412" s="7"/>
      <c r="F412" s="7"/>
      <c r="G412" s="7"/>
      <c r="H412" s="7"/>
      <c r="I412" s="7"/>
      <c r="J412" s="7"/>
      <c r="K412" s="7"/>
      <c r="L412" s="9" t="s">
        <v>240</v>
      </c>
      <c r="M412" s="14" t="s">
        <v>101</v>
      </c>
      <c r="N412" s="14" t="s">
        <v>101</v>
      </c>
      <c r="O412" s="14" t="s">
        <v>101</v>
      </c>
      <c r="P412" s="7"/>
      <c r="Q412" s="14" t="s">
        <v>101</v>
      </c>
      <c r="R412" s="14" t="s">
        <v>101</v>
      </c>
      <c r="S412" s="14" t="s">
        <v>101</v>
      </c>
    </row>
    <row r="413" spans="1:19" ht="16.5" customHeight="1" x14ac:dyDescent="0.2">
      <c r="A413" s="7"/>
      <c r="B413" s="7"/>
      <c r="C413" s="7" t="s">
        <v>587</v>
      </c>
      <c r="D413" s="7"/>
      <c r="E413" s="7"/>
      <c r="F413" s="7"/>
      <c r="G413" s="7"/>
      <c r="H413" s="7"/>
      <c r="I413" s="7"/>
      <c r="J413" s="7"/>
      <c r="K413" s="7"/>
      <c r="L413" s="9"/>
      <c r="M413" s="10"/>
      <c r="N413" s="10"/>
      <c r="O413" s="10"/>
      <c r="P413" s="7"/>
      <c r="Q413" s="10"/>
      <c r="R413" s="10"/>
      <c r="S413" s="10"/>
    </row>
    <row r="414" spans="1:19" ht="29.45" customHeight="1" x14ac:dyDescent="0.2">
      <c r="A414" s="7"/>
      <c r="B414" s="7"/>
      <c r="C414" s="7"/>
      <c r="D414" s="84" t="s">
        <v>346</v>
      </c>
      <c r="E414" s="84"/>
      <c r="F414" s="84"/>
      <c r="G414" s="84"/>
      <c r="H414" s="84"/>
      <c r="I414" s="84"/>
      <c r="J414" s="84"/>
      <c r="K414" s="84"/>
      <c r="L414" s="9" t="s">
        <v>240</v>
      </c>
      <c r="M414" s="14" t="s">
        <v>101</v>
      </c>
      <c r="N414" s="14" t="s">
        <v>101</v>
      </c>
      <c r="O414" s="14" t="s">
        <v>101</v>
      </c>
      <c r="P414" s="7"/>
      <c r="Q414" s="14" t="s">
        <v>101</v>
      </c>
      <c r="R414" s="14" t="s">
        <v>101</v>
      </c>
      <c r="S414" s="14" t="s">
        <v>101</v>
      </c>
    </row>
    <row r="415" spans="1:19" ht="16.5" customHeight="1" x14ac:dyDescent="0.2">
      <c r="A415" s="7"/>
      <c r="B415" s="7"/>
      <c r="C415" s="7"/>
      <c r="D415" s="7" t="s">
        <v>487</v>
      </c>
      <c r="E415" s="7"/>
      <c r="F415" s="7"/>
      <c r="G415" s="7"/>
      <c r="H415" s="7"/>
      <c r="I415" s="7"/>
      <c r="J415" s="7"/>
      <c r="K415" s="7"/>
      <c r="L415" s="9" t="s">
        <v>240</v>
      </c>
      <c r="M415" s="14" t="s">
        <v>101</v>
      </c>
      <c r="N415" s="14" t="s">
        <v>101</v>
      </c>
      <c r="O415" s="14" t="s">
        <v>101</v>
      </c>
      <c r="P415" s="7"/>
      <c r="Q415" s="14" t="s">
        <v>101</v>
      </c>
      <c r="R415" s="14" t="s">
        <v>101</v>
      </c>
      <c r="S415" s="14" t="s">
        <v>101</v>
      </c>
    </row>
    <row r="416" spans="1:19" ht="16.5" customHeight="1" x14ac:dyDescent="0.2">
      <c r="A416" s="7"/>
      <c r="B416" s="7"/>
      <c r="C416" s="7"/>
      <c r="D416" s="7" t="s">
        <v>588</v>
      </c>
      <c r="E416" s="7"/>
      <c r="F416" s="7"/>
      <c r="G416" s="7"/>
      <c r="H416" s="7"/>
      <c r="I416" s="7"/>
      <c r="J416" s="7"/>
      <c r="K416" s="7"/>
      <c r="L416" s="9" t="s">
        <v>240</v>
      </c>
      <c r="M416" s="14" t="s">
        <v>101</v>
      </c>
      <c r="N416" s="14" t="s">
        <v>101</v>
      </c>
      <c r="O416" s="14" t="s">
        <v>101</v>
      </c>
      <c r="P416" s="7"/>
      <c r="Q416" s="14" t="s">
        <v>101</v>
      </c>
      <c r="R416" s="14" t="s">
        <v>101</v>
      </c>
      <c r="S416" s="14" t="s">
        <v>101</v>
      </c>
    </row>
    <row r="417" spans="1:19" ht="16.5" customHeight="1" x14ac:dyDescent="0.2">
      <c r="A417" s="7"/>
      <c r="B417" s="7"/>
      <c r="C417" s="7" t="s">
        <v>589</v>
      </c>
      <c r="D417" s="7"/>
      <c r="E417" s="7"/>
      <c r="F417" s="7"/>
      <c r="G417" s="7"/>
      <c r="H417" s="7"/>
      <c r="I417" s="7"/>
      <c r="J417" s="7"/>
      <c r="K417" s="7"/>
      <c r="L417" s="9"/>
      <c r="M417" s="10"/>
      <c r="N417" s="10"/>
      <c r="O417" s="10"/>
      <c r="P417" s="7"/>
      <c r="Q417" s="10"/>
      <c r="R417" s="10"/>
      <c r="S417" s="10"/>
    </row>
    <row r="418" spans="1:19" ht="16.5" customHeight="1" x14ac:dyDescent="0.2">
      <c r="A418" s="7"/>
      <c r="B418" s="7"/>
      <c r="C418" s="7"/>
      <c r="D418" s="7" t="s">
        <v>433</v>
      </c>
      <c r="E418" s="7"/>
      <c r="F418" s="7"/>
      <c r="G418" s="7"/>
      <c r="H418" s="7"/>
      <c r="I418" s="7"/>
      <c r="J418" s="7"/>
      <c r="K418" s="7"/>
      <c r="L418" s="9" t="s">
        <v>240</v>
      </c>
      <c r="M418" s="14" t="s">
        <v>101</v>
      </c>
      <c r="N418" s="14" t="s">
        <v>101</v>
      </c>
      <c r="O418" s="14" t="s">
        <v>101</v>
      </c>
      <c r="P418" s="7"/>
      <c r="Q418" s="14" t="s">
        <v>101</v>
      </c>
      <c r="R418" s="14" t="s">
        <v>101</v>
      </c>
      <c r="S418" s="14" t="s">
        <v>101</v>
      </c>
    </row>
    <row r="419" spans="1:19" ht="16.5" customHeight="1" x14ac:dyDescent="0.2">
      <c r="A419" s="7"/>
      <c r="B419" s="7"/>
      <c r="C419" s="7"/>
      <c r="D419" s="7" t="s">
        <v>434</v>
      </c>
      <c r="E419" s="7"/>
      <c r="F419" s="7"/>
      <c r="G419" s="7"/>
      <c r="H419" s="7"/>
      <c r="I419" s="7"/>
      <c r="J419" s="7"/>
      <c r="K419" s="7"/>
      <c r="L419" s="9" t="s">
        <v>240</v>
      </c>
      <c r="M419" s="14" t="s">
        <v>101</v>
      </c>
      <c r="N419" s="14" t="s">
        <v>101</v>
      </c>
      <c r="O419" s="14" t="s">
        <v>101</v>
      </c>
      <c r="P419" s="7"/>
      <c r="Q419" s="14" t="s">
        <v>101</v>
      </c>
      <c r="R419" s="14" t="s">
        <v>101</v>
      </c>
      <c r="S419" s="14" t="s">
        <v>101</v>
      </c>
    </row>
    <row r="420" spans="1:19" ht="16.5" customHeight="1" x14ac:dyDescent="0.2">
      <c r="A420" s="7"/>
      <c r="B420" s="7"/>
      <c r="C420" s="7"/>
      <c r="D420" s="7" t="s">
        <v>435</v>
      </c>
      <c r="E420" s="7"/>
      <c r="F420" s="7"/>
      <c r="G420" s="7"/>
      <c r="H420" s="7"/>
      <c r="I420" s="7"/>
      <c r="J420" s="7"/>
      <c r="K420" s="7"/>
      <c r="L420" s="9" t="s">
        <v>240</v>
      </c>
      <c r="M420" s="14" t="s">
        <v>101</v>
      </c>
      <c r="N420" s="14" t="s">
        <v>101</v>
      </c>
      <c r="O420" s="14" t="s">
        <v>101</v>
      </c>
      <c r="P420" s="7"/>
      <c r="Q420" s="14" t="s">
        <v>101</v>
      </c>
      <c r="R420" s="14" t="s">
        <v>101</v>
      </c>
      <c r="S420" s="14" t="s">
        <v>101</v>
      </c>
    </row>
    <row r="421" spans="1:19" ht="16.5" customHeight="1" x14ac:dyDescent="0.2">
      <c r="A421" s="7"/>
      <c r="B421" s="7"/>
      <c r="C421" s="7"/>
      <c r="D421" s="7" t="s">
        <v>436</v>
      </c>
      <c r="E421" s="7"/>
      <c r="F421" s="7"/>
      <c r="G421" s="7"/>
      <c r="H421" s="7"/>
      <c r="I421" s="7"/>
      <c r="J421" s="7"/>
      <c r="K421" s="7"/>
      <c r="L421" s="9" t="s">
        <v>240</v>
      </c>
      <c r="M421" s="14" t="s">
        <v>101</v>
      </c>
      <c r="N421" s="14" t="s">
        <v>101</v>
      </c>
      <c r="O421" s="14" t="s">
        <v>101</v>
      </c>
      <c r="P421" s="7"/>
      <c r="Q421" s="14" t="s">
        <v>101</v>
      </c>
      <c r="R421" s="14" t="s">
        <v>101</v>
      </c>
      <c r="S421" s="14" t="s">
        <v>101</v>
      </c>
    </row>
    <row r="422" spans="1:19" ht="16.5" customHeight="1" x14ac:dyDescent="0.2">
      <c r="A422" s="7"/>
      <c r="B422" s="7"/>
      <c r="C422" s="7"/>
      <c r="D422" s="7" t="s">
        <v>437</v>
      </c>
      <c r="E422" s="7"/>
      <c r="F422" s="7"/>
      <c r="G422" s="7"/>
      <c r="H422" s="7"/>
      <c r="I422" s="7"/>
      <c r="J422" s="7"/>
      <c r="K422" s="7"/>
      <c r="L422" s="9" t="s">
        <v>240</v>
      </c>
      <c r="M422" s="14" t="s">
        <v>101</v>
      </c>
      <c r="N422" s="14" t="s">
        <v>101</v>
      </c>
      <c r="O422" s="14" t="s">
        <v>101</v>
      </c>
      <c r="P422" s="7"/>
      <c r="Q422" s="14" t="s">
        <v>101</v>
      </c>
      <c r="R422" s="14" t="s">
        <v>101</v>
      </c>
      <c r="S422" s="14" t="s">
        <v>101</v>
      </c>
    </row>
    <row r="423" spans="1:19" ht="16.5" customHeight="1" x14ac:dyDescent="0.2">
      <c r="A423" s="7"/>
      <c r="B423" s="7"/>
      <c r="C423" s="7"/>
      <c r="D423" s="7" t="s">
        <v>588</v>
      </c>
      <c r="E423" s="7"/>
      <c r="F423" s="7"/>
      <c r="G423" s="7"/>
      <c r="H423" s="7"/>
      <c r="I423" s="7"/>
      <c r="J423" s="7"/>
      <c r="K423" s="7"/>
      <c r="L423" s="9" t="s">
        <v>240</v>
      </c>
      <c r="M423" s="14" t="s">
        <v>101</v>
      </c>
      <c r="N423" s="14" t="s">
        <v>101</v>
      </c>
      <c r="O423" s="14" t="s">
        <v>101</v>
      </c>
      <c r="P423" s="7"/>
      <c r="Q423" s="14" t="s">
        <v>101</v>
      </c>
      <c r="R423" s="14" t="s">
        <v>101</v>
      </c>
      <c r="S423" s="14" t="s">
        <v>101</v>
      </c>
    </row>
    <row r="424" spans="1:19" ht="16.5" customHeight="1" x14ac:dyDescent="0.2">
      <c r="A424" s="7"/>
      <c r="B424" s="7"/>
      <c r="C424" s="7" t="s">
        <v>611</v>
      </c>
      <c r="D424" s="7"/>
      <c r="E424" s="7"/>
      <c r="F424" s="7"/>
      <c r="G424" s="7"/>
      <c r="H424" s="7"/>
      <c r="I424" s="7"/>
      <c r="J424" s="7"/>
      <c r="K424" s="7"/>
      <c r="L424" s="9"/>
      <c r="M424" s="10"/>
      <c r="N424" s="10"/>
      <c r="O424" s="10"/>
      <c r="P424" s="7"/>
      <c r="Q424" s="10"/>
      <c r="R424" s="10"/>
      <c r="S424" s="10"/>
    </row>
    <row r="425" spans="1:19" ht="16.5" customHeight="1" x14ac:dyDescent="0.2">
      <c r="A425" s="7"/>
      <c r="B425" s="7"/>
      <c r="C425" s="7"/>
      <c r="D425" s="7" t="s">
        <v>591</v>
      </c>
      <c r="E425" s="7"/>
      <c r="F425" s="7"/>
      <c r="G425" s="7"/>
      <c r="H425" s="7"/>
      <c r="I425" s="7"/>
      <c r="J425" s="7"/>
      <c r="K425" s="7"/>
      <c r="L425" s="9" t="s">
        <v>240</v>
      </c>
      <c r="M425" s="14" t="s">
        <v>101</v>
      </c>
      <c r="N425" s="14" t="s">
        <v>101</v>
      </c>
      <c r="O425" s="14" t="s">
        <v>101</v>
      </c>
      <c r="P425" s="7"/>
      <c r="Q425" s="14" t="s">
        <v>101</v>
      </c>
      <c r="R425" s="14" t="s">
        <v>101</v>
      </c>
      <c r="S425" s="14" t="s">
        <v>101</v>
      </c>
    </row>
    <row r="426" spans="1:19" ht="16.5" customHeight="1" x14ac:dyDescent="0.2">
      <c r="A426" s="7"/>
      <c r="B426" s="7"/>
      <c r="C426" s="7"/>
      <c r="D426" s="7" t="s">
        <v>592</v>
      </c>
      <c r="E426" s="7"/>
      <c r="F426" s="7"/>
      <c r="G426" s="7"/>
      <c r="H426" s="7"/>
      <c r="I426" s="7"/>
      <c r="J426" s="7"/>
      <c r="K426" s="7"/>
      <c r="L426" s="9" t="s">
        <v>240</v>
      </c>
      <c r="M426" s="14" t="s">
        <v>101</v>
      </c>
      <c r="N426" s="14" t="s">
        <v>101</v>
      </c>
      <c r="O426" s="14" t="s">
        <v>101</v>
      </c>
      <c r="P426" s="7"/>
      <c r="Q426" s="14" t="s">
        <v>101</v>
      </c>
      <c r="R426" s="14" t="s">
        <v>101</v>
      </c>
      <c r="S426" s="14" t="s">
        <v>101</v>
      </c>
    </row>
    <row r="427" spans="1:19" ht="16.5" customHeight="1" x14ac:dyDescent="0.2">
      <c r="A427" s="7"/>
      <c r="B427" s="7"/>
      <c r="C427" s="7"/>
      <c r="D427" s="7" t="s">
        <v>593</v>
      </c>
      <c r="E427" s="7"/>
      <c r="F427" s="7"/>
      <c r="G427" s="7"/>
      <c r="H427" s="7"/>
      <c r="I427" s="7"/>
      <c r="J427" s="7"/>
      <c r="K427" s="7"/>
      <c r="L427" s="9" t="s">
        <v>240</v>
      </c>
      <c r="M427" s="14" t="s">
        <v>101</v>
      </c>
      <c r="N427" s="14" t="s">
        <v>101</v>
      </c>
      <c r="O427" s="14" t="s">
        <v>101</v>
      </c>
      <c r="P427" s="7"/>
      <c r="Q427" s="14" t="s">
        <v>101</v>
      </c>
      <c r="R427" s="14" t="s">
        <v>101</v>
      </c>
      <c r="S427" s="14" t="s">
        <v>101</v>
      </c>
    </row>
    <row r="428" spans="1:19" ht="16.5" customHeight="1" x14ac:dyDescent="0.2">
      <c r="A428" s="7"/>
      <c r="B428" s="7"/>
      <c r="C428" s="7"/>
      <c r="D428" s="7" t="s">
        <v>594</v>
      </c>
      <c r="E428" s="7"/>
      <c r="F428" s="7"/>
      <c r="G428" s="7"/>
      <c r="H428" s="7"/>
      <c r="I428" s="7"/>
      <c r="J428" s="7"/>
      <c r="K428" s="7"/>
      <c r="L428" s="9" t="s">
        <v>240</v>
      </c>
      <c r="M428" s="14" t="s">
        <v>101</v>
      </c>
      <c r="N428" s="14" t="s">
        <v>101</v>
      </c>
      <c r="O428" s="14" t="s">
        <v>101</v>
      </c>
      <c r="P428" s="7"/>
      <c r="Q428" s="14" t="s">
        <v>101</v>
      </c>
      <c r="R428" s="14" t="s">
        <v>101</v>
      </c>
      <c r="S428" s="14" t="s">
        <v>101</v>
      </c>
    </row>
    <row r="429" spans="1:19" ht="16.5" customHeight="1" x14ac:dyDescent="0.2">
      <c r="A429" s="7"/>
      <c r="B429" s="7"/>
      <c r="C429" s="7"/>
      <c r="D429" s="7" t="s">
        <v>595</v>
      </c>
      <c r="E429" s="7"/>
      <c r="F429" s="7"/>
      <c r="G429" s="7"/>
      <c r="H429" s="7"/>
      <c r="I429" s="7"/>
      <c r="J429" s="7"/>
      <c r="K429" s="7"/>
      <c r="L429" s="9" t="s">
        <v>240</v>
      </c>
      <c r="M429" s="14" t="s">
        <v>101</v>
      </c>
      <c r="N429" s="14" t="s">
        <v>101</v>
      </c>
      <c r="O429" s="14" t="s">
        <v>101</v>
      </c>
      <c r="P429" s="7"/>
      <c r="Q429" s="14" t="s">
        <v>101</v>
      </c>
      <c r="R429" s="14" t="s">
        <v>101</v>
      </c>
      <c r="S429" s="14" t="s">
        <v>101</v>
      </c>
    </row>
    <row r="430" spans="1:19" ht="16.5" customHeight="1" x14ac:dyDescent="0.2">
      <c r="A430" s="7"/>
      <c r="B430" s="7"/>
      <c r="C430" s="7"/>
      <c r="D430" s="7" t="s">
        <v>588</v>
      </c>
      <c r="E430" s="7"/>
      <c r="F430" s="7"/>
      <c r="G430" s="7"/>
      <c r="H430" s="7"/>
      <c r="I430" s="7"/>
      <c r="J430" s="7"/>
      <c r="K430" s="7"/>
      <c r="L430" s="9" t="s">
        <v>240</v>
      </c>
      <c r="M430" s="14" t="s">
        <v>101</v>
      </c>
      <c r="N430" s="14" t="s">
        <v>101</v>
      </c>
      <c r="O430" s="14" t="s">
        <v>101</v>
      </c>
      <c r="P430" s="7"/>
      <c r="Q430" s="14" t="s">
        <v>101</v>
      </c>
      <c r="R430" s="14" t="s">
        <v>101</v>
      </c>
      <c r="S430" s="14" t="s">
        <v>101</v>
      </c>
    </row>
    <row r="431" spans="1:19" ht="16.5" customHeight="1" x14ac:dyDescent="0.2">
      <c r="A431" s="7" t="s">
        <v>146</v>
      </c>
      <c r="B431" s="7"/>
      <c r="C431" s="7"/>
      <c r="D431" s="7"/>
      <c r="E431" s="7"/>
      <c r="F431" s="7"/>
      <c r="G431" s="7"/>
      <c r="H431" s="7"/>
      <c r="I431" s="7"/>
      <c r="J431" s="7"/>
      <c r="K431" s="7"/>
      <c r="L431" s="9"/>
      <c r="M431" s="10"/>
      <c r="N431" s="10"/>
      <c r="O431" s="10"/>
      <c r="P431" s="7"/>
      <c r="Q431" s="10"/>
      <c r="R431" s="10"/>
      <c r="S431" s="10"/>
    </row>
    <row r="432" spans="1:19" ht="16.5" customHeight="1" x14ac:dyDescent="0.2">
      <c r="A432" s="7"/>
      <c r="B432" s="7" t="s">
        <v>586</v>
      </c>
      <c r="C432" s="7"/>
      <c r="D432" s="7"/>
      <c r="E432" s="7"/>
      <c r="F432" s="7"/>
      <c r="G432" s="7"/>
      <c r="H432" s="7"/>
      <c r="I432" s="7"/>
      <c r="J432" s="7"/>
      <c r="K432" s="7"/>
      <c r="L432" s="9"/>
      <c r="M432" s="10"/>
      <c r="N432" s="10"/>
      <c r="O432" s="10"/>
      <c r="P432" s="7"/>
      <c r="Q432" s="10"/>
      <c r="R432" s="10"/>
      <c r="S432" s="10"/>
    </row>
    <row r="433" spans="1:19" ht="16.5" customHeight="1" x14ac:dyDescent="0.2">
      <c r="A433" s="7"/>
      <c r="B433" s="7"/>
      <c r="C433" s="7" t="s">
        <v>105</v>
      </c>
      <c r="D433" s="7"/>
      <c r="E433" s="7"/>
      <c r="F433" s="7"/>
      <c r="G433" s="7"/>
      <c r="H433" s="7"/>
      <c r="I433" s="7"/>
      <c r="J433" s="7"/>
      <c r="K433" s="7"/>
      <c r="L433" s="9" t="s">
        <v>240</v>
      </c>
      <c r="M433" s="15">
        <v>444</v>
      </c>
      <c r="N433" s="17">
        <v>1968</v>
      </c>
      <c r="O433" s="19">
        <v>50941</v>
      </c>
      <c r="P433" s="7"/>
      <c r="Q433" s="15">
        <v>585</v>
      </c>
      <c r="R433" s="17">
        <v>2043</v>
      </c>
      <c r="S433" s="19">
        <v>52711</v>
      </c>
    </row>
    <row r="434" spans="1:19" ht="16.5" customHeight="1" x14ac:dyDescent="0.2">
      <c r="A434" s="7"/>
      <c r="B434" s="7"/>
      <c r="C434" s="7" t="s">
        <v>587</v>
      </c>
      <c r="D434" s="7"/>
      <c r="E434" s="7"/>
      <c r="F434" s="7"/>
      <c r="G434" s="7"/>
      <c r="H434" s="7"/>
      <c r="I434" s="7"/>
      <c r="J434" s="7"/>
      <c r="K434" s="7"/>
      <c r="L434" s="9"/>
      <c r="M434" s="10"/>
      <c r="N434" s="10"/>
      <c r="O434" s="10"/>
      <c r="P434" s="7"/>
      <c r="Q434" s="10"/>
      <c r="R434" s="10"/>
      <c r="S434" s="10"/>
    </row>
    <row r="435" spans="1:19" ht="29.45" customHeight="1" x14ac:dyDescent="0.2">
      <c r="A435" s="7"/>
      <c r="B435" s="7"/>
      <c r="C435" s="7"/>
      <c r="D435" s="84" t="s">
        <v>346</v>
      </c>
      <c r="E435" s="84"/>
      <c r="F435" s="84"/>
      <c r="G435" s="84"/>
      <c r="H435" s="84"/>
      <c r="I435" s="84"/>
      <c r="J435" s="84"/>
      <c r="K435" s="84"/>
      <c r="L435" s="9" t="s">
        <v>240</v>
      </c>
      <c r="M435" s="15">
        <v>116</v>
      </c>
      <c r="N435" s="15">
        <v>835</v>
      </c>
      <c r="O435" s="17">
        <v>1502</v>
      </c>
      <c r="P435" s="7"/>
      <c r="Q435" s="15">
        <v>270</v>
      </c>
      <c r="R435" s="17">
        <v>1173</v>
      </c>
      <c r="S435" s="17">
        <v>1172</v>
      </c>
    </row>
    <row r="436" spans="1:19" ht="16.5" customHeight="1" x14ac:dyDescent="0.2">
      <c r="A436" s="7"/>
      <c r="B436" s="7"/>
      <c r="C436" s="7"/>
      <c r="D436" s="7" t="s">
        <v>487</v>
      </c>
      <c r="E436" s="7"/>
      <c r="F436" s="7"/>
      <c r="G436" s="7"/>
      <c r="H436" s="7"/>
      <c r="I436" s="7"/>
      <c r="J436" s="7"/>
      <c r="K436" s="7"/>
      <c r="L436" s="9" t="s">
        <v>240</v>
      </c>
      <c r="M436" s="15">
        <v>467</v>
      </c>
      <c r="N436" s="17">
        <v>1988</v>
      </c>
      <c r="O436" s="19">
        <v>47664</v>
      </c>
      <c r="P436" s="7"/>
      <c r="Q436" s="15">
        <v>601</v>
      </c>
      <c r="R436" s="17">
        <v>2058</v>
      </c>
      <c r="S436" s="19">
        <v>49793</v>
      </c>
    </row>
    <row r="437" spans="1:19" ht="16.5" customHeight="1" x14ac:dyDescent="0.2">
      <c r="A437" s="7"/>
      <c r="B437" s="7"/>
      <c r="C437" s="7"/>
      <c r="D437" s="7" t="s">
        <v>588</v>
      </c>
      <c r="E437" s="7"/>
      <c r="F437" s="7"/>
      <c r="G437" s="7"/>
      <c r="H437" s="7"/>
      <c r="I437" s="7"/>
      <c r="J437" s="7"/>
      <c r="K437" s="7"/>
      <c r="L437" s="9" t="s">
        <v>240</v>
      </c>
      <c r="M437" s="14" t="s">
        <v>227</v>
      </c>
      <c r="N437" s="14" t="s">
        <v>227</v>
      </c>
      <c r="O437" s="17">
        <v>1775</v>
      </c>
      <c r="P437" s="7"/>
      <c r="Q437" s="14" t="s">
        <v>227</v>
      </c>
      <c r="R437" s="14" t="s">
        <v>227</v>
      </c>
      <c r="S437" s="17">
        <v>1746</v>
      </c>
    </row>
    <row r="438" spans="1:19" ht="16.5" customHeight="1" x14ac:dyDescent="0.2">
      <c r="A438" s="7"/>
      <c r="B438" s="7"/>
      <c r="C438" s="7" t="s">
        <v>589</v>
      </c>
      <c r="D438" s="7"/>
      <c r="E438" s="7"/>
      <c r="F438" s="7"/>
      <c r="G438" s="7"/>
      <c r="H438" s="7"/>
      <c r="I438" s="7"/>
      <c r="J438" s="7"/>
      <c r="K438" s="7"/>
      <c r="L438" s="9"/>
      <c r="M438" s="10"/>
      <c r="N438" s="10"/>
      <c r="O438" s="10"/>
      <c r="P438" s="7"/>
      <c r="Q438" s="10"/>
      <c r="R438" s="10"/>
      <c r="S438" s="10"/>
    </row>
    <row r="439" spans="1:19" ht="16.5" customHeight="1" x14ac:dyDescent="0.2">
      <c r="A439" s="7"/>
      <c r="B439" s="7"/>
      <c r="C439" s="7"/>
      <c r="D439" s="7" t="s">
        <v>433</v>
      </c>
      <c r="E439" s="7"/>
      <c r="F439" s="7"/>
      <c r="G439" s="7"/>
      <c r="H439" s="7"/>
      <c r="I439" s="7"/>
      <c r="J439" s="7"/>
      <c r="K439" s="7"/>
      <c r="L439" s="9" t="s">
        <v>240</v>
      </c>
      <c r="M439" s="15">
        <v>293</v>
      </c>
      <c r="N439" s="17">
        <v>1257</v>
      </c>
      <c r="O439" s="19">
        <v>18615</v>
      </c>
      <c r="P439" s="7"/>
      <c r="Q439" s="15">
        <v>428</v>
      </c>
      <c r="R439" s="17">
        <v>1503</v>
      </c>
      <c r="S439" s="19">
        <v>19878</v>
      </c>
    </row>
    <row r="440" spans="1:19" ht="16.5" customHeight="1" x14ac:dyDescent="0.2">
      <c r="A440" s="7"/>
      <c r="B440" s="7"/>
      <c r="C440" s="7"/>
      <c r="D440" s="7" t="s">
        <v>434</v>
      </c>
      <c r="E440" s="7"/>
      <c r="F440" s="7"/>
      <c r="G440" s="7"/>
      <c r="H440" s="7"/>
      <c r="I440" s="7"/>
      <c r="J440" s="7"/>
      <c r="K440" s="7"/>
      <c r="L440" s="9" t="s">
        <v>240</v>
      </c>
      <c r="M440" s="15">
        <v>879</v>
      </c>
      <c r="N440" s="17">
        <v>2382</v>
      </c>
      <c r="O440" s="19">
        <v>18713</v>
      </c>
      <c r="P440" s="7"/>
      <c r="Q440" s="15">
        <v>982</v>
      </c>
      <c r="R440" s="17">
        <v>2423</v>
      </c>
      <c r="S440" s="19">
        <v>19713</v>
      </c>
    </row>
    <row r="441" spans="1:19" ht="16.5" customHeight="1" x14ac:dyDescent="0.2">
      <c r="A441" s="7"/>
      <c r="B441" s="7"/>
      <c r="C441" s="7"/>
      <c r="D441" s="7" t="s">
        <v>435</v>
      </c>
      <c r="E441" s="7"/>
      <c r="F441" s="7"/>
      <c r="G441" s="7"/>
      <c r="H441" s="7"/>
      <c r="I441" s="7"/>
      <c r="J441" s="7"/>
      <c r="K441" s="7"/>
      <c r="L441" s="9" t="s">
        <v>240</v>
      </c>
      <c r="M441" s="15">
        <v>338</v>
      </c>
      <c r="N441" s="17">
        <v>1326</v>
      </c>
      <c r="O441" s="19">
        <v>11386</v>
      </c>
      <c r="P441" s="7"/>
      <c r="Q441" s="15">
        <v>392</v>
      </c>
      <c r="R441" s="17">
        <v>1462</v>
      </c>
      <c r="S441" s="19">
        <v>11187</v>
      </c>
    </row>
    <row r="442" spans="1:19" ht="16.5" customHeight="1" x14ac:dyDescent="0.2">
      <c r="A442" s="7"/>
      <c r="B442" s="7"/>
      <c r="C442" s="7"/>
      <c r="D442" s="7" t="s">
        <v>436</v>
      </c>
      <c r="E442" s="7"/>
      <c r="F442" s="7"/>
      <c r="G442" s="7"/>
      <c r="H442" s="7"/>
      <c r="I442" s="7"/>
      <c r="J442" s="7"/>
      <c r="K442" s="7"/>
      <c r="L442" s="9" t="s">
        <v>240</v>
      </c>
      <c r="M442" s="15">
        <v>188</v>
      </c>
      <c r="N442" s="17">
        <v>1033</v>
      </c>
      <c r="O442" s="17">
        <v>1053</v>
      </c>
      <c r="P442" s="7"/>
      <c r="Q442" s="15">
        <v>275</v>
      </c>
      <c r="R442" s="17">
        <v>1212</v>
      </c>
      <c r="S442" s="15">
        <v>981</v>
      </c>
    </row>
    <row r="443" spans="1:19" ht="16.5" customHeight="1" x14ac:dyDescent="0.2">
      <c r="A443" s="7"/>
      <c r="B443" s="7"/>
      <c r="C443" s="7"/>
      <c r="D443" s="7" t="s">
        <v>437</v>
      </c>
      <c r="E443" s="7"/>
      <c r="F443" s="7"/>
      <c r="G443" s="7"/>
      <c r="H443" s="7"/>
      <c r="I443" s="7"/>
      <c r="J443" s="7"/>
      <c r="K443" s="7"/>
      <c r="L443" s="9" t="s">
        <v>240</v>
      </c>
      <c r="M443" s="16">
        <v>42</v>
      </c>
      <c r="N443" s="15">
        <v>450</v>
      </c>
      <c r="O443" s="17">
        <v>1173</v>
      </c>
      <c r="P443" s="7"/>
      <c r="Q443" s="16">
        <v>95</v>
      </c>
      <c r="R443" s="15">
        <v>538</v>
      </c>
      <c r="S443" s="15">
        <v>951</v>
      </c>
    </row>
    <row r="444" spans="1:19" ht="16.5" customHeight="1" x14ac:dyDescent="0.2">
      <c r="A444" s="7"/>
      <c r="B444" s="7"/>
      <c r="C444" s="7"/>
      <c r="D444" s="7" t="s">
        <v>588</v>
      </c>
      <c r="E444" s="7"/>
      <c r="F444" s="7"/>
      <c r="G444" s="7"/>
      <c r="H444" s="7"/>
      <c r="I444" s="7"/>
      <c r="J444" s="7"/>
      <c r="K444" s="7"/>
      <c r="L444" s="9" t="s">
        <v>240</v>
      </c>
      <c r="M444" s="14" t="s">
        <v>101</v>
      </c>
      <c r="N444" s="14" t="s">
        <v>101</v>
      </c>
      <c r="O444" s="13" t="s">
        <v>104</v>
      </c>
      <c r="P444" s="7"/>
      <c r="Q444" s="14" t="s">
        <v>101</v>
      </c>
      <c r="R444" s="14" t="s">
        <v>101</v>
      </c>
      <c r="S444" s="13" t="s">
        <v>104</v>
      </c>
    </row>
    <row r="445" spans="1:19" ht="16.5" customHeight="1" x14ac:dyDescent="0.2">
      <c r="A445" s="7"/>
      <c r="B445" s="7"/>
      <c r="C445" s="7" t="s">
        <v>611</v>
      </c>
      <c r="D445" s="7"/>
      <c r="E445" s="7"/>
      <c r="F445" s="7"/>
      <c r="G445" s="7"/>
      <c r="H445" s="7"/>
      <c r="I445" s="7"/>
      <c r="J445" s="7"/>
      <c r="K445" s="7"/>
      <c r="L445" s="9"/>
      <c r="M445" s="10"/>
      <c r="N445" s="10"/>
      <c r="O445" s="10"/>
      <c r="P445" s="7"/>
      <c r="Q445" s="10"/>
      <c r="R445" s="10"/>
      <c r="S445" s="10"/>
    </row>
    <row r="446" spans="1:19" ht="16.5" customHeight="1" x14ac:dyDescent="0.2">
      <c r="A446" s="7"/>
      <c r="B446" s="7"/>
      <c r="C446" s="7"/>
      <c r="D446" s="7" t="s">
        <v>591</v>
      </c>
      <c r="E446" s="7"/>
      <c r="F446" s="7"/>
      <c r="G446" s="7"/>
      <c r="H446" s="7"/>
      <c r="I446" s="7"/>
      <c r="J446" s="7"/>
      <c r="K446" s="7"/>
      <c r="L446" s="9" t="s">
        <v>240</v>
      </c>
      <c r="M446" s="15">
        <v>722</v>
      </c>
      <c r="N446" s="17">
        <v>2349</v>
      </c>
      <c r="O446" s="19">
        <v>20209</v>
      </c>
      <c r="P446" s="7"/>
      <c r="Q446" s="15">
        <v>882</v>
      </c>
      <c r="R446" s="17">
        <v>2403</v>
      </c>
      <c r="S446" s="19">
        <v>20268</v>
      </c>
    </row>
    <row r="447" spans="1:19" ht="16.5" customHeight="1" x14ac:dyDescent="0.2">
      <c r="A447" s="7"/>
      <c r="B447" s="7"/>
      <c r="C447" s="7"/>
      <c r="D447" s="7" t="s">
        <v>592</v>
      </c>
      <c r="E447" s="7"/>
      <c r="F447" s="7"/>
      <c r="G447" s="7"/>
      <c r="H447" s="7"/>
      <c r="I447" s="7"/>
      <c r="J447" s="7"/>
      <c r="K447" s="7"/>
      <c r="L447" s="9" t="s">
        <v>240</v>
      </c>
      <c r="M447" s="15">
        <v>403</v>
      </c>
      <c r="N447" s="17">
        <v>1625</v>
      </c>
      <c r="O447" s="19">
        <v>10253</v>
      </c>
      <c r="P447" s="7"/>
      <c r="Q447" s="15">
        <v>488</v>
      </c>
      <c r="R447" s="17">
        <v>1767</v>
      </c>
      <c r="S447" s="19">
        <v>10590</v>
      </c>
    </row>
    <row r="448" spans="1:19" ht="16.5" customHeight="1" x14ac:dyDescent="0.2">
      <c r="A448" s="7"/>
      <c r="B448" s="7"/>
      <c r="C448" s="7"/>
      <c r="D448" s="7" t="s">
        <v>593</v>
      </c>
      <c r="E448" s="7"/>
      <c r="F448" s="7"/>
      <c r="G448" s="7"/>
      <c r="H448" s="7"/>
      <c r="I448" s="7"/>
      <c r="J448" s="7"/>
      <c r="K448" s="7"/>
      <c r="L448" s="9" t="s">
        <v>240</v>
      </c>
      <c r="M448" s="15">
        <v>396</v>
      </c>
      <c r="N448" s="17">
        <v>1421</v>
      </c>
      <c r="O448" s="19">
        <v>11499</v>
      </c>
      <c r="P448" s="7"/>
      <c r="Q448" s="15">
        <v>525</v>
      </c>
      <c r="R448" s="17">
        <v>1537</v>
      </c>
      <c r="S448" s="19">
        <v>12158</v>
      </c>
    </row>
    <row r="449" spans="1:19" ht="16.5" customHeight="1" x14ac:dyDescent="0.2">
      <c r="A449" s="7"/>
      <c r="B449" s="7"/>
      <c r="C449" s="7"/>
      <c r="D449" s="7" t="s">
        <v>594</v>
      </c>
      <c r="E449" s="7"/>
      <c r="F449" s="7"/>
      <c r="G449" s="7"/>
      <c r="H449" s="7"/>
      <c r="I449" s="7"/>
      <c r="J449" s="7"/>
      <c r="K449" s="7"/>
      <c r="L449" s="9" t="s">
        <v>240</v>
      </c>
      <c r="M449" s="15">
        <v>298</v>
      </c>
      <c r="N449" s="17">
        <v>1023</v>
      </c>
      <c r="O449" s="17">
        <v>5884</v>
      </c>
      <c r="P449" s="7"/>
      <c r="Q449" s="15">
        <v>390</v>
      </c>
      <c r="R449" s="17">
        <v>1266</v>
      </c>
      <c r="S449" s="17">
        <v>6438</v>
      </c>
    </row>
    <row r="450" spans="1:19" ht="16.5" customHeight="1" x14ac:dyDescent="0.2">
      <c r="A450" s="7"/>
      <c r="B450" s="7"/>
      <c r="C450" s="7"/>
      <c r="D450" s="7" t="s">
        <v>595</v>
      </c>
      <c r="E450" s="7"/>
      <c r="F450" s="7"/>
      <c r="G450" s="7"/>
      <c r="H450" s="7"/>
      <c r="I450" s="7"/>
      <c r="J450" s="7"/>
      <c r="K450" s="7"/>
      <c r="L450" s="9" t="s">
        <v>240</v>
      </c>
      <c r="M450" s="15">
        <v>296</v>
      </c>
      <c r="N450" s="17">
        <v>1212</v>
      </c>
      <c r="O450" s="17">
        <v>3094</v>
      </c>
      <c r="P450" s="7"/>
      <c r="Q450" s="15">
        <v>377</v>
      </c>
      <c r="R450" s="17">
        <v>1391</v>
      </c>
      <c r="S450" s="17">
        <v>3256</v>
      </c>
    </row>
    <row r="451" spans="1:19" ht="16.5" customHeight="1" x14ac:dyDescent="0.2">
      <c r="A451" s="7"/>
      <c r="B451" s="7"/>
      <c r="C451" s="7"/>
      <c r="D451" s="7" t="s">
        <v>588</v>
      </c>
      <c r="E451" s="7"/>
      <c r="F451" s="7"/>
      <c r="G451" s="7"/>
      <c r="H451" s="7"/>
      <c r="I451" s="7"/>
      <c r="J451" s="7"/>
      <c r="K451" s="7"/>
      <c r="L451" s="9" t="s">
        <v>240</v>
      </c>
      <c r="M451" s="14" t="s">
        <v>227</v>
      </c>
      <c r="N451" s="14" t="s">
        <v>227</v>
      </c>
      <c r="O451" s="13">
        <v>2</v>
      </c>
      <c r="P451" s="7"/>
      <c r="Q451" s="14" t="s">
        <v>227</v>
      </c>
      <c r="R451" s="14" t="s">
        <v>227</v>
      </c>
      <c r="S451" s="13">
        <v>1</v>
      </c>
    </row>
    <row r="452" spans="1:19" ht="16.5" customHeight="1" x14ac:dyDescent="0.2">
      <c r="A452" s="7"/>
      <c r="B452" s="7" t="s">
        <v>596</v>
      </c>
      <c r="C452" s="7"/>
      <c r="D452" s="7"/>
      <c r="E452" s="7"/>
      <c r="F452" s="7"/>
      <c r="G452" s="7"/>
      <c r="H452" s="7"/>
      <c r="I452" s="7"/>
      <c r="J452" s="7"/>
      <c r="K452" s="7"/>
      <c r="L452" s="9"/>
      <c r="M452" s="10"/>
      <c r="N452" s="10"/>
      <c r="O452" s="10"/>
      <c r="P452" s="7"/>
      <c r="Q452" s="10"/>
      <c r="R452" s="10"/>
      <c r="S452" s="10"/>
    </row>
    <row r="453" spans="1:19" ht="16.5" customHeight="1" x14ac:dyDescent="0.2">
      <c r="A453" s="7"/>
      <c r="B453" s="7"/>
      <c r="C453" s="7" t="s">
        <v>105</v>
      </c>
      <c r="D453" s="7"/>
      <c r="E453" s="7"/>
      <c r="F453" s="7"/>
      <c r="G453" s="7"/>
      <c r="H453" s="7"/>
      <c r="I453" s="7"/>
      <c r="J453" s="7"/>
      <c r="K453" s="7"/>
      <c r="L453" s="9" t="s">
        <v>240</v>
      </c>
      <c r="M453" s="16">
        <v>81</v>
      </c>
      <c r="N453" s="15">
        <v>302</v>
      </c>
      <c r="O453" s="19">
        <v>14697</v>
      </c>
      <c r="P453" s="7"/>
      <c r="Q453" s="15">
        <v>102</v>
      </c>
      <c r="R453" s="15">
        <v>358</v>
      </c>
      <c r="S453" s="19">
        <v>14183</v>
      </c>
    </row>
    <row r="454" spans="1:19" ht="16.5" customHeight="1" x14ac:dyDescent="0.2">
      <c r="A454" s="7"/>
      <c r="B454" s="7"/>
      <c r="C454" s="7" t="s">
        <v>587</v>
      </c>
      <c r="D454" s="7"/>
      <c r="E454" s="7"/>
      <c r="F454" s="7"/>
      <c r="G454" s="7"/>
      <c r="H454" s="7"/>
      <c r="I454" s="7"/>
      <c r="J454" s="7"/>
      <c r="K454" s="7"/>
      <c r="L454" s="9"/>
      <c r="M454" s="10"/>
      <c r="N454" s="10"/>
      <c r="O454" s="10"/>
      <c r="P454" s="7"/>
      <c r="Q454" s="10"/>
      <c r="R454" s="10"/>
      <c r="S454" s="10"/>
    </row>
    <row r="455" spans="1:19" ht="29.45" customHeight="1" x14ac:dyDescent="0.2">
      <c r="A455" s="7"/>
      <c r="B455" s="7"/>
      <c r="C455" s="7"/>
      <c r="D455" s="84" t="s">
        <v>346</v>
      </c>
      <c r="E455" s="84"/>
      <c r="F455" s="84"/>
      <c r="G455" s="84"/>
      <c r="H455" s="84"/>
      <c r="I455" s="84"/>
      <c r="J455" s="84"/>
      <c r="K455" s="84"/>
      <c r="L455" s="9" t="s">
        <v>240</v>
      </c>
      <c r="M455" s="16">
        <v>70</v>
      </c>
      <c r="N455" s="15">
        <v>298</v>
      </c>
      <c r="O455" s="15">
        <v>333</v>
      </c>
      <c r="P455" s="7"/>
      <c r="Q455" s="16">
        <v>98</v>
      </c>
      <c r="R455" s="15">
        <v>401</v>
      </c>
      <c r="S455" s="15">
        <v>324</v>
      </c>
    </row>
    <row r="456" spans="1:19" ht="16.5" customHeight="1" x14ac:dyDescent="0.2">
      <c r="A456" s="7"/>
      <c r="B456" s="7"/>
      <c r="C456" s="7"/>
      <c r="D456" s="7" t="s">
        <v>487</v>
      </c>
      <c r="E456" s="7"/>
      <c r="F456" s="7"/>
      <c r="G456" s="7"/>
      <c r="H456" s="7"/>
      <c r="I456" s="7"/>
      <c r="J456" s="7"/>
      <c r="K456" s="7"/>
      <c r="L456" s="9" t="s">
        <v>240</v>
      </c>
      <c r="M456" s="16">
        <v>82</v>
      </c>
      <c r="N456" s="15">
        <v>303</v>
      </c>
      <c r="O456" s="19">
        <v>13963</v>
      </c>
      <c r="P456" s="7"/>
      <c r="Q456" s="15">
        <v>103</v>
      </c>
      <c r="R456" s="15">
        <v>357</v>
      </c>
      <c r="S456" s="19">
        <v>13480</v>
      </c>
    </row>
    <row r="457" spans="1:19" ht="16.5" customHeight="1" x14ac:dyDescent="0.2">
      <c r="A457" s="7"/>
      <c r="B457" s="7"/>
      <c r="C457" s="7"/>
      <c r="D457" s="7" t="s">
        <v>588</v>
      </c>
      <c r="E457" s="7"/>
      <c r="F457" s="7"/>
      <c r="G457" s="7"/>
      <c r="H457" s="7"/>
      <c r="I457" s="7"/>
      <c r="J457" s="7"/>
      <c r="K457" s="7"/>
      <c r="L457" s="9" t="s">
        <v>240</v>
      </c>
      <c r="M457" s="14" t="s">
        <v>227</v>
      </c>
      <c r="N457" s="14" t="s">
        <v>227</v>
      </c>
      <c r="O457" s="15">
        <v>401</v>
      </c>
      <c r="P457" s="7"/>
      <c r="Q457" s="14" t="s">
        <v>227</v>
      </c>
      <c r="R457" s="14" t="s">
        <v>227</v>
      </c>
      <c r="S457" s="15">
        <v>379</v>
      </c>
    </row>
    <row r="458" spans="1:19" ht="16.5" customHeight="1" x14ac:dyDescent="0.2">
      <c r="A458" s="7"/>
      <c r="B458" s="7"/>
      <c r="C458" s="7" t="s">
        <v>589</v>
      </c>
      <c r="D458" s="7"/>
      <c r="E458" s="7"/>
      <c r="F458" s="7"/>
      <c r="G458" s="7"/>
      <c r="H458" s="7"/>
      <c r="I458" s="7"/>
      <c r="J458" s="7"/>
      <c r="K458" s="7"/>
      <c r="L458" s="9"/>
      <c r="M458" s="10"/>
      <c r="N458" s="10"/>
      <c r="O458" s="10"/>
      <c r="P458" s="7"/>
      <c r="Q458" s="10"/>
      <c r="R458" s="10"/>
      <c r="S458" s="10"/>
    </row>
    <row r="459" spans="1:19" ht="16.5" customHeight="1" x14ac:dyDescent="0.2">
      <c r="A459" s="7"/>
      <c r="B459" s="7"/>
      <c r="C459" s="7"/>
      <c r="D459" s="7" t="s">
        <v>433</v>
      </c>
      <c r="E459" s="7"/>
      <c r="F459" s="7"/>
      <c r="G459" s="7"/>
      <c r="H459" s="7"/>
      <c r="I459" s="7"/>
      <c r="J459" s="7"/>
      <c r="K459" s="7"/>
      <c r="L459" s="9" t="s">
        <v>240</v>
      </c>
      <c r="M459" s="16">
        <v>69</v>
      </c>
      <c r="N459" s="15">
        <v>236</v>
      </c>
      <c r="O459" s="17">
        <v>7874</v>
      </c>
      <c r="P459" s="7"/>
      <c r="Q459" s="16">
        <v>91</v>
      </c>
      <c r="R459" s="15">
        <v>280</v>
      </c>
      <c r="S459" s="17">
        <v>7547</v>
      </c>
    </row>
    <row r="460" spans="1:19" ht="16.5" customHeight="1" x14ac:dyDescent="0.2">
      <c r="A460" s="7"/>
      <c r="B460" s="7"/>
      <c r="C460" s="7"/>
      <c r="D460" s="7" t="s">
        <v>434</v>
      </c>
      <c r="E460" s="7"/>
      <c r="F460" s="7"/>
      <c r="G460" s="7"/>
      <c r="H460" s="7"/>
      <c r="I460" s="7"/>
      <c r="J460" s="7"/>
      <c r="K460" s="7"/>
      <c r="L460" s="9" t="s">
        <v>240</v>
      </c>
      <c r="M460" s="15">
        <v>104</v>
      </c>
      <c r="N460" s="15">
        <v>337</v>
      </c>
      <c r="O460" s="17">
        <v>4656</v>
      </c>
      <c r="P460" s="7"/>
      <c r="Q460" s="15">
        <v>125</v>
      </c>
      <c r="R460" s="15">
        <v>410</v>
      </c>
      <c r="S460" s="17">
        <v>4469</v>
      </c>
    </row>
    <row r="461" spans="1:19" ht="16.5" customHeight="1" x14ac:dyDescent="0.2">
      <c r="A461" s="7"/>
      <c r="B461" s="7"/>
      <c r="C461" s="7"/>
      <c r="D461" s="7" t="s">
        <v>435</v>
      </c>
      <c r="E461" s="7"/>
      <c r="F461" s="7"/>
      <c r="G461" s="7"/>
      <c r="H461" s="7"/>
      <c r="I461" s="7"/>
      <c r="J461" s="7"/>
      <c r="K461" s="7"/>
      <c r="L461" s="9" t="s">
        <v>240</v>
      </c>
      <c r="M461" s="15">
        <v>100</v>
      </c>
      <c r="N461" s="15">
        <v>559</v>
      </c>
      <c r="O461" s="17">
        <v>1860</v>
      </c>
      <c r="P461" s="7"/>
      <c r="Q461" s="15">
        <v>120</v>
      </c>
      <c r="R461" s="15">
        <v>625</v>
      </c>
      <c r="S461" s="17">
        <v>1842</v>
      </c>
    </row>
    <row r="462" spans="1:19" ht="16.5" customHeight="1" x14ac:dyDescent="0.2">
      <c r="A462" s="7"/>
      <c r="B462" s="7"/>
      <c r="C462" s="7"/>
      <c r="D462" s="7" t="s">
        <v>436</v>
      </c>
      <c r="E462" s="7"/>
      <c r="F462" s="7"/>
      <c r="G462" s="7"/>
      <c r="H462" s="7"/>
      <c r="I462" s="7"/>
      <c r="J462" s="7"/>
      <c r="K462" s="7"/>
      <c r="L462" s="9" t="s">
        <v>240</v>
      </c>
      <c r="M462" s="16">
        <v>84</v>
      </c>
      <c r="N462" s="15">
        <v>660</v>
      </c>
      <c r="O462" s="15">
        <v>193</v>
      </c>
      <c r="P462" s="7"/>
      <c r="Q462" s="16">
        <v>94</v>
      </c>
      <c r="R462" s="15">
        <v>708</v>
      </c>
      <c r="S462" s="15">
        <v>202</v>
      </c>
    </row>
    <row r="463" spans="1:19" ht="16.5" customHeight="1" x14ac:dyDescent="0.2">
      <c r="A463" s="7"/>
      <c r="B463" s="7"/>
      <c r="C463" s="7"/>
      <c r="D463" s="7" t="s">
        <v>437</v>
      </c>
      <c r="E463" s="7"/>
      <c r="F463" s="7"/>
      <c r="G463" s="7"/>
      <c r="H463" s="7"/>
      <c r="I463" s="7"/>
      <c r="J463" s="7"/>
      <c r="K463" s="7"/>
      <c r="L463" s="9" t="s">
        <v>240</v>
      </c>
      <c r="M463" s="15">
        <v>150</v>
      </c>
      <c r="N463" s="15">
        <v>959</v>
      </c>
      <c r="O463" s="15">
        <v>114</v>
      </c>
      <c r="P463" s="7"/>
      <c r="Q463" s="15">
        <v>168</v>
      </c>
      <c r="R463" s="15">
        <v>924</v>
      </c>
      <c r="S463" s="15">
        <v>121</v>
      </c>
    </row>
    <row r="464" spans="1:19" ht="16.5" customHeight="1" x14ac:dyDescent="0.2">
      <c r="A464" s="7"/>
      <c r="B464" s="7"/>
      <c r="C464" s="7"/>
      <c r="D464" s="7" t="s">
        <v>588</v>
      </c>
      <c r="E464" s="7"/>
      <c r="F464" s="7"/>
      <c r="G464" s="7"/>
      <c r="H464" s="7"/>
      <c r="I464" s="7"/>
      <c r="J464" s="7"/>
      <c r="K464" s="7"/>
      <c r="L464" s="9" t="s">
        <v>240</v>
      </c>
      <c r="M464" s="14" t="s">
        <v>101</v>
      </c>
      <c r="N464" s="14" t="s">
        <v>101</v>
      </c>
      <c r="O464" s="13" t="s">
        <v>104</v>
      </c>
      <c r="P464" s="7"/>
      <c r="Q464" s="14" t="s">
        <v>101</v>
      </c>
      <c r="R464" s="14" t="s">
        <v>101</v>
      </c>
      <c r="S464" s="13" t="s">
        <v>104</v>
      </c>
    </row>
    <row r="465" spans="1:19" ht="16.5" customHeight="1" x14ac:dyDescent="0.2">
      <c r="A465" s="7"/>
      <c r="B465" s="7"/>
      <c r="C465" s="7" t="s">
        <v>611</v>
      </c>
      <c r="D465" s="7"/>
      <c r="E465" s="7"/>
      <c r="F465" s="7"/>
      <c r="G465" s="7"/>
      <c r="H465" s="7"/>
      <c r="I465" s="7"/>
      <c r="J465" s="7"/>
      <c r="K465" s="7"/>
      <c r="L465" s="9"/>
      <c r="M465" s="10"/>
      <c r="N465" s="10"/>
      <c r="O465" s="10"/>
      <c r="P465" s="7"/>
      <c r="Q465" s="10"/>
      <c r="R465" s="10"/>
      <c r="S465" s="10"/>
    </row>
    <row r="466" spans="1:19" ht="16.5" customHeight="1" x14ac:dyDescent="0.2">
      <c r="A466" s="7"/>
      <c r="B466" s="7"/>
      <c r="C466" s="7"/>
      <c r="D466" s="7" t="s">
        <v>591</v>
      </c>
      <c r="E466" s="7"/>
      <c r="F466" s="7"/>
      <c r="G466" s="7"/>
      <c r="H466" s="7"/>
      <c r="I466" s="7"/>
      <c r="J466" s="7"/>
      <c r="K466" s="7"/>
      <c r="L466" s="9" t="s">
        <v>240</v>
      </c>
      <c r="M466" s="16">
        <v>85</v>
      </c>
      <c r="N466" s="15">
        <v>304</v>
      </c>
      <c r="O466" s="17">
        <v>5206</v>
      </c>
      <c r="P466" s="7"/>
      <c r="Q466" s="15">
        <v>106</v>
      </c>
      <c r="R466" s="15">
        <v>361</v>
      </c>
      <c r="S466" s="17">
        <v>4857</v>
      </c>
    </row>
    <row r="467" spans="1:19" ht="16.5" customHeight="1" x14ac:dyDescent="0.2">
      <c r="A467" s="7"/>
      <c r="B467" s="7"/>
      <c r="C467" s="7"/>
      <c r="D467" s="7" t="s">
        <v>592</v>
      </c>
      <c r="E467" s="7"/>
      <c r="F467" s="7"/>
      <c r="G467" s="7"/>
      <c r="H467" s="7"/>
      <c r="I467" s="7"/>
      <c r="J467" s="7"/>
      <c r="K467" s="7"/>
      <c r="L467" s="9" t="s">
        <v>240</v>
      </c>
      <c r="M467" s="16">
        <v>82</v>
      </c>
      <c r="N467" s="15">
        <v>406</v>
      </c>
      <c r="O467" s="17">
        <v>2797</v>
      </c>
      <c r="P467" s="7"/>
      <c r="Q467" s="15">
        <v>104</v>
      </c>
      <c r="R467" s="15">
        <v>509</v>
      </c>
      <c r="S467" s="17">
        <v>2786</v>
      </c>
    </row>
    <row r="468" spans="1:19" ht="16.5" customHeight="1" x14ac:dyDescent="0.2">
      <c r="A468" s="7"/>
      <c r="B468" s="7"/>
      <c r="C468" s="7"/>
      <c r="D468" s="7" t="s">
        <v>593</v>
      </c>
      <c r="E468" s="7"/>
      <c r="F468" s="7"/>
      <c r="G468" s="7"/>
      <c r="H468" s="7"/>
      <c r="I468" s="7"/>
      <c r="J468" s="7"/>
      <c r="K468" s="7"/>
      <c r="L468" s="9" t="s">
        <v>240</v>
      </c>
      <c r="M468" s="16">
        <v>83</v>
      </c>
      <c r="N468" s="15">
        <v>331</v>
      </c>
      <c r="O468" s="17">
        <v>3647</v>
      </c>
      <c r="P468" s="7"/>
      <c r="Q468" s="15">
        <v>107</v>
      </c>
      <c r="R468" s="15">
        <v>389</v>
      </c>
      <c r="S468" s="17">
        <v>3615</v>
      </c>
    </row>
    <row r="469" spans="1:19" ht="16.5" customHeight="1" x14ac:dyDescent="0.2">
      <c r="A469" s="7"/>
      <c r="B469" s="7"/>
      <c r="C469" s="7"/>
      <c r="D469" s="7" t="s">
        <v>594</v>
      </c>
      <c r="E469" s="7"/>
      <c r="F469" s="7"/>
      <c r="G469" s="7"/>
      <c r="H469" s="7"/>
      <c r="I469" s="7"/>
      <c r="J469" s="7"/>
      <c r="K469" s="7"/>
      <c r="L469" s="9" t="s">
        <v>240</v>
      </c>
      <c r="M469" s="16">
        <v>67</v>
      </c>
      <c r="N469" s="15">
        <v>229</v>
      </c>
      <c r="O469" s="17">
        <v>2106</v>
      </c>
      <c r="P469" s="7"/>
      <c r="Q469" s="16">
        <v>89</v>
      </c>
      <c r="R469" s="15">
        <v>259</v>
      </c>
      <c r="S469" s="17">
        <v>2033</v>
      </c>
    </row>
    <row r="470" spans="1:19" ht="16.5" customHeight="1" x14ac:dyDescent="0.2">
      <c r="A470" s="7"/>
      <c r="B470" s="7"/>
      <c r="C470" s="7"/>
      <c r="D470" s="7" t="s">
        <v>595</v>
      </c>
      <c r="E470" s="7"/>
      <c r="F470" s="7"/>
      <c r="G470" s="7"/>
      <c r="H470" s="7"/>
      <c r="I470" s="7"/>
      <c r="J470" s="7"/>
      <c r="K470" s="7"/>
      <c r="L470" s="9" t="s">
        <v>240</v>
      </c>
      <c r="M470" s="16">
        <v>68</v>
      </c>
      <c r="N470" s="15">
        <v>224</v>
      </c>
      <c r="O470" s="15">
        <v>941</v>
      </c>
      <c r="P470" s="7"/>
      <c r="Q470" s="16">
        <v>94</v>
      </c>
      <c r="R470" s="15">
        <v>260</v>
      </c>
      <c r="S470" s="15">
        <v>892</v>
      </c>
    </row>
    <row r="471" spans="1:19" ht="16.5" customHeight="1" x14ac:dyDescent="0.2">
      <c r="A471" s="7"/>
      <c r="B471" s="7"/>
      <c r="C471" s="7"/>
      <c r="D471" s="7" t="s">
        <v>588</v>
      </c>
      <c r="E471" s="7"/>
      <c r="F471" s="7"/>
      <c r="G471" s="7"/>
      <c r="H471" s="7"/>
      <c r="I471" s="7"/>
      <c r="J471" s="7"/>
      <c r="K471" s="7"/>
      <c r="L471" s="9" t="s">
        <v>240</v>
      </c>
      <c r="M471" s="14" t="s">
        <v>101</v>
      </c>
      <c r="N471" s="14" t="s">
        <v>101</v>
      </c>
      <c r="O471" s="13" t="s">
        <v>104</v>
      </c>
      <c r="P471" s="7"/>
      <c r="Q471" s="14" t="s">
        <v>101</v>
      </c>
      <c r="R471" s="14" t="s">
        <v>101</v>
      </c>
      <c r="S471" s="13" t="s">
        <v>104</v>
      </c>
    </row>
    <row r="472" spans="1:19" ht="16.5" customHeight="1" x14ac:dyDescent="0.2">
      <c r="A472" s="7"/>
      <c r="B472" s="7" t="s">
        <v>597</v>
      </c>
      <c r="C472" s="7"/>
      <c r="D472" s="7"/>
      <c r="E472" s="7"/>
      <c r="F472" s="7"/>
      <c r="G472" s="7"/>
      <c r="H472" s="7"/>
      <c r="I472" s="7"/>
      <c r="J472" s="7"/>
      <c r="K472" s="7"/>
      <c r="L472" s="9"/>
      <c r="M472" s="10"/>
      <c r="N472" s="10"/>
      <c r="O472" s="10"/>
      <c r="P472" s="7"/>
      <c r="Q472" s="10"/>
      <c r="R472" s="10"/>
      <c r="S472" s="10"/>
    </row>
    <row r="473" spans="1:19" ht="16.5" customHeight="1" x14ac:dyDescent="0.2">
      <c r="A473" s="7"/>
      <c r="B473" s="7"/>
      <c r="C473" s="7" t="s">
        <v>105</v>
      </c>
      <c r="D473" s="7"/>
      <c r="E473" s="7"/>
      <c r="F473" s="7"/>
      <c r="G473" s="7"/>
      <c r="H473" s="7"/>
      <c r="I473" s="7"/>
      <c r="J473" s="7"/>
      <c r="K473" s="7"/>
      <c r="L473" s="9" t="s">
        <v>240</v>
      </c>
      <c r="M473" s="14" t="s">
        <v>101</v>
      </c>
      <c r="N473" s="14" t="s">
        <v>101</v>
      </c>
      <c r="O473" s="14" t="s">
        <v>101</v>
      </c>
      <c r="P473" s="7"/>
      <c r="Q473" s="14" t="s">
        <v>101</v>
      </c>
      <c r="R473" s="14" t="s">
        <v>101</v>
      </c>
      <c r="S473" s="14" t="s">
        <v>101</v>
      </c>
    </row>
    <row r="474" spans="1:19" ht="16.5" customHeight="1" x14ac:dyDescent="0.2">
      <c r="A474" s="7"/>
      <c r="B474" s="7"/>
      <c r="C474" s="7" t="s">
        <v>587</v>
      </c>
      <c r="D474" s="7"/>
      <c r="E474" s="7"/>
      <c r="F474" s="7"/>
      <c r="G474" s="7"/>
      <c r="H474" s="7"/>
      <c r="I474" s="7"/>
      <c r="J474" s="7"/>
      <c r="K474" s="7"/>
      <c r="L474" s="9"/>
      <c r="M474" s="10"/>
      <c r="N474" s="10"/>
      <c r="O474" s="10"/>
      <c r="P474" s="7"/>
      <c r="Q474" s="10"/>
      <c r="R474" s="10"/>
      <c r="S474" s="10"/>
    </row>
    <row r="475" spans="1:19" ht="29.45" customHeight="1" x14ac:dyDescent="0.2">
      <c r="A475" s="7"/>
      <c r="B475" s="7"/>
      <c r="C475" s="7"/>
      <c r="D475" s="84" t="s">
        <v>346</v>
      </c>
      <c r="E475" s="84"/>
      <c r="F475" s="84"/>
      <c r="G475" s="84"/>
      <c r="H475" s="84"/>
      <c r="I475" s="84"/>
      <c r="J475" s="84"/>
      <c r="K475" s="84"/>
      <c r="L475" s="9" t="s">
        <v>240</v>
      </c>
      <c r="M475" s="14" t="s">
        <v>101</v>
      </c>
      <c r="N475" s="14" t="s">
        <v>101</v>
      </c>
      <c r="O475" s="14" t="s">
        <v>101</v>
      </c>
      <c r="P475" s="7"/>
      <c r="Q475" s="14" t="s">
        <v>101</v>
      </c>
      <c r="R475" s="14" t="s">
        <v>101</v>
      </c>
      <c r="S475" s="14" t="s">
        <v>101</v>
      </c>
    </row>
    <row r="476" spans="1:19" ht="16.5" customHeight="1" x14ac:dyDescent="0.2">
      <c r="A476" s="7"/>
      <c r="B476" s="7"/>
      <c r="C476" s="7"/>
      <c r="D476" s="7" t="s">
        <v>487</v>
      </c>
      <c r="E476" s="7"/>
      <c r="F476" s="7"/>
      <c r="G476" s="7"/>
      <c r="H476" s="7"/>
      <c r="I476" s="7"/>
      <c r="J476" s="7"/>
      <c r="K476" s="7"/>
      <c r="L476" s="9" t="s">
        <v>240</v>
      </c>
      <c r="M476" s="14" t="s">
        <v>101</v>
      </c>
      <c r="N476" s="14" t="s">
        <v>101</v>
      </c>
      <c r="O476" s="14" t="s">
        <v>101</v>
      </c>
      <c r="P476" s="7"/>
      <c r="Q476" s="14" t="s">
        <v>101</v>
      </c>
      <c r="R476" s="14" t="s">
        <v>101</v>
      </c>
      <c r="S476" s="14" t="s">
        <v>101</v>
      </c>
    </row>
    <row r="477" spans="1:19" ht="16.5" customHeight="1" x14ac:dyDescent="0.2">
      <c r="A477" s="7"/>
      <c r="B477" s="7"/>
      <c r="C477" s="7"/>
      <c r="D477" s="7" t="s">
        <v>588</v>
      </c>
      <c r="E477" s="7"/>
      <c r="F477" s="7"/>
      <c r="G477" s="7"/>
      <c r="H477" s="7"/>
      <c r="I477" s="7"/>
      <c r="J477" s="7"/>
      <c r="K477" s="7"/>
      <c r="L477" s="9" t="s">
        <v>240</v>
      </c>
      <c r="M477" s="14" t="s">
        <v>101</v>
      </c>
      <c r="N477" s="14" t="s">
        <v>101</v>
      </c>
      <c r="O477" s="14" t="s">
        <v>101</v>
      </c>
      <c r="P477" s="7"/>
      <c r="Q477" s="14" t="s">
        <v>101</v>
      </c>
      <c r="R477" s="14" t="s">
        <v>101</v>
      </c>
      <c r="S477" s="14" t="s">
        <v>101</v>
      </c>
    </row>
    <row r="478" spans="1:19" ht="16.5" customHeight="1" x14ac:dyDescent="0.2">
      <c r="A478" s="7"/>
      <c r="B478" s="7"/>
      <c r="C478" s="7" t="s">
        <v>589</v>
      </c>
      <c r="D478" s="7"/>
      <c r="E478" s="7"/>
      <c r="F478" s="7"/>
      <c r="G478" s="7"/>
      <c r="H478" s="7"/>
      <c r="I478" s="7"/>
      <c r="J478" s="7"/>
      <c r="K478" s="7"/>
      <c r="L478" s="9"/>
      <c r="M478" s="10"/>
      <c r="N478" s="10"/>
      <c r="O478" s="10"/>
      <c r="P478" s="7"/>
      <c r="Q478" s="10"/>
      <c r="R478" s="10"/>
      <c r="S478" s="10"/>
    </row>
    <row r="479" spans="1:19" ht="16.5" customHeight="1" x14ac:dyDescent="0.2">
      <c r="A479" s="7"/>
      <c r="B479" s="7"/>
      <c r="C479" s="7"/>
      <c r="D479" s="7" t="s">
        <v>433</v>
      </c>
      <c r="E479" s="7"/>
      <c r="F479" s="7"/>
      <c r="G479" s="7"/>
      <c r="H479" s="7"/>
      <c r="I479" s="7"/>
      <c r="J479" s="7"/>
      <c r="K479" s="7"/>
      <c r="L479" s="9" t="s">
        <v>240</v>
      </c>
      <c r="M479" s="14" t="s">
        <v>101</v>
      </c>
      <c r="N479" s="14" t="s">
        <v>101</v>
      </c>
      <c r="O479" s="14" t="s">
        <v>101</v>
      </c>
      <c r="P479" s="7"/>
      <c r="Q479" s="14" t="s">
        <v>101</v>
      </c>
      <c r="R479" s="14" t="s">
        <v>101</v>
      </c>
      <c r="S479" s="14" t="s">
        <v>101</v>
      </c>
    </row>
    <row r="480" spans="1:19" ht="16.5" customHeight="1" x14ac:dyDescent="0.2">
      <c r="A480" s="7"/>
      <c r="B480" s="7"/>
      <c r="C480" s="7"/>
      <c r="D480" s="7" t="s">
        <v>434</v>
      </c>
      <c r="E480" s="7"/>
      <c r="F480" s="7"/>
      <c r="G480" s="7"/>
      <c r="H480" s="7"/>
      <c r="I480" s="7"/>
      <c r="J480" s="7"/>
      <c r="K480" s="7"/>
      <c r="L480" s="9" t="s">
        <v>240</v>
      </c>
      <c r="M480" s="14" t="s">
        <v>101</v>
      </c>
      <c r="N480" s="14" t="s">
        <v>101</v>
      </c>
      <c r="O480" s="14" t="s">
        <v>101</v>
      </c>
      <c r="P480" s="7"/>
      <c r="Q480" s="14" t="s">
        <v>101</v>
      </c>
      <c r="R480" s="14" t="s">
        <v>101</v>
      </c>
      <c r="S480" s="14" t="s">
        <v>101</v>
      </c>
    </row>
    <row r="481" spans="1:19" ht="16.5" customHeight="1" x14ac:dyDescent="0.2">
      <c r="A481" s="7"/>
      <c r="B481" s="7"/>
      <c r="C481" s="7"/>
      <c r="D481" s="7" t="s">
        <v>435</v>
      </c>
      <c r="E481" s="7"/>
      <c r="F481" s="7"/>
      <c r="G481" s="7"/>
      <c r="H481" s="7"/>
      <c r="I481" s="7"/>
      <c r="J481" s="7"/>
      <c r="K481" s="7"/>
      <c r="L481" s="9" t="s">
        <v>240</v>
      </c>
      <c r="M481" s="14" t="s">
        <v>101</v>
      </c>
      <c r="N481" s="14" t="s">
        <v>101</v>
      </c>
      <c r="O481" s="14" t="s">
        <v>101</v>
      </c>
      <c r="P481" s="7"/>
      <c r="Q481" s="14" t="s">
        <v>101</v>
      </c>
      <c r="R481" s="14" t="s">
        <v>101</v>
      </c>
      <c r="S481" s="14" t="s">
        <v>101</v>
      </c>
    </row>
    <row r="482" spans="1:19" ht="16.5" customHeight="1" x14ac:dyDescent="0.2">
      <c r="A482" s="7"/>
      <c r="B482" s="7"/>
      <c r="C482" s="7"/>
      <c r="D482" s="7" t="s">
        <v>436</v>
      </c>
      <c r="E482" s="7"/>
      <c r="F482" s="7"/>
      <c r="G482" s="7"/>
      <c r="H482" s="7"/>
      <c r="I482" s="7"/>
      <c r="J482" s="7"/>
      <c r="K482" s="7"/>
      <c r="L482" s="9" t="s">
        <v>240</v>
      </c>
      <c r="M482" s="14" t="s">
        <v>101</v>
      </c>
      <c r="N482" s="14" t="s">
        <v>101</v>
      </c>
      <c r="O482" s="14" t="s">
        <v>101</v>
      </c>
      <c r="P482" s="7"/>
      <c r="Q482" s="14" t="s">
        <v>101</v>
      </c>
      <c r="R482" s="14" t="s">
        <v>101</v>
      </c>
      <c r="S482" s="14" t="s">
        <v>101</v>
      </c>
    </row>
    <row r="483" spans="1:19" ht="16.5" customHeight="1" x14ac:dyDescent="0.2">
      <c r="A483" s="7"/>
      <c r="B483" s="7"/>
      <c r="C483" s="7"/>
      <c r="D483" s="7" t="s">
        <v>437</v>
      </c>
      <c r="E483" s="7"/>
      <c r="F483" s="7"/>
      <c r="G483" s="7"/>
      <c r="H483" s="7"/>
      <c r="I483" s="7"/>
      <c r="J483" s="7"/>
      <c r="K483" s="7"/>
      <c r="L483" s="9" t="s">
        <v>240</v>
      </c>
      <c r="M483" s="14" t="s">
        <v>101</v>
      </c>
      <c r="N483" s="14" t="s">
        <v>101</v>
      </c>
      <c r="O483" s="14" t="s">
        <v>101</v>
      </c>
      <c r="P483" s="7"/>
      <c r="Q483" s="14" t="s">
        <v>101</v>
      </c>
      <c r="R483" s="14" t="s">
        <v>101</v>
      </c>
      <c r="S483" s="14" t="s">
        <v>101</v>
      </c>
    </row>
    <row r="484" spans="1:19" ht="16.5" customHeight="1" x14ac:dyDescent="0.2">
      <c r="A484" s="7"/>
      <c r="B484" s="7"/>
      <c r="C484" s="7"/>
      <c r="D484" s="7" t="s">
        <v>588</v>
      </c>
      <c r="E484" s="7"/>
      <c r="F484" s="7"/>
      <c r="G484" s="7"/>
      <c r="H484" s="7"/>
      <c r="I484" s="7"/>
      <c r="J484" s="7"/>
      <c r="K484" s="7"/>
      <c r="L484" s="9" t="s">
        <v>240</v>
      </c>
      <c r="M484" s="14" t="s">
        <v>101</v>
      </c>
      <c r="N484" s="14" t="s">
        <v>101</v>
      </c>
      <c r="O484" s="14" t="s">
        <v>101</v>
      </c>
      <c r="P484" s="7"/>
      <c r="Q484" s="14" t="s">
        <v>101</v>
      </c>
      <c r="R484" s="14" t="s">
        <v>101</v>
      </c>
      <c r="S484" s="14" t="s">
        <v>101</v>
      </c>
    </row>
    <row r="485" spans="1:19" ht="16.5" customHeight="1" x14ac:dyDescent="0.2">
      <c r="A485" s="7"/>
      <c r="B485" s="7"/>
      <c r="C485" s="7" t="s">
        <v>611</v>
      </c>
      <c r="D485" s="7"/>
      <c r="E485" s="7"/>
      <c r="F485" s="7"/>
      <c r="G485" s="7"/>
      <c r="H485" s="7"/>
      <c r="I485" s="7"/>
      <c r="J485" s="7"/>
      <c r="K485" s="7"/>
      <c r="L485" s="9"/>
      <c r="M485" s="10"/>
      <c r="N485" s="10"/>
      <c r="O485" s="10"/>
      <c r="P485" s="7"/>
      <c r="Q485" s="10"/>
      <c r="R485" s="10"/>
      <c r="S485" s="10"/>
    </row>
    <row r="486" spans="1:19" ht="16.5" customHeight="1" x14ac:dyDescent="0.2">
      <c r="A486" s="7"/>
      <c r="B486" s="7"/>
      <c r="C486" s="7"/>
      <c r="D486" s="7" t="s">
        <v>591</v>
      </c>
      <c r="E486" s="7"/>
      <c r="F486" s="7"/>
      <c r="G486" s="7"/>
      <c r="H486" s="7"/>
      <c r="I486" s="7"/>
      <c r="J486" s="7"/>
      <c r="K486" s="7"/>
      <c r="L486" s="9" t="s">
        <v>240</v>
      </c>
      <c r="M486" s="14" t="s">
        <v>101</v>
      </c>
      <c r="N486" s="14" t="s">
        <v>101</v>
      </c>
      <c r="O486" s="14" t="s">
        <v>101</v>
      </c>
      <c r="P486" s="7"/>
      <c r="Q486" s="14" t="s">
        <v>101</v>
      </c>
      <c r="R486" s="14" t="s">
        <v>101</v>
      </c>
      <c r="S486" s="14" t="s">
        <v>101</v>
      </c>
    </row>
    <row r="487" spans="1:19" ht="16.5" customHeight="1" x14ac:dyDescent="0.2">
      <c r="A487" s="7"/>
      <c r="B487" s="7"/>
      <c r="C487" s="7"/>
      <c r="D487" s="7" t="s">
        <v>592</v>
      </c>
      <c r="E487" s="7"/>
      <c r="F487" s="7"/>
      <c r="G487" s="7"/>
      <c r="H487" s="7"/>
      <c r="I487" s="7"/>
      <c r="J487" s="7"/>
      <c r="K487" s="7"/>
      <c r="L487" s="9" t="s">
        <v>240</v>
      </c>
      <c r="M487" s="14" t="s">
        <v>101</v>
      </c>
      <c r="N487" s="14" t="s">
        <v>101</v>
      </c>
      <c r="O487" s="14" t="s">
        <v>101</v>
      </c>
      <c r="P487" s="7"/>
      <c r="Q487" s="14" t="s">
        <v>101</v>
      </c>
      <c r="R487" s="14" t="s">
        <v>101</v>
      </c>
      <c r="S487" s="14" t="s">
        <v>101</v>
      </c>
    </row>
    <row r="488" spans="1:19" ht="16.5" customHeight="1" x14ac:dyDescent="0.2">
      <c r="A488" s="7"/>
      <c r="B488" s="7"/>
      <c r="C488" s="7"/>
      <c r="D488" s="7" t="s">
        <v>593</v>
      </c>
      <c r="E488" s="7"/>
      <c r="F488" s="7"/>
      <c r="G488" s="7"/>
      <c r="H488" s="7"/>
      <c r="I488" s="7"/>
      <c r="J488" s="7"/>
      <c r="K488" s="7"/>
      <c r="L488" s="9" t="s">
        <v>240</v>
      </c>
      <c r="M488" s="14" t="s">
        <v>101</v>
      </c>
      <c r="N488" s="14" t="s">
        <v>101</v>
      </c>
      <c r="O488" s="14" t="s">
        <v>101</v>
      </c>
      <c r="P488" s="7"/>
      <c r="Q488" s="14" t="s">
        <v>101</v>
      </c>
      <c r="R488" s="14" t="s">
        <v>101</v>
      </c>
      <c r="S488" s="14" t="s">
        <v>101</v>
      </c>
    </row>
    <row r="489" spans="1:19" ht="16.5" customHeight="1" x14ac:dyDescent="0.2">
      <c r="A489" s="7"/>
      <c r="B489" s="7"/>
      <c r="C489" s="7"/>
      <c r="D489" s="7" t="s">
        <v>594</v>
      </c>
      <c r="E489" s="7"/>
      <c r="F489" s="7"/>
      <c r="G489" s="7"/>
      <c r="H489" s="7"/>
      <c r="I489" s="7"/>
      <c r="J489" s="7"/>
      <c r="K489" s="7"/>
      <c r="L489" s="9" t="s">
        <v>240</v>
      </c>
      <c r="M489" s="14" t="s">
        <v>101</v>
      </c>
      <c r="N489" s="14" t="s">
        <v>101</v>
      </c>
      <c r="O489" s="14" t="s">
        <v>101</v>
      </c>
      <c r="P489" s="7"/>
      <c r="Q489" s="14" t="s">
        <v>101</v>
      </c>
      <c r="R489" s="14" t="s">
        <v>101</v>
      </c>
      <c r="S489" s="14" t="s">
        <v>101</v>
      </c>
    </row>
    <row r="490" spans="1:19" ht="16.5" customHeight="1" x14ac:dyDescent="0.2">
      <c r="A490" s="7"/>
      <c r="B490" s="7"/>
      <c r="C490" s="7"/>
      <c r="D490" s="7" t="s">
        <v>595</v>
      </c>
      <c r="E490" s="7"/>
      <c r="F490" s="7"/>
      <c r="G490" s="7"/>
      <c r="H490" s="7"/>
      <c r="I490" s="7"/>
      <c r="J490" s="7"/>
      <c r="K490" s="7"/>
      <c r="L490" s="9" t="s">
        <v>240</v>
      </c>
      <c r="M490" s="14" t="s">
        <v>101</v>
      </c>
      <c r="N490" s="14" t="s">
        <v>101</v>
      </c>
      <c r="O490" s="14" t="s">
        <v>101</v>
      </c>
      <c r="P490" s="7"/>
      <c r="Q490" s="14" t="s">
        <v>101</v>
      </c>
      <c r="R490" s="14" t="s">
        <v>101</v>
      </c>
      <c r="S490" s="14" t="s">
        <v>101</v>
      </c>
    </row>
    <row r="491" spans="1:19" ht="16.5" customHeight="1" x14ac:dyDescent="0.2">
      <c r="A491" s="11"/>
      <c r="B491" s="11"/>
      <c r="C491" s="11"/>
      <c r="D491" s="11" t="s">
        <v>588</v>
      </c>
      <c r="E491" s="11"/>
      <c r="F491" s="11"/>
      <c r="G491" s="11"/>
      <c r="H491" s="11"/>
      <c r="I491" s="11"/>
      <c r="J491" s="11"/>
      <c r="K491" s="11"/>
      <c r="L491" s="12" t="s">
        <v>240</v>
      </c>
      <c r="M491" s="49" t="s">
        <v>101</v>
      </c>
      <c r="N491" s="49" t="s">
        <v>101</v>
      </c>
      <c r="O491" s="49" t="s">
        <v>101</v>
      </c>
      <c r="P491" s="11"/>
      <c r="Q491" s="49" t="s">
        <v>101</v>
      </c>
      <c r="R491" s="49" t="s">
        <v>101</v>
      </c>
      <c r="S491" s="49" t="s">
        <v>101</v>
      </c>
    </row>
    <row r="492" spans="1:19" ht="4.5" customHeight="1" x14ac:dyDescent="0.2">
      <c r="A492" s="25"/>
      <c r="B492" s="25"/>
      <c r="C492" s="2"/>
      <c r="D492" s="2"/>
      <c r="E492" s="2"/>
      <c r="F492" s="2"/>
      <c r="G492" s="2"/>
      <c r="H492" s="2"/>
      <c r="I492" s="2"/>
      <c r="J492" s="2"/>
      <c r="K492" s="2"/>
      <c r="L492" s="2"/>
      <c r="M492" s="2"/>
      <c r="N492" s="2"/>
      <c r="O492" s="2"/>
      <c r="P492" s="2"/>
      <c r="Q492" s="2"/>
      <c r="R492" s="2"/>
      <c r="S492" s="2"/>
    </row>
    <row r="493" spans="1:19" ht="16.5" customHeight="1" x14ac:dyDescent="0.2">
      <c r="A493" s="25"/>
      <c r="B493" s="25"/>
      <c r="C493" s="79" t="s">
        <v>618</v>
      </c>
      <c r="D493" s="79"/>
      <c r="E493" s="79"/>
      <c r="F493" s="79"/>
      <c r="G493" s="79"/>
      <c r="H493" s="79"/>
      <c r="I493" s="79"/>
      <c r="J493" s="79"/>
      <c r="K493" s="79"/>
      <c r="L493" s="79"/>
      <c r="M493" s="79"/>
      <c r="N493" s="79"/>
      <c r="O493" s="79"/>
      <c r="P493" s="79"/>
      <c r="Q493" s="79"/>
      <c r="R493" s="79"/>
      <c r="S493" s="79"/>
    </row>
    <row r="494" spans="1:19" ht="4.5" customHeight="1" x14ac:dyDescent="0.2">
      <c r="A494" s="25"/>
      <c r="B494" s="25"/>
      <c r="C494" s="2"/>
      <c r="D494" s="2"/>
      <c r="E494" s="2"/>
      <c r="F494" s="2"/>
      <c r="G494" s="2"/>
      <c r="H494" s="2"/>
      <c r="I494" s="2"/>
      <c r="J494" s="2"/>
      <c r="K494" s="2"/>
      <c r="L494" s="2"/>
      <c r="M494" s="2"/>
      <c r="N494" s="2"/>
      <c r="O494" s="2"/>
      <c r="P494" s="2"/>
      <c r="Q494" s="2"/>
      <c r="R494" s="2"/>
      <c r="S494" s="2"/>
    </row>
    <row r="495" spans="1:19" ht="16.5" customHeight="1" x14ac:dyDescent="0.2">
      <c r="A495" s="54"/>
      <c r="B495" s="54"/>
      <c r="C495" s="79" t="s">
        <v>599</v>
      </c>
      <c r="D495" s="79"/>
      <c r="E495" s="79"/>
      <c r="F495" s="79"/>
      <c r="G495" s="79"/>
      <c r="H495" s="79"/>
      <c r="I495" s="79"/>
      <c r="J495" s="79"/>
      <c r="K495" s="79"/>
      <c r="L495" s="79"/>
      <c r="M495" s="79"/>
      <c r="N495" s="79"/>
      <c r="O495" s="79"/>
      <c r="P495" s="79"/>
      <c r="Q495" s="79"/>
      <c r="R495" s="79"/>
      <c r="S495" s="79"/>
    </row>
    <row r="496" spans="1:19" ht="16.5" customHeight="1" x14ac:dyDescent="0.2">
      <c r="A496" s="35"/>
      <c r="B496" s="35"/>
      <c r="C496" s="79" t="s">
        <v>155</v>
      </c>
      <c r="D496" s="79"/>
      <c r="E496" s="79"/>
      <c r="F496" s="79"/>
      <c r="G496" s="79"/>
      <c r="H496" s="79"/>
      <c r="I496" s="79"/>
      <c r="J496" s="79"/>
      <c r="K496" s="79"/>
      <c r="L496" s="79"/>
      <c r="M496" s="79"/>
      <c r="N496" s="79"/>
      <c r="O496" s="79"/>
      <c r="P496" s="79"/>
      <c r="Q496" s="79"/>
      <c r="R496" s="79"/>
      <c r="S496" s="79"/>
    </row>
    <row r="497" spans="1:19" ht="4.5" customHeight="1" x14ac:dyDescent="0.2">
      <c r="A497" s="25"/>
      <c r="B497" s="25"/>
      <c r="C497" s="2"/>
      <c r="D497" s="2"/>
      <c r="E497" s="2"/>
      <c r="F497" s="2"/>
      <c r="G497" s="2"/>
      <c r="H497" s="2"/>
      <c r="I497" s="2"/>
      <c r="J497" s="2"/>
      <c r="K497" s="2"/>
      <c r="L497" s="2"/>
      <c r="M497" s="2"/>
      <c r="N497" s="2"/>
      <c r="O497" s="2"/>
      <c r="P497" s="2"/>
      <c r="Q497" s="2"/>
      <c r="R497" s="2"/>
      <c r="S497" s="2"/>
    </row>
    <row r="498" spans="1:19" ht="42.4" customHeight="1" x14ac:dyDescent="0.2">
      <c r="A498" s="25" t="s">
        <v>115</v>
      </c>
      <c r="B498" s="25"/>
      <c r="C498" s="79" t="s">
        <v>601</v>
      </c>
      <c r="D498" s="79"/>
      <c r="E498" s="79"/>
      <c r="F498" s="79"/>
      <c r="G498" s="79"/>
      <c r="H498" s="79"/>
      <c r="I498" s="79"/>
      <c r="J498" s="79"/>
      <c r="K498" s="79"/>
      <c r="L498" s="79"/>
      <c r="M498" s="79"/>
      <c r="N498" s="79"/>
      <c r="O498" s="79"/>
      <c r="P498" s="79"/>
      <c r="Q498" s="79"/>
      <c r="R498" s="79"/>
      <c r="S498" s="79"/>
    </row>
    <row r="499" spans="1:19" ht="16.5" customHeight="1" x14ac:dyDescent="0.2">
      <c r="A499" s="25" t="s">
        <v>117</v>
      </c>
      <c r="B499" s="25"/>
      <c r="C499" s="79" t="s">
        <v>602</v>
      </c>
      <c r="D499" s="79"/>
      <c r="E499" s="79"/>
      <c r="F499" s="79"/>
      <c r="G499" s="79"/>
      <c r="H499" s="79"/>
      <c r="I499" s="79"/>
      <c r="J499" s="79"/>
      <c r="K499" s="79"/>
      <c r="L499" s="79"/>
      <c r="M499" s="79"/>
      <c r="N499" s="79"/>
      <c r="O499" s="79"/>
      <c r="P499" s="79"/>
      <c r="Q499" s="79"/>
      <c r="R499" s="79"/>
      <c r="S499" s="79"/>
    </row>
    <row r="500" spans="1:19" ht="26.25" customHeight="1" x14ac:dyDescent="0.2">
      <c r="A500" s="25" t="s">
        <v>119</v>
      </c>
      <c r="B500" s="25"/>
      <c r="C500" s="79" t="s">
        <v>603</v>
      </c>
      <c r="D500" s="79"/>
      <c r="E500" s="79"/>
      <c r="F500" s="79"/>
      <c r="G500" s="79"/>
      <c r="H500" s="79"/>
      <c r="I500" s="79"/>
      <c r="J500" s="79"/>
      <c r="K500" s="79"/>
      <c r="L500" s="79"/>
      <c r="M500" s="79"/>
      <c r="N500" s="79"/>
      <c r="O500" s="79"/>
      <c r="P500" s="79"/>
      <c r="Q500" s="79"/>
      <c r="R500" s="79"/>
      <c r="S500" s="79"/>
    </row>
    <row r="501" spans="1:19" ht="29.45" customHeight="1" x14ac:dyDescent="0.2">
      <c r="A501" s="25" t="s">
        <v>121</v>
      </c>
      <c r="B501" s="25"/>
      <c r="C501" s="79" t="s">
        <v>604</v>
      </c>
      <c r="D501" s="79"/>
      <c r="E501" s="79"/>
      <c r="F501" s="79"/>
      <c r="G501" s="79"/>
      <c r="H501" s="79"/>
      <c r="I501" s="79"/>
      <c r="J501" s="79"/>
      <c r="K501" s="79"/>
      <c r="L501" s="79"/>
      <c r="M501" s="79"/>
      <c r="N501" s="79"/>
      <c r="O501" s="79"/>
      <c r="P501" s="79"/>
      <c r="Q501" s="79"/>
      <c r="R501" s="79"/>
      <c r="S501" s="79"/>
    </row>
    <row r="502" spans="1:19" ht="42.4" customHeight="1" x14ac:dyDescent="0.2">
      <c r="A502" s="25" t="s">
        <v>123</v>
      </c>
      <c r="B502" s="25"/>
      <c r="C502" s="79" t="s">
        <v>605</v>
      </c>
      <c r="D502" s="79"/>
      <c r="E502" s="79"/>
      <c r="F502" s="79"/>
      <c r="G502" s="79"/>
      <c r="H502" s="79"/>
      <c r="I502" s="79"/>
      <c r="J502" s="79"/>
      <c r="K502" s="79"/>
      <c r="L502" s="79"/>
      <c r="M502" s="79"/>
      <c r="N502" s="79"/>
      <c r="O502" s="79"/>
      <c r="P502" s="79"/>
      <c r="Q502" s="79"/>
      <c r="R502" s="79"/>
      <c r="S502" s="79"/>
    </row>
    <row r="503" spans="1:19" ht="16.5" customHeight="1" x14ac:dyDescent="0.2">
      <c r="A503" s="25" t="s">
        <v>161</v>
      </c>
      <c r="B503" s="25"/>
      <c r="C503" s="79" t="s">
        <v>606</v>
      </c>
      <c r="D503" s="79"/>
      <c r="E503" s="79"/>
      <c r="F503" s="79"/>
      <c r="G503" s="79"/>
      <c r="H503" s="79"/>
      <c r="I503" s="79"/>
      <c r="J503" s="79"/>
      <c r="K503" s="79"/>
      <c r="L503" s="79"/>
      <c r="M503" s="79"/>
      <c r="N503" s="79"/>
      <c r="O503" s="79"/>
      <c r="P503" s="79"/>
      <c r="Q503" s="79"/>
      <c r="R503" s="79"/>
      <c r="S503" s="79"/>
    </row>
    <row r="504" spans="1:19" ht="4.5" customHeight="1" x14ac:dyDescent="0.2"/>
    <row r="505" spans="1:19" ht="16.5" customHeight="1" x14ac:dyDescent="0.2">
      <c r="A505" s="26" t="s">
        <v>125</v>
      </c>
      <c r="B505" s="25"/>
      <c r="C505" s="25"/>
      <c r="D505" s="25"/>
      <c r="E505" s="79" t="s">
        <v>607</v>
      </c>
      <c r="F505" s="79"/>
      <c r="G505" s="79"/>
      <c r="H505" s="79"/>
      <c r="I505" s="79"/>
      <c r="J505" s="79"/>
      <c r="K505" s="79"/>
      <c r="L505" s="79"/>
      <c r="M505" s="79"/>
      <c r="N505" s="79"/>
      <c r="O505" s="79"/>
      <c r="P505" s="79"/>
      <c r="Q505" s="79"/>
      <c r="R505" s="79"/>
      <c r="S505" s="79"/>
    </row>
  </sheetData>
  <mergeCells count="37">
    <mergeCell ref="M2:O2"/>
    <mergeCell ref="Q2:S2"/>
    <mergeCell ref="D8:K8"/>
    <mergeCell ref="D28:K28"/>
    <mergeCell ref="D48:K48"/>
    <mergeCell ref="D191:K191"/>
    <mergeCell ref="D211:K211"/>
    <mergeCell ref="D231:K231"/>
    <mergeCell ref="D252:K252"/>
    <mergeCell ref="D69:K69"/>
    <mergeCell ref="D89:K89"/>
    <mergeCell ref="D109:K109"/>
    <mergeCell ref="D130:K130"/>
    <mergeCell ref="D150:K150"/>
    <mergeCell ref="D475:K475"/>
    <mergeCell ref="K1:S1"/>
    <mergeCell ref="C493:S493"/>
    <mergeCell ref="C495:S495"/>
    <mergeCell ref="C496:S496"/>
    <mergeCell ref="D374:K374"/>
    <mergeCell ref="D394:K394"/>
    <mergeCell ref="D414:K414"/>
    <mergeCell ref="D435:K435"/>
    <mergeCell ref="D455:K455"/>
    <mergeCell ref="D272:K272"/>
    <mergeCell ref="D292:K292"/>
    <mergeCell ref="D313:K313"/>
    <mergeCell ref="D333:K333"/>
    <mergeCell ref="D353:K353"/>
    <mergeCell ref="D170:K170"/>
    <mergeCell ref="C503:S503"/>
    <mergeCell ref="E505:S505"/>
    <mergeCell ref="C498:S498"/>
    <mergeCell ref="C499:S499"/>
    <mergeCell ref="C500:S500"/>
    <mergeCell ref="C501:S501"/>
    <mergeCell ref="C502:S502"/>
  </mergeCells>
  <pageMargins left="0.7" right="0.7" top="0.75" bottom="0.75" header="0.3" footer="0.3"/>
  <pageSetup paperSize="9" fitToHeight="0" orientation="landscape" horizontalDpi="300" verticalDpi="300"/>
  <headerFooter scaleWithDoc="0" alignWithMargins="0">
    <oddHeader>&amp;C&amp;"Arial"&amp;8TABLE 10A.36</oddHeader>
    <oddFooter>&amp;L&amp;"Arial"&amp;8REPORT ON
GOVERNMENT
SERVICES 2022&amp;R&amp;"Arial"&amp;8PRIMARY AND
COMMUNITY HEALTH
PAGE &amp;B&amp;P&amp;B</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S506"/>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619</v>
      </c>
      <c r="B1" s="8"/>
      <c r="C1" s="8"/>
      <c r="D1" s="8"/>
      <c r="E1" s="8"/>
      <c r="F1" s="8"/>
      <c r="G1" s="8"/>
      <c r="H1" s="8"/>
      <c r="I1" s="8"/>
      <c r="J1" s="8"/>
      <c r="K1" s="85" t="s">
        <v>620</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585</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382</v>
      </c>
      <c r="N6" s="15">
        <v>463</v>
      </c>
      <c r="O6" s="19">
        <v>28493</v>
      </c>
      <c r="P6" s="7"/>
      <c r="Q6" s="15">
        <v>436</v>
      </c>
      <c r="R6" s="15">
        <v>539</v>
      </c>
      <c r="S6" s="19">
        <v>11110</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376</v>
      </c>
      <c r="N8" s="15">
        <v>461</v>
      </c>
      <c r="O8" s="17">
        <v>1194</v>
      </c>
      <c r="P8" s="7"/>
      <c r="Q8" s="15">
        <v>432</v>
      </c>
      <c r="R8" s="15">
        <v>534</v>
      </c>
      <c r="S8" s="15">
        <v>240</v>
      </c>
    </row>
    <row r="9" spans="1:19" ht="16.5" customHeight="1" x14ac:dyDescent="0.2">
      <c r="A9" s="7"/>
      <c r="B9" s="7"/>
      <c r="C9" s="7"/>
      <c r="D9" s="7" t="s">
        <v>487</v>
      </c>
      <c r="E9" s="7"/>
      <c r="F9" s="7"/>
      <c r="G9" s="7"/>
      <c r="H9" s="7"/>
      <c r="I9" s="7"/>
      <c r="J9" s="7"/>
      <c r="K9" s="7"/>
      <c r="L9" s="9" t="s">
        <v>240</v>
      </c>
      <c r="M9" s="15">
        <v>384</v>
      </c>
      <c r="N9" s="15">
        <v>464</v>
      </c>
      <c r="O9" s="19">
        <v>25103</v>
      </c>
      <c r="P9" s="7"/>
      <c r="Q9" s="15">
        <v>438</v>
      </c>
      <c r="R9" s="15">
        <v>541</v>
      </c>
      <c r="S9" s="17">
        <v>9962</v>
      </c>
    </row>
    <row r="10" spans="1:19" ht="16.5" customHeight="1" x14ac:dyDescent="0.2">
      <c r="A10" s="7"/>
      <c r="B10" s="7"/>
      <c r="C10" s="7"/>
      <c r="D10" s="7" t="s">
        <v>588</v>
      </c>
      <c r="E10" s="7"/>
      <c r="F10" s="7"/>
      <c r="G10" s="7"/>
      <c r="H10" s="7"/>
      <c r="I10" s="7"/>
      <c r="J10" s="7"/>
      <c r="K10" s="7"/>
      <c r="L10" s="9" t="s">
        <v>240</v>
      </c>
      <c r="M10" s="15">
        <v>362</v>
      </c>
      <c r="N10" s="15">
        <v>455</v>
      </c>
      <c r="O10" s="17">
        <v>2196</v>
      </c>
      <c r="P10" s="7"/>
      <c r="Q10" s="15">
        <v>407</v>
      </c>
      <c r="R10" s="15">
        <v>524</v>
      </c>
      <c r="S10" s="15">
        <v>908</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5">
        <v>391</v>
      </c>
      <c r="N12" s="15">
        <v>467</v>
      </c>
      <c r="O12" s="19">
        <v>20961</v>
      </c>
      <c r="P12" s="7"/>
      <c r="Q12" s="15">
        <v>444</v>
      </c>
      <c r="R12" s="15">
        <v>550</v>
      </c>
      <c r="S12" s="17">
        <v>7934</v>
      </c>
    </row>
    <row r="13" spans="1:19" ht="16.5" customHeight="1" x14ac:dyDescent="0.2">
      <c r="A13" s="7"/>
      <c r="B13" s="7"/>
      <c r="C13" s="7"/>
      <c r="D13" s="7" t="s">
        <v>434</v>
      </c>
      <c r="E13" s="7"/>
      <c r="F13" s="7"/>
      <c r="G13" s="7"/>
      <c r="H13" s="7"/>
      <c r="I13" s="7"/>
      <c r="J13" s="7"/>
      <c r="K13" s="7"/>
      <c r="L13" s="9" t="s">
        <v>240</v>
      </c>
      <c r="M13" s="15">
        <v>357</v>
      </c>
      <c r="N13" s="15">
        <v>457</v>
      </c>
      <c r="O13" s="17">
        <v>3566</v>
      </c>
      <c r="P13" s="7"/>
      <c r="Q13" s="15">
        <v>401</v>
      </c>
      <c r="R13" s="15">
        <v>509</v>
      </c>
      <c r="S13" s="17">
        <v>1540</v>
      </c>
    </row>
    <row r="14" spans="1:19" ht="16.5" customHeight="1" x14ac:dyDescent="0.2">
      <c r="A14" s="7"/>
      <c r="B14" s="7"/>
      <c r="C14" s="7"/>
      <c r="D14" s="7" t="s">
        <v>435</v>
      </c>
      <c r="E14" s="7"/>
      <c r="F14" s="7"/>
      <c r="G14" s="7"/>
      <c r="H14" s="7"/>
      <c r="I14" s="7"/>
      <c r="J14" s="7"/>
      <c r="K14" s="7"/>
      <c r="L14" s="9" t="s">
        <v>240</v>
      </c>
      <c r="M14" s="15">
        <v>361</v>
      </c>
      <c r="N14" s="15">
        <v>450</v>
      </c>
      <c r="O14" s="17">
        <v>2906</v>
      </c>
      <c r="P14" s="7"/>
      <c r="Q14" s="15">
        <v>424</v>
      </c>
      <c r="R14" s="15">
        <v>524</v>
      </c>
      <c r="S14" s="17">
        <v>1279</v>
      </c>
    </row>
    <row r="15" spans="1:19" ht="16.5" customHeight="1" x14ac:dyDescent="0.2">
      <c r="A15" s="7"/>
      <c r="B15" s="7"/>
      <c r="C15" s="7"/>
      <c r="D15" s="7" t="s">
        <v>436</v>
      </c>
      <c r="E15" s="7"/>
      <c r="F15" s="7"/>
      <c r="G15" s="7"/>
      <c r="H15" s="7"/>
      <c r="I15" s="7"/>
      <c r="J15" s="7"/>
      <c r="K15" s="7"/>
      <c r="L15" s="9" t="s">
        <v>240</v>
      </c>
      <c r="M15" s="15">
        <v>250</v>
      </c>
      <c r="N15" s="15">
        <v>435</v>
      </c>
      <c r="O15" s="15">
        <v>285</v>
      </c>
      <c r="P15" s="7"/>
      <c r="Q15" s="15">
        <v>279</v>
      </c>
      <c r="R15" s="15">
        <v>490</v>
      </c>
      <c r="S15" s="15">
        <v>122</v>
      </c>
    </row>
    <row r="16" spans="1:19" ht="16.5" customHeight="1" x14ac:dyDescent="0.2">
      <c r="A16" s="7"/>
      <c r="B16" s="7"/>
      <c r="C16" s="7"/>
      <c r="D16" s="7" t="s">
        <v>437</v>
      </c>
      <c r="E16" s="7"/>
      <c r="F16" s="7"/>
      <c r="G16" s="7"/>
      <c r="H16" s="7"/>
      <c r="I16" s="7"/>
      <c r="J16" s="7"/>
      <c r="K16" s="7"/>
      <c r="L16" s="9" t="s">
        <v>240</v>
      </c>
      <c r="M16" s="15">
        <v>178</v>
      </c>
      <c r="N16" s="15">
        <v>406</v>
      </c>
      <c r="O16" s="15">
        <v>221</v>
      </c>
      <c r="P16" s="7"/>
      <c r="Q16" s="15">
        <v>197</v>
      </c>
      <c r="R16" s="15">
        <v>447</v>
      </c>
      <c r="S16" s="16">
        <v>73</v>
      </c>
    </row>
    <row r="17" spans="1:19" ht="16.5" customHeight="1" x14ac:dyDescent="0.2">
      <c r="A17" s="7"/>
      <c r="B17" s="7"/>
      <c r="C17" s="7"/>
      <c r="D17" s="7" t="s">
        <v>588</v>
      </c>
      <c r="E17" s="7"/>
      <c r="F17" s="7"/>
      <c r="G17" s="7"/>
      <c r="H17" s="7"/>
      <c r="I17" s="7"/>
      <c r="J17" s="7"/>
      <c r="K17" s="7"/>
      <c r="L17" s="9" t="s">
        <v>240</v>
      </c>
      <c r="M17" s="15">
        <v>372</v>
      </c>
      <c r="N17" s="15">
        <v>462</v>
      </c>
      <c r="O17" s="15">
        <v>553</v>
      </c>
      <c r="P17" s="7"/>
      <c r="Q17" s="15">
        <v>449</v>
      </c>
      <c r="R17" s="15">
        <v>560</v>
      </c>
      <c r="S17" s="15">
        <v>161</v>
      </c>
    </row>
    <row r="18" spans="1:19" ht="16.5" customHeight="1" x14ac:dyDescent="0.2">
      <c r="A18" s="7"/>
      <c r="B18" s="7"/>
      <c r="C18" s="7" t="s">
        <v>590</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378</v>
      </c>
      <c r="N19" s="15">
        <v>463</v>
      </c>
      <c r="O19" s="17">
        <v>6490</v>
      </c>
      <c r="P19" s="7"/>
      <c r="Q19" s="15">
        <v>424</v>
      </c>
      <c r="R19" s="15">
        <v>534</v>
      </c>
      <c r="S19" s="17">
        <v>2610</v>
      </c>
    </row>
    <row r="20" spans="1:19" ht="16.5" customHeight="1" x14ac:dyDescent="0.2">
      <c r="A20" s="7"/>
      <c r="B20" s="7"/>
      <c r="C20" s="7"/>
      <c r="D20" s="7" t="s">
        <v>592</v>
      </c>
      <c r="E20" s="7"/>
      <c r="F20" s="7"/>
      <c r="G20" s="7"/>
      <c r="H20" s="7"/>
      <c r="I20" s="7"/>
      <c r="J20" s="7"/>
      <c r="K20" s="7"/>
      <c r="L20" s="9" t="s">
        <v>240</v>
      </c>
      <c r="M20" s="15">
        <v>378</v>
      </c>
      <c r="N20" s="15">
        <v>463</v>
      </c>
      <c r="O20" s="17">
        <v>7726</v>
      </c>
      <c r="P20" s="7"/>
      <c r="Q20" s="15">
        <v>434</v>
      </c>
      <c r="R20" s="15">
        <v>540</v>
      </c>
      <c r="S20" s="17">
        <v>3147</v>
      </c>
    </row>
    <row r="21" spans="1:19" ht="16.5" customHeight="1" x14ac:dyDescent="0.2">
      <c r="A21" s="7"/>
      <c r="B21" s="7"/>
      <c r="C21" s="7"/>
      <c r="D21" s="7" t="s">
        <v>593</v>
      </c>
      <c r="E21" s="7"/>
      <c r="F21" s="7"/>
      <c r="G21" s="7"/>
      <c r="H21" s="7"/>
      <c r="I21" s="7"/>
      <c r="J21" s="7"/>
      <c r="K21" s="7"/>
      <c r="L21" s="9" t="s">
        <v>240</v>
      </c>
      <c r="M21" s="15">
        <v>375</v>
      </c>
      <c r="N21" s="15">
        <v>462</v>
      </c>
      <c r="O21" s="17">
        <v>7358</v>
      </c>
      <c r="P21" s="7"/>
      <c r="Q21" s="15">
        <v>428</v>
      </c>
      <c r="R21" s="15">
        <v>529</v>
      </c>
      <c r="S21" s="17">
        <v>2932</v>
      </c>
    </row>
    <row r="22" spans="1:19" ht="16.5" customHeight="1" x14ac:dyDescent="0.2">
      <c r="A22" s="7"/>
      <c r="B22" s="7"/>
      <c r="C22" s="7"/>
      <c r="D22" s="7" t="s">
        <v>594</v>
      </c>
      <c r="E22" s="7"/>
      <c r="F22" s="7"/>
      <c r="G22" s="7"/>
      <c r="H22" s="7"/>
      <c r="I22" s="7"/>
      <c r="J22" s="7"/>
      <c r="K22" s="7"/>
      <c r="L22" s="9" t="s">
        <v>240</v>
      </c>
      <c r="M22" s="15">
        <v>399</v>
      </c>
      <c r="N22" s="15">
        <v>468</v>
      </c>
      <c r="O22" s="17">
        <v>4527</v>
      </c>
      <c r="P22" s="7"/>
      <c r="Q22" s="15">
        <v>458</v>
      </c>
      <c r="R22" s="15">
        <v>557</v>
      </c>
      <c r="S22" s="17">
        <v>1610</v>
      </c>
    </row>
    <row r="23" spans="1:19" ht="16.5" customHeight="1" x14ac:dyDescent="0.2">
      <c r="A23" s="7"/>
      <c r="B23" s="7"/>
      <c r="C23" s="7"/>
      <c r="D23" s="7" t="s">
        <v>595</v>
      </c>
      <c r="E23" s="7"/>
      <c r="F23" s="7"/>
      <c r="G23" s="7"/>
      <c r="H23" s="7"/>
      <c r="I23" s="7"/>
      <c r="J23" s="7"/>
      <c r="K23" s="7"/>
      <c r="L23" s="9" t="s">
        <v>240</v>
      </c>
      <c r="M23" s="15">
        <v>403</v>
      </c>
      <c r="N23" s="15">
        <v>467</v>
      </c>
      <c r="O23" s="17">
        <v>1839</v>
      </c>
      <c r="P23" s="7"/>
      <c r="Q23" s="15">
        <v>454</v>
      </c>
      <c r="R23" s="15">
        <v>555</v>
      </c>
      <c r="S23" s="15">
        <v>650</v>
      </c>
    </row>
    <row r="24" spans="1:19" ht="16.5" customHeight="1" x14ac:dyDescent="0.2">
      <c r="A24" s="7"/>
      <c r="B24" s="7"/>
      <c r="C24" s="7"/>
      <c r="D24" s="7" t="s">
        <v>588</v>
      </c>
      <c r="E24" s="7"/>
      <c r="F24" s="7"/>
      <c r="G24" s="7"/>
      <c r="H24" s="7"/>
      <c r="I24" s="7"/>
      <c r="J24" s="7"/>
      <c r="K24" s="7"/>
      <c r="L24" s="9" t="s">
        <v>240</v>
      </c>
      <c r="M24" s="15">
        <v>372</v>
      </c>
      <c r="N24" s="15">
        <v>462</v>
      </c>
      <c r="O24" s="15">
        <v>553</v>
      </c>
      <c r="P24" s="7"/>
      <c r="Q24" s="15">
        <v>449</v>
      </c>
      <c r="R24" s="15">
        <v>560</v>
      </c>
      <c r="S24" s="15">
        <v>161</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5">
        <v>325</v>
      </c>
      <c r="N26" s="15">
        <v>635</v>
      </c>
      <c r="O26" s="17">
        <v>3281</v>
      </c>
      <c r="P26" s="7"/>
      <c r="Q26" s="15">
        <v>406</v>
      </c>
      <c r="R26" s="15">
        <v>677</v>
      </c>
      <c r="S26" s="17">
        <v>2296</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5">
        <v>297</v>
      </c>
      <c r="N28" s="15">
        <v>426</v>
      </c>
      <c r="O28" s="15">
        <v>104</v>
      </c>
      <c r="P28" s="7"/>
      <c r="Q28" s="15">
        <v>385</v>
      </c>
      <c r="R28" s="15">
        <v>608</v>
      </c>
      <c r="S28" s="16">
        <v>42</v>
      </c>
    </row>
    <row r="29" spans="1:19" ht="16.5" customHeight="1" x14ac:dyDescent="0.2">
      <c r="A29" s="7"/>
      <c r="B29" s="7"/>
      <c r="C29" s="7"/>
      <c r="D29" s="7" t="s">
        <v>487</v>
      </c>
      <c r="E29" s="7"/>
      <c r="F29" s="7"/>
      <c r="G29" s="7"/>
      <c r="H29" s="7"/>
      <c r="I29" s="7"/>
      <c r="J29" s="7"/>
      <c r="K29" s="7"/>
      <c r="L29" s="9" t="s">
        <v>240</v>
      </c>
      <c r="M29" s="15">
        <v>333</v>
      </c>
      <c r="N29" s="15">
        <v>650</v>
      </c>
      <c r="O29" s="17">
        <v>2808</v>
      </c>
      <c r="P29" s="7"/>
      <c r="Q29" s="15">
        <v>406</v>
      </c>
      <c r="R29" s="15">
        <v>685</v>
      </c>
      <c r="S29" s="17">
        <v>2006</v>
      </c>
    </row>
    <row r="30" spans="1:19" ht="16.5" customHeight="1" x14ac:dyDescent="0.2">
      <c r="A30" s="7"/>
      <c r="B30" s="7"/>
      <c r="C30" s="7"/>
      <c r="D30" s="7" t="s">
        <v>588</v>
      </c>
      <c r="E30" s="7"/>
      <c r="F30" s="7"/>
      <c r="G30" s="7"/>
      <c r="H30" s="7"/>
      <c r="I30" s="7"/>
      <c r="J30" s="7"/>
      <c r="K30" s="7"/>
      <c r="L30" s="9" t="s">
        <v>240</v>
      </c>
      <c r="M30" s="15">
        <v>303</v>
      </c>
      <c r="N30" s="15">
        <v>420</v>
      </c>
      <c r="O30" s="15">
        <v>369</v>
      </c>
      <c r="P30" s="7"/>
      <c r="Q30" s="15">
        <v>401</v>
      </c>
      <c r="R30" s="15">
        <v>519</v>
      </c>
      <c r="S30" s="15">
        <v>248</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5">
        <v>341</v>
      </c>
      <c r="N32" s="15">
        <v>715</v>
      </c>
      <c r="O32" s="17">
        <v>2076</v>
      </c>
      <c r="P32" s="7"/>
      <c r="Q32" s="15">
        <v>421</v>
      </c>
      <c r="R32" s="15">
        <v>742</v>
      </c>
      <c r="S32" s="17">
        <v>1491</v>
      </c>
    </row>
    <row r="33" spans="1:19" ht="16.5" customHeight="1" x14ac:dyDescent="0.2">
      <c r="A33" s="7"/>
      <c r="B33" s="7"/>
      <c r="C33" s="7"/>
      <c r="D33" s="7" t="s">
        <v>434</v>
      </c>
      <c r="E33" s="7"/>
      <c r="F33" s="7"/>
      <c r="G33" s="7"/>
      <c r="H33" s="7"/>
      <c r="I33" s="7"/>
      <c r="J33" s="7"/>
      <c r="K33" s="7"/>
      <c r="L33" s="9" t="s">
        <v>240</v>
      </c>
      <c r="M33" s="15">
        <v>279</v>
      </c>
      <c r="N33" s="15">
        <v>406</v>
      </c>
      <c r="O33" s="15">
        <v>534</v>
      </c>
      <c r="P33" s="7"/>
      <c r="Q33" s="15">
        <v>384</v>
      </c>
      <c r="R33" s="15">
        <v>487</v>
      </c>
      <c r="S33" s="15">
        <v>358</v>
      </c>
    </row>
    <row r="34" spans="1:19" ht="16.5" customHeight="1" x14ac:dyDescent="0.2">
      <c r="A34" s="7"/>
      <c r="B34" s="7"/>
      <c r="C34" s="7"/>
      <c r="D34" s="7" t="s">
        <v>435</v>
      </c>
      <c r="E34" s="7"/>
      <c r="F34" s="7"/>
      <c r="G34" s="7"/>
      <c r="H34" s="7"/>
      <c r="I34" s="7"/>
      <c r="J34" s="7"/>
      <c r="K34" s="7"/>
      <c r="L34" s="9" t="s">
        <v>240</v>
      </c>
      <c r="M34" s="15">
        <v>334</v>
      </c>
      <c r="N34" s="15">
        <v>530</v>
      </c>
      <c r="O34" s="15">
        <v>543</v>
      </c>
      <c r="P34" s="7"/>
      <c r="Q34" s="15">
        <v>391</v>
      </c>
      <c r="R34" s="15">
        <v>580</v>
      </c>
      <c r="S34" s="15">
        <v>370</v>
      </c>
    </row>
    <row r="35" spans="1:19" ht="16.5" customHeight="1" x14ac:dyDescent="0.2">
      <c r="A35" s="7"/>
      <c r="B35" s="7"/>
      <c r="C35" s="7"/>
      <c r="D35" s="7" t="s">
        <v>436</v>
      </c>
      <c r="E35" s="7"/>
      <c r="F35" s="7"/>
      <c r="G35" s="7"/>
      <c r="H35" s="7"/>
      <c r="I35" s="7"/>
      <c r="J35" s="7"/>
      <c r="K35" s="7"/>
      <c r="L35" s="9" t="s">
        <v>240</v>
      </c>
      <c r="M35" s="15">
        <v>272</v>
      </c>
      <c r="N35" s="15">
        <v>458</v>
      </c>
      <c r="O35" s="16">
        <v>54</v>
      </c>
      <c r="P35" s="7"/>
      <c r="Q35" s="15">
        <v>400</v>
      </c>
      <c r="R35" s="15">
        <v>642</v>
      </c>
      <c r="S35" s="16">
        <v>30</v>
      </c>
    </row>
    <row r="36" spans="1:19" ht="16.5" customHeight="1" x14ac:dyDescent="0.2">
      <c r="A36" s="7"/>
      <c r="B36" s="7"/>
      <c r="C36" s="7"/>
      <c r="D36" s="7" t="s">
        <v>437</v>
      </c>
      <c r="E36" s="7"/>
      <c r="F36" s="7"/>
      <c r="G36" s="7"/>
      <c r="H36" s="7"/>
      <c r="I36" s="7"/>
      <c r="J36" s="7"/>
      <c r="K36" s="7"/>
      <c r="L36" s="9" t="s">
        <v>240</v>
      </c>
      <c r="M36" s="14" t="s">
        <v>227</v>
      </c>
      <c r="N36" s="14" t="s">
        <v>227</v>
      </c>
      <c r="O36" s="16">
        <v>11</v>
      </c>
      <c r="P36" s="7"/>
      <c r="Q36" s="14" t="s">
        <v>227</v>
      </c>
      <c r="R36" s="14" t="s">
        <v>227</v>
      </c>
      <c r="S36" s="13">
        <v>5</v>
      </c>
    </row>
    <row r="37" spans="1:19" ht="16.5" customHeight="1" x14ac:dyDescent="0.2">
      <c r="A37" s="7"/>
      <c r="B37" s="7"/>
      <c r="C37" s="7"/>
      <c r="D37" s="7" t="s">
        <v>588</v>
      </c>
      <c r="E37" s="7"/>
      <c r="F37" s="7"/>
      <c r="G37" s="7"/>
      <c r="H37" s="7"/>
      <c r="I37" s="7"/>
      <c r="J37" s="7"/>
      <c r="K37" s="7"/>
      <c r="L37" s="9" t="s">
        <v>240</v>
      </c>
      <c r="M37" s="15">
        <v>358</v>
      </c>
      <c r="N37" s="15">
        <v>608</v>
      </c>
      <c r="O37" s="16">
        <v>64</v>
      </c>
      <c r="P37" s="7"/>
      <c r="Q37" s="15">
        <v>413</v>
      </c>
      <c r="R37" s="15">
        <v>628</v>
      </c>
      <c r="S37" s="16">
        <v>43</v>
      </c>
    </row>
    <row r="38" spans="1:19" ht="16.5" customHeight="1" x14ac:dyDescent="0.2">
      <c r="A38" s="7"/>
      <c r="B38" s="7"/>
      <c r="C38" s="7" t="s">
        <v>590</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5">
        <v>314</v>
      </c>
      <c r="N39" s="15">
        <v>657</v>
      </c>
      <c r="O39" s="17">
        <v>1002</v>
      </c>
      <c r="P39" s="7"/>
      <c r="Q39" s="15">
        <v>402</v>
      </c>
      <c r="R39" s="15">
        <v>702</v>
      </c>
      <c r="S39" s="15">
        <v>686</v>
      </c>
    </row>
    <row r="40" spans="1:19" ht="16.5" customHeight="1" x14ac:dyDescent="0.2">
      <c r="A40" s="7"/>
      <c r="B40" s="7"/>
      <c r="C40" s="7"/>
      <c r="D40" s="7" t="s">
        <v>592</v>
      </c>
      <c r="E40" s="7"/>
      <c r="F40" s="7"/>
      <c r="G40" s="7"/>
      <c r="H40" s="7"/>
      <c r="I40" s="7"/>
      <c r="J40" s="7"/>
      <c r="K40" s="7"/>
      <c r="L40" s="9" t="s">
        <v>240</v>
      </c>
      <c r="M40" s="15">
        <v>331</v>
      </c>
      <c r="N40" s="15">
        <v>607</v>
      </c>
      <c r="O40" s="15">
        <v>992</v>
      </c>
      <c r="P40" s="7"/>
      <c r="Q40" s="15">
        <v>406</v>
      </c>
      <c r="R40" s="15">
        <v>649</v>
      </c>
      <c r="S40" s="15">
        <v>674</v>
      </c>
    </row>
    <row r="41" spans="1:19" ht="16.5" customHeight="1" x14ac:dyDescent="0.2">
      <c r="A41" s="7"/>
      <c r="B41" s="7"/>
      <c r="C41" s="7"/>
      <c r="D41" s="7" t="s">
        <v>593</v>
      </c>
      <c r="E41" s="7"/>
      <c r="F41" s="7"/>
      <c r="G41" s="7"/>
      <c r="H41" s="7"/>
      <c r="I41" s="7"/>
      <c r="J41" s="7"/>
      <c r="K41" s="7"/>
      <c r="L41" s="9" t="s">
        <v>240</v>
      </c>
      <c r="M41" s="15">
        <v>313</v>
      </c>
      <c r="N41" s="15">
        <v>607</v>
      </c>
      <c r="O41" s="15">
        <v>848</v>
      </c>
      <c r="P41" s="7"/>
      <c r="Q41" s="15">
        <v>409</v>
      </c>
      <c r="R41" s="15">
        <v>661</v>
      </c>
      <c r="S41" s="15">
        <v>611</v>
      </c>
    </row>
    <row r="42" spans="1:19" ht="16.5" customHeight="1" x14ac:dyDescent="0.2">
      <c r="A42" s="7"/>
      <c r="B42" s="7"/>
      <c r="C42" s="7"/>
      <c r="D42" s="7" t="s">
        <v>594</v>
      </c>
      <c r="E42" s="7"/>
      <c r="F42" s="7"/>
      <c r="G42" s="7"/>
      <c r="H42" s="7"/>
      <c r="I42" s="7"/>
      <c r="J42" s="7"/>
      <c r="K42" s="7"/>
      <c r="L42" s="9" t="s">
        <v>240</v>
      </c>
      <c r="M42" s="15">
        <v>348</v>
      </c>
      <c r="N42" s="15">
        <v>755</v>
      </c>
      <c r="O42" s="15">
        <v>277</v>
      </c>
      <c r="P42" s="7"/>
      <c r="Q42" s="15">
        <v>397</v>
      </c>
      <c r="R42" s="15">
        <v>770</v>
      </c>
      <c r="S42" s="15">
        <v>209</v>
      </c>
    </row>
    <row r="43" spans="1:19" ht="16.5" customHeight="1" x14ac:dyDescent="0.2">
      <c r="A43" s="7"/>
      <c r="B43" s="7"/>
      <c r="C43" s="7"/>
      <c r="D43" s="7" t="s">
        <v>595</v>
      </c>
      <c r="E43" s="7"/>
      <c r="F43" s="7"/>
      <c r="G43" s="7"/>
      <c r="H43" s="7"/>
      <c r="I43" s="7"/>
      <c r="J43" s="7"/>
      <c r="K43" s="7"/>
      <c r="L43" s="9" t="s">
        <v>240</v>
      </c>
      <c r="M43" s="15">
        <v>347</v>
      </c>
      <c r="N43" s="15">
        <v>796</v>
      </c>
      <c r="O43" s="16">
        <v>98</v>
      </c>
      <c r="P43" s="7"/>
      <c r="Q43" s="15">
        <v>373</v>
      </c>
      <c r="R43" s="15">
        <v>727</v>
      </c>
      <c r="S43" s="16">
        <v>73</v>
      </c>
    </row>
    <row r="44" spans="1:19" ht="16.5" customHeight="1" x14ac:dyDescent="0.2">
      <c r="A44" s="7"/>
      <c r="B44" s="7"/>
      <c r="C44" s="7"/>
      <c r="D44" s="7" t="s">
        <v>588</v>
      </c>
      <c r="E44" s="7"/>
      <c r="F44" s="7"/>
      <c r="G44" s="7"/>
      <c r="H44" s="7"/>
      <c r="I44" s="7"/>
      <c r="J44" s="7"/>
      <c r="K44" s="7"/>
      <c r="L44" s="9" t="s">
        <v>240</v>
      </c>
      <c r="M44" s="15">
        <v>358</v>
      </c>
      <c r="N44" s="15">
        <v>608</v>
      </c>
      <c r="O44" s="16">
        <v>64</v>
      </c>
      <c r="P44" s="7"/>
      <c r="Q44" s="15">
        <v>413</v>
      </c>
      <c r="R44" s="15">
        <v>628</v>
      </c>
      <c r="S44" s="16">
        <v>43</v>
      </c>
    </row>
    <row r="45" spans="1:19" ht="16.5" customHeight="1" x14ac:dyDescent="0.2">
      <c r="A45" s="7"/>
      <c r="B45" s="7" t="s">
        <v>597</v>
      </c>
      <c r="C45" s="7"/>
      <c r="D45" s="7"/>
      <c r="E45" s="7"/>
      <c r="F45" s="7"/>
      <c r="G45" s="7"/>
      <c r="H45" s="7"/>
      <c r="I45" s="7"/>
      <c r="J45" s="7"/>
      <c r="K45" s="7"/>
      <c r="L45" s="9"/>
      <c r="M45" s="10"/>
      <c r="N45" s="10"/>
      <c r="O45" s="10"/>
      <c r="P45" s="7"/>
      <c r="Q45" s="10"/>
      <c r="R45" s="10"/>
      <c r="S45" s="10"/>
    </row>
    <row r="46" spans="1:19" ht="16.5" customHeight="1" x14ac:dyDescent="0.2">
      <c r="A46" s="7"/>
      <c r="B46" s="7"/>
      <c r="C46" s="7" t="s">
        <v>105</v>
      </c>
      <c r="D46" s="7"/>
      <c r="E46" s="7"/>
      <c r="F46" s="7"/>
      <c r="G46" s="7"/>
      <c r="H46" s="7"/>
      <c r="I46" s="7"/>
      <c r="J46" s="7"/>
      <c r="K46" s="7"/>
      <c r="L46" s="9" t="s">
        <v>240</v>
      </c>
      <c r="M46" s="14" t="s">
        <v>101</v>
      </c>
      <c r="N46" s="14" t="s">
        <v>101</v>
      </c>
      <c r="O46" s="14" t="s">
        <v>101</v>
      </c>
      <c r="P46" s="7"/>
      <c r="Q46" s="14" t="s">
        <v>101</v>
      </c>
      <c r="R46" s="14" t="s">
        <v>101</v>
      </c>
      <c r="S46" s="14" t="s">
        <v>101</v>
      </c>
    </row>
    <row r="47" spans="1:19" ht="16.5" customHeight="1" x14ac:dyDescent="0.2">
      <c r="A47" s="7"/>
      <c r="B47" s="7"/>
      <c r="C47" s="7" t="s">
        <v>587</v>
      </c>
      <c r="D47" s="7"/>
      <c r="E47" s="7"/>
      <c r="F47" s="7"/>
      <c r="G47" s="7"/>
      <c r="H47" s="7"/>
      <c r="I47" s="7"/>
      <c r="J47" s="7"/>
      <c r="K47" s="7"/>
      <c r="L47" s="9"/>
      <c r="M47" s="10"/>
      <c r="N47" s="10"/>
      <c r="O47" s="10"/>
      <c r="P47" s="7"/>
      <c r="Q47" s="10"/>
      <c r="R47" s="10"/>
      <c r="S47" s="10"/>
    </row>
    <row r="48" spans="1:19" ht="29.45" customHeight="1" x14ac:dyDescent="0.2">
      <c r="A48" s="7"/>
      <c r="B48" s="7"/>
      <c r="C48" s="7"/>
      <c r="D48" s="84" t="s">
        <v>346</v>
      </c>
      <c r="E48" s="84"/>
      <c r="F48" s="84"/>
      <c r="G48" s="84"/>
      <c r="H48" s="84"/>
      <c r="I48" s="84"/>
      <c r="J48" s="84"/>
      <c r="K48" s="84"/>
      <c r="L48" s="9" t="s">
        <v>240</v>
      </c>
      <c r="M48" s="14" t="s">
        <v>101</v>
      </c>
      <c r="N48" s="14" t="s">
        <v>101</v>
      </c>
      <c r="O48" s="14" t="s">
        <v>101</v>
      </c>
      <c r="P48" s="7"/>
      <c r="Q48" s="14" t="s">
        <v>101</v>
      </c>
      <c r="R48" s="14" t="s">
        <v>101</v>
      </c>
      <c r="S48" s="14" t="s">
        <v>101</v>
      </c>
    </row>
    <row r="49" spans="1:19" ht="16.5" customHeight="1" x14ac:dyDescent="0.2">
      <c r="A49" s="7"/>
      <c r="B49" s="7"/>
      <c r="C49" s="7"/>
      <c r="D49" s="7" t="s">
        <v>487</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c r="D50" s="7" t="s">
        <v>588</v>
      </c>
      <c r="E50" s="7"/>
      <c r="F50" s="7"/>
      <c r="G50" s="7"/>
      <c r="H50" s="7"/>
      <c r="I50" s="7"/>
      <c r="J50" s="7"/>
      <c r="K50" s="7"/>
      <c r="L50" s="9" t="s">
        <v>240</v>
      </c>
      <c r="M50" s="14" t="s">
        <v>101</v>
      </c>
      <c r="N50" s="14" t="s">
        <v>101</v>
      </c>
      <c r="O50" s="14" t="s">
        <v>101</v>
      </c>
      <c r="P50" s="7"/>
      <c r="Q50" s="14" t="s">
        <v>101</v>
      </c>
      <c r="R50" s="14" t="s">
        <v>101</v>
      </c>
      <c r="S50" s="14" t="s">
        <v>101</v>
      </c>
    </row>
    <row r="51" spans="1:19" ht="16.5" customHeight="1" x14ac:dyDescent="0.2">
      <c r="A51" s="7"/>
      <c r="B51" s="7"/>
      <c r="C51" s="7" t="s">
        <v>589</v>
      </c>
      <c r="D51" s="7"/>
      <c r="E51" s="7"/>
      <c r="F51" s="7"/>
      <c r="G51" s="7"/>
      <c r="H51" s="7"/>
      <c r="I51" s="7"/>
      <c r="J51" s="7"/>
      <c r="K51" s="7"/>
      <c r="L51" s="9"/>
      <c r="M51" s="10"/>
      <c r="N51" s="10"/>
      <c r="O51" s="10"/>
      <c r="P51" s="7"/>
      <c r="Q51" s="10"/>
      <c r="R51" s="10"/>
      <c r="S51" s="10"/>
    </row>
    <row r="52" spans="1:19" ht="16.5" customHeight="1" x14ac:dyDescent="0.2">
      <c r="A52" s="7"/>
      <c r="B52" s="7"/>
      <c r="C52" s="7"/>
      <c r="D52" s="7" t="s">
        <v>433</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434</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435</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436</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437</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c r="D57" s="7" t="s">
        <v>588</v>
      </c>
      <c r="E57" s="7"/>
      <c r="F57" s="7"/>
      <c r="G57" s="7"/>
      <c r="H57" s="7"/>
      <c r="I57" s="7"/>
      <c r="J57" s="7"/>
      <c r="K57" s="7"/>
      <c r="L57" s="9" t="s">
        <v>240</v>
      </c>
      <c r="M57" s="14" t="s">
        <v>101</v>
      </c>
      <c r="N57" s="14" t="s">
        <v>101</v>
      </c>
      <c r="O57" s="14" t="s">
        <v>101</v>
      </c>
      <c r="P57" s="7"/>
      <c r="Q57" s="14" t="s">
        <v>101</v>
      </c>
      <c r="R57" s="14" t="s">
        <v>101</v>
      </c>
      <c r="S57" s="14" t="s">
        <v>101</v>
      </c>
    </row>
    <row r="58" spans="1:19" ht="16.5" customHeight="1" x14ac:dyDescent="0.2">
      <c r="A58" s="7"/>
      <c r="B58" s="7"/>
      <c r="C58" s="7" t="s">
        <v>590</v>
      </c>
      <c r="D58" s="7"/>
      <c r="E58" s="7"/>
      <c r="F58" s="7"/>
      <c r="G58" s="7"/>
      <c r="H58" s="7"/>
      <c r="I58" s="7"/>
      <c r="J58" s="7"/>
      <c r="K58" s="7"/>
      <c r="L58" s="9"/>
      <c r="M58" s="10"/>
      <c r="N58" s="10"/>
      <c r="O58" s="10"/>
      <c r="P58" s="7"/>
      <c r="Q58" s="10"/>
      <c r="R58" s="10"/>
      <c r="S58" s="10"/>
    </row>
    <row r="59" spans="1:19" ht="16.5" customHeight="1" x14ac:dyDescent="0.2">
      <c r="A59" s="7"/>
      <c r="B59" s="7"/>
      <c r="C59" s="7"/>
      <c r="D59" s="7" t="s">
        <v>591</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592</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593</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594</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595</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c r="B64" s="7"/>
      <c r="C64" s="7"/>
      <c r="D64" s="7" t="s">
        <v>588</v>
      </c>
      <c r="E64" s="7"/>
      <c r="F64" s="7"/>
      <c r="G64" s="7"/>
      <c r="H64" s="7"/>
      <c r="I64" s="7"/>
      <c r="J64" s="7"/>
      <c r="K64" s="7"/>
      <c r="L64" s="9" t="s">
        <v>240</v>
      </c>
      <c r="M64" s="14" t="s">
        <v>101</v>
      </c>
      <c r="N64" s="14" t="s">
        <v>101</v>
      </c>
      <c r="O64" s="14" t="s">
        <v>101</v>
      </c>
      <c r="P64" s="7"/>
      <c r="Q64" s="14" t="s">
        <v>101</v>
      </c>
      <c r="R64" s="14" t="s">
        <v>101</v>
      </c>
      <c r="S64" s="14" t="s">
        <v>101</v>
      </c>
    </row>
    <row r="65" spans="1:19" ht="16.5" customHeight="1" x14ac:dyDescent="0.2">
      <c r="A65" s="7" t="s">
        <v>598</v>
      </c>
      <c r="B65" s="7"/>
      <c r="C65" s="7"/>
      <c r="D65" s="7"/>
      <c r="E65" s="7"/>
      <c r="F65" s="7"/>
      <c r="G65" s="7"/>
      <c r="H65" s="7"/>
      <c r="I65" s="7"/>
      <c r="J65" s="7"/>
      <c r="K65" s="7"/>
      <c r="L65" s="9"/>
      <c r="M65" s="10"/>
      <c r="N65" s="10"/>
      <c r="O65" s="10"/>
      <c r="P65" s="7"/>
      <c r="Q65" s="10"/>
      <c r="R65" s="10"/>
      <c r="S65" s="10"/>
    </row>
    <row r="66" spans="1:19" ht="16.5" customHeight="1" x14ac:dyDescent="0.2">
      <c r="A66" s="7"/>
      <c r="B66" s="7" t="s">
        <v>586</v>
      </c>
      <c r="C66" s="7"/>
      <c r="D66" s="7"/>
      <c r="E66" s="7"/>
      <c r="F66" s="7"/>
      <c r="G66" s="7"/>
      <c r="H66" s="7"/>
      <c r="I66" s="7"/>
      <c r="J66" s="7"/>
      <c r="K66" s="7"/>
      <c r="L66" s="9"/>
      <c r="M66" s="10"/>
      <c r="N66" s="10"/>
      <c r="O66" s="10"/>
      <c r="P66" s="7"/>
      <c r="Q66" s="10"/>
      <c r="R66" s="10"/>
      <c r="S66" s="10"/>
    </row>
    <row r="67" spans="1:19" ht="16.5" customHeight="1" x14ac:dyDescent="0.2">
      <c r="A67" s="7"/>
      <c r="B67" s="7"/>
      <c r="C67" s="7" t="s">
        <v>105</v>
      </c>
      <c r="D67" s="7"/>
      <c r="E67" s="7"/>
      <c r="F67" s="7"/>
      <c r="G67" s="7"/>
      <c r="H67" s="7"/>
      <c r="I67" s="7"/>
      <c r="J67" s="7"/>
      <c r="K67" s="7"/>
      <c r="L67" s="9" t="s">
        <v>240</v>
      </c>
      <c r="M67" s="15">
        <v>311</v>
      </c>
      <c r="N67" s="15">
        <v>350</v>
      </c>
      <c r="O67" s="19">
        <v>15848</v>
      </c>
      <c r="P67" s="7"/>
      <c r="Q67" s="15">
        <v>343</v>
      </c>
      <c r="R67" s="15">
        <v>427</v>
      </c>
      <c r="S67" s="17">
        <v>8774</v>
      </c>
    </row>
    <row r="68" spans="1:19" ht="16.5" customHeight="1" x14ac:dyDescent="0.2">
      <c r="A68" s="7"/>
      <c r="B68" s="7"/>
      <c r="C68" s="7" t="s">
        <v>587</v>
      </c>
      <c r="D68" s="7"/>
      <c r="E68" s="7"/>
      <c r="F68" s="7"/>
      <c r="G68" s="7"/>
      <c r="H68" s="7"/>
      <c r="I68" s="7"/>
      <c r="J68" s="7"/>
      <c r="K68" s="7"/>
      <c r="L68" s="9"/>
      <c r="M68" s="10"/>
      <c r="N68" s="10"/>
      <c r="O68" s="10"/>
      <c r="P68" s="7"/>
      <c r="Q68" s="10"/>
      <c r="R68" s="10"/>
      <c r="S68" s="10"/>
    </row>
    <row r="69" spans="1:19" ht="29.45" customHeight="1" x14ac:dyDescent="0.2">
      <c r="A69" s="7"/>
      <c r="B69" s="7"/>
      <c r="C69" s="7"/>
      <c r="D69" s="84" t="s">
        <v>346</v>
      </c>
      <c r="E69" s="84"/>
      <c r="F69" s="84"/>
      <c r="G69" s="84"/>
      <c r="H69" s="84"/>
      <c r="I69" s="84"/>
      <c r="J69" s="84"/>
      <c r="K69" s="84"/>
      <c r="L69" s="9" t="s">
        <v>240</v>
      </c>
      <c r="M69" s="15">
        <v>308</v>
      </c>
      <c r="N69" s="15">
        <v>351</v>
      </c>
      <c r="O69" s="15">
        <v>613</v>
      </c>
      <c r="P69" s="7"/>
      <c r="Q69" s="15">
        <v>335</v>
      </c>
      <c r="R69" s="15">
        <v>433</v>
      </c>
      <c r="S69" s="15">
        <v>216</v>
      </c>
    </row>
    <row r="70" spans="1:19" ht="16.5" customHeight="1" x14ac:dyDescent="0.2">
      <c r="A70" s="7"/>
      <c r="B70" s="7"/>
      <c r="C70" s="7"/>
      <c r="D70" s="7" t="s">
        <v>487</v>
      </c>
      <c r="E70" s="7"/>
      <c r="F70" s="7"/>
      <c r="G70" s="7"/>
      <c r="H70" s="7"/>
      <c r="I70" s="7"/>
      <c r="J70" s="7"/>
      <c r="K70" s="7"/>
      <c r="L70" s="9" t="s">
        <v>240</v>
      </c>
      <c r="M70" s="15">
        <v>312</v>
      </c>
      <c r="N70" s="15">
        <v>350</v>
      </c>
      <c r="O70" s="19">
        <v>14064</v>
      </c>
      <c r="P70" s="7"/>
      <c r="Q70" s="15">
        <v>344</v>
      </c>
      <c r="R70" s="15">
        <v>427</v>
      </c>
      <c r="S70" s="17">
        <v>7889</v>
      </c>
    </row>
    <row r="71" spans="1:19" ht="16.5" customHeight="1" x14ac:dyDescent="0.2">
      <c r="A71" s="7"/>
      <c r="B71" s="7"/>
      <c r="C71" s="7"/>
      <c r="D71" s="7" t="s">
        <v>588</v>
      </c>
      <c r="E71" s="7"/>
      <c r="F71" s="7"/>
      <c r="G71" s="7"/>
      <c r="H71" s="7"/>
      <c r="I71" s="7"/>
      <c r="J71" s="7"/>
      <c r="K71" s="7"/>
      <c r="L71" s="9" t="s">
        <v>240</v>
      </c>
      <c r="M71" s="15">
        <v>300</v>
      </c>
      <c r="N71" s="15">
        <v>345</v>
      </c>
      <c r="O71" s="17">
        <v>1171</v>
      </c>
      <c r="P71" s="7"/>
      <c r="Q71" s="15">
        <v>333</v>
      </c>
      <c r="R71" s="15">
        <v>417</v>
      </c>
      <c r="S71" s="15">
        <v>669</v>
      </c>
    </row>
    <row r="72" spans="1:19" ht="16.5" customHeight="1" x14ac:dyDescent="0.2">
      <c r="A72" s="7"/>
      <c r="B72" s="7"/>
      <c r="C72" s="7" t="s">
        <v>589</v>
      </c>
      <c r="D72" s="7"/>
      <c r="E72" s="7"/>
      <c r="F72" s="7"/>
      <c r="G72" s="7"/>
      <c r="H72" s="7"/>
      <c r="I72" s="7"/>
      <c r="J72" s="7"/>
      <c r="K72" s="7"/>
      <c r="L72" s="9"/>
      <c r="M72" s="10"/>
      <c r="N72" s="10"/>
      <c r="O72" s="10"/>
      <c r="P72" s="7"/>
      <c r="Q72" s="10"/>
      <c r="R72" s="10"/>
      <c r="S72" s="10"/>
    </row>
    <row r="73" spans="1:19" ht="16.5" customHeight="1" x14ac:dyDescent="0.2">
      <c r="A73" s="7"/>
      <c r="B73" s="7"/>
      <c r="C73" s="7"/>
      <c r="D73" s="7" t="s">
        <v>433</v>
      </c>
      <c r="E73" s="7"/>
      <c r="F73" s="7"/>
      <c r="G73" s="7"/>
      <c r="H73" s="7"/>
      <c r="I73" s="7"/>
      <c r="J73" s="7"/>
      <c r="K73" s="7"/>
      <c r="L73" s="9" t="s">
        <v>240</v>
      </c>
      <c r="M73" s="15">
        <v>316</v>
      </c>
      <c r="N73" s="15">
        <v>349</v>
      </c>
      <c r="O73" s="19">
        <v>11277</v>
      </c>
      <c r="P73" s="7"/>
      <c r="Q73" s="15">
        <v>349</v>
      </c>
      <c r="R73" s="15">
        <v>434</v>
      </c>
      <c r="S73" s="17">
        <v>6082</v>
      </c>
    </row>
    <row r="74" spans="1:19" ht="16.5" customHeight="1" x14ac:dyDescent="0.2">
      <c r="A74" s="7"/>
      <c r="B74" s="7"/>
      <c r="C74" s="7"/>
      <c r="D74" s="7" t="s">
        <v>434</v>
      </c>
      <c r="E74" s="7"/>
      <c r="F74" s="7"/>
      <c r="G74" s="7"/>
      <c r="H74" s="7"/>
      <c r="I74" s="7"/>
      <c r="J74" s="7"/>
      <c r="K74" s="7"/>
      <c r="L74" s="9" t="s">
        <v>240</v>
      </c>
      <c r="M74" s="15">
        <v>292</v>
      </c>
      <c r="N74" s="15">
        <v>350</v>
      </c>
      <c r="O74" s="17">
        <v>2255</v>
      </c>
      <c r="P74" s="7"/>
      <c r="Q74" s="15">
        <v>319</v>
      </c>
      <c r="R74" s="15">
        <v>404</v>
      </c>
      <c r="S74" s="17">
        <v>1323</v>
      </c>
    </row>
    <row r="75" spans="1:19" ht="16.5" customHeight="1" x14ac:dyDescent="0.2">
      <c r="A75" s="7"/>
      <c r="B75" s="7"/>
      <c r="C75" s="7"/>
      <c r="D75" s="7" t="s">
        <v>435</v>
      </c>
      <c r="E75" s="7"/>
      <c r="F75" s="7"/>
      <c r="G75" s="7"/>
      <c r="H75" s="7"/>
      <c r="I75" s="7"/>
      <c r="J75" s="7"/>
      <c r="K75" s="7"/>
      <c r="L75" s="9" t="s">
        <v>240</v>
      </c>
      <c r="M75" s="15">
        <v>288</v>
      </c>
      <c r="N75" s="15">
        <v>357</v>
      </c>
      <c r="O75" s="17">
        <v>1679</v>
      </c>
      <c r="P75" s="7"/>
      <c r="Q75" s="15">
        <v>333</v>
      </c>
      <c r="R75" s="15">
        <v>414</v>
      </c>
      <c r="S75" s="17">
        <v>1041</v>
      </c>
    </row>
    <row r="76" spans="1:19" ht="16.5" customHeight="1" x14ac:dyDescent="0.2">
      <c r="A76" s="7"/>
      <c r="B76" s="7"/>
      <c r="C76" s="7"/>
      <c r="D76" s="7" t="s">
        <v>436</v>
      </c>
      <c r="E76" s="7"/>
      <c r="F76" s="7"/>
      <c r="G76" s="7"/>
      <c r="H76" s="7"/>
      <c r="I76" s="7"/>
      <c r="J76" s="7"/>
      <c r="K76" s="7"/>
      <c r="L76" s="9" t="s">
        <v>240</v>
      </c>
      <c r="M76" s="15">
        <v>253</v>
      </c>
      <c r="N76" s="15">
        <v>322</v>
      </c>
      <c r="O76" s="15">
        <v>210</v>
      </c>
      <c r="P76" s="7"/>
      <c r="Q76" s="15">
        <v>294</v>
      </c>
      <c r="R76" s="15">
        <v>411</v>
      </c>
      <c r="S76" s="15">
        <v>107</v>
      </c>
    </row>
    <row r="77" spans="1:19" ht="16.5" customHeight="1" x14ac:dyDescent="0.2">
      <c r="A77" s="7"/>
      <c r="B77" s="7"/>
      <c r="C77" s="7"/>
      <c r="D77" s="7" t="s">
        <v>437</v>
      </c>
      <c r="E77" s="7"/>
      <c r="F77" s="7"/>
      <c r="G77" s="7"/>
      <c r="H77" s="7"/>
      <c r="I77" s="7"/>
      <c r="J77" s="7"/>
      <c r="K77" s="7"/>
      <c r="L77" s="9" t="s">
        <v>240</v>
      </c>
      <c r="M77" s="16">
        <v>83</v>
      </c>
      <c r="N77" s="15">
        <v>303</v>
      </c>
      <c r="O77" s="15">
        <v>158</v>
      </c>
      <c r="P77" s="7"/>
      <c r="Q77" s="15">
        <v>134</v>
      </c>
      <c r="R77" s="15">
        <v>454</v>
      </c>
      <c r="S77" s="16">
        <v>84</v>
      </c>
    </row>
    <row r="78" spans="1:19" ht="16.5" customHeight="1" x14ac:dyDescent="0.2">
      <c r="A78" s="7"/>
      <c r="B78" s="7"/>
      <c r="C78" s="7"/>
      <c r="D78" s="7" t="s">
        <v>588</v>
      </c>
      <c r="E78" s="7"/>
      <c r="F78" s="7"/>
      <c r="G78" s="7"/>
      <c r="H78" s="7"/>
      <c r="I78" s="7"/>
      <c r="J78" s="7"/>
      <c r="K78" s="7"/>
      <c r="L78" s="9" t="s">
        <v>240</v>
      </c>
      <c r="M78" s="15">
        <v>299</v>
      </c>
      <c r="N78" s="15">
        <v>345</v>
      </c>
      <c r="O78" s="15">
        <v>270</v>
      </c>
      <c r="P78" s="7"/>
      <c r="Q78" s="15">
        <v>340</v>
      </c>
      <c r="R78" s="15">
        <v>434</v>
      </c>
      <c r="S78" s="15">
        <v>136</v>
      </c>
    </row>
    <row r="79" spans="1:19" ht="16.5" customHeight="1" x14ac:dyDescent="0.2">
      <c r="A79" s="7"/>
      <c r="B79" s="7"/>
      <c r="C79" s="7" t="s">
        <v>590</v>
      </c>
      <c r="D79" s="7"/>
      <c r="E79" s="7"/>
      <c r="F79" s="7"/>
      <c r="G79" s="7"/>
      <c r="H79" s="7"/>
      <c r="I79" s="7"/>
      <c r="J79" s="7"/>
      <c r="K79" s="7"/>
      <c r="L79" s="9"/>
      <c r="M79" s="10"/>
      <c r="N79" s="10"/>
      <c r="O79" s="10"/>
      <c r="P79" s="7"/>
      <c r="Q79" s="10"/>
      <c r="R79" s="10"/>
      <c r="S79" s="10"/>
    </row>
    <row r="80" spans="1:19" ht="16.5" customHeight="1" x14ac:dyDescent="0.2">
      <c r="A80" s="7"/>
      <c r="B80" s="7"/>
      <c r="C80" s="7"/>
      <c r="D80" s="7" t="s">
        <v>591</v>
      </c>
      <c r="E80" s="7"/>
      <c r="F80" s="7"/>
      <c r="G80" s="7"/>
      <c r="H80" s="7"/>
      <c r="I80" s="7"/>
      <c r="J80" s="7"/>
      <c r="K80" s="7"/>
      <c r="L80" s="9" t="s">
        <v>240</v>
      </c>
      <c r="M80" s="15">
        <v>310</v>
      </c>
      <c r="N80" s="15">
        <v>349</v>
      </c>
      <c r="O80" s="17">
        <v>3660</v>
      </c>
      <c r="P80" s="7"/>
      <c r="Q80" s="15">
        <v>340</v>
      </c>
      <c r="R80" s="15">
        <v>421</v>
      </c>
      <c r="S80" s="17">
        <v>2054</v>
      </c>
    </row>
    <row r="81" spans="1:19" ht="16.5" customHeight="1" x14ac:dyDescent="0.2">
      <c r="A81" s="7"/>
      <c r="B81" s="7"/>
      <c r="C81" s="7"/>
      <c r="D81" s="7" t="s">
        <v>592</v>
      </c>
      <c r="E81" s="7"/>
      <c r="F81" s="7"/>
      <c r="G81" s="7"/>
      <c r="H81" s="7"/>
      <c r="I81" s="7"/>
      <c r="J81" s="7"/>
      <c r="K81" s="7"/>
      <c r="L81" s="9" t="s">
        <v>240</v>
      </c>
      <c r="M81" s="15">
        <v>310</v>
      </c>
      <c r="N81" s="15">
        <v>350</v>
      </c>
      <c r="O81" s="17">
        <v>4303</v>
      </c>
      <c r="P81" s="7"/>
      <c r="Q81" s="15">
        <v>343</v>
      </c>
      <c r="R81" s="15">
        <v>423</v>
      </c>
      <c r="S81" s="17">
        <v>2413</v>
      </c>
    </row>
    <row r="82" spans="1:19" ht="16.5" customHeight="1" x14ac:dyDescent="0.2">
      <c r="A82" s="7"/>
      <c r="B82" s="7"/>
      <c r="C82" s="7"/>
      <c r="D82" s="7" t="s">
        <v>593</v>
      </c>
      <c r="E82" s="7"/>
      <c r="F82" s="7"/>
      <c r="G82" s="7"/>
      <c r="H82" s="7"/>
      <c r="I82" s="7"/>
      <c r="J82" s="7"/>
      <c r="K82" s="7"/>
      <c r="L82" s="9" t="s">
        <v>240</v>
      </c>
      <c r="M82" s="15">
        <v>306</v>
      </c>
      <c r="N82" s="15">
        <v>349</v>
      </c>
      <c r="O82" s="17">
        <v>4262</v>
      </c>
      <c r="P82" s="7"/>
      <c r="Q82" s="15">
        <v>336</v>
      </c>
      <c r="R82" s="15">
        <v>422</v>
      </c>
      <c r="S82" s="17">
        <v>2426</v>
      </c>
    </row>
    <row r="83" spans="1:19" ht="16.5" customHeight="1" x14ac:dyDescent="0.2">
      <c r="A83" s="7"/>
      <c r="B83" s="7"/>
      <c r="C83" s="7"/>
      <c r="D83" s="7" t="s">
        <v>594</v>
      </c>
      <c r="E83" s="7"/>
      <c r="F83" s="7"/>
      <c r="G83" s="7"/>
      <c r="H83" s="7"/>
      <c r="I83" s="7"/>
      <c r="J83" s="7"/>
      <c r="K83" s="7"/>
      <c r="L83" s="9" t="s">
        <v>240</v>
      </c>
      <c r="M83" s="15">
        <v>318</v>
      </c>
      <c r="N83" s="15">
        <v>349</v>
      </c>
      <c r="O83" s="17">
        <v>2339</v>
      </c>
      <c r="P83" s="7"/>
      <c r="Q83" s="15">
        <v>353</v>
      </c>
      <c r="R83" s="15">
        <v>437</v>
      </c>
      <c r="S83" s="17">
        <v>1200</v>
      </c>
    </row>
    <row r="84" spans="1:19" ht="16.5" customHeight="1" x14ac:dyDescent="0.2">
      <c r="A84" s="7"/>
      <c r="B84" s="7"/>
      <c r="C84" s="7"/>
      <c r="D84" s="7" t="s">
        <v>595</v>
      </c>
      <c r="E84" s="7"/>
      <c r="F84" s="7"/>
      <c r="G84" s="7"/>
      <c r="H84" s="7"/>
      <c r="I84" s="7"/>
      <c r="J84" s="7"/>
      <c r="K84" s="7"/>
      <c r="L84" s="9" t="s">
        <v>240</v>
      </c>
      <c r="M84" s="15">
        <v>316</v>
      </c>
      <c r="N84" s="15">
        <v>347</v>
      </c>
      <c r="O84" s="17">
        <v>1012</v>
      </c>
      <c r="P84" s="7"/>
      <c r="Q84" s="15">
        <v>354</v>
      </c>
      <c r="R84" s="15">
        <v>469</v>
      </c>
      <c r="S84" s="15">
        <v>544</v>
      </c>
    </row>
    <row r="85" spans="1:19" ht="16.5" customHeight="1" x14ac:dyDescent="0.2">
      <c r="A85" s="7"/>
      <c r="B85" s="7"/>
      <c r="C85" s="7"/>
      <c r="D85" s="7" t="s">
        <v>588</v>
      </c>
      <c r="E85" s="7"/>
      <c r="F85" s="7"/>
      <c r="G85" s="7"/>
      <c r="H85" s="7"/>
      <c r="I85" s="7"/>
      <c r="J85" s="7"/>
      <c r="K85" s="7"/>
      <c r="L85" s="9" t="s">
        <v>240</v>
      </c>
      <c r="M85" s="15">
        <v>299</v>
      </c>
      <c r="N85" s="15">
        <v>345</v>
      </c>
      <c r="O85" s="15">
        <v>272</v>
      </c>
      <c r="P85" s="7"/>
      <c r="Q85" s="15">
        <v>337</v>
      </c>
      <c r="R85" s="15">
        <v>434</v>
      </c>
      <c r="S85" s="15">
        <v>137</v>
      </c>
    </row>
    <row r="86" spans="1:19" ht="16.5" customHeight="1" x14ac:dyDescent="0.2">
      <c r="A86" s="7"/>
      <c r="B86" s="7" t="s">
        <v>596</v>
      </c>
      <c r="C86" s="7"/>
      <c r="D86" s="7"/>
      <c r="E86" s="7"/>
      <c r="F86" s="7"/>
      <c r="G86" s="7"/>
      <c r="H86" s="7"/>
      <c r="I86" s="7"/>
      <c r="J86" s="7"/>
      <c r="K86" s="7"/>
      <c r="L86" s="9"/>
      <c r="M86" s="10"/>
      <c r="N86" s="10"/>
      <c r="O86" s="10"/>
      <c r="P86" s="7"/>
      <c r="Q86" s="10"/>
      <c r="R86" s="10"/>
      <c r="S86" s="10"/>
    </row>
    <row r="87" spans="1:19" ht="16.5" customHeight="1" x14ac:dyDescent="0.2">
      <c r="A87" s="7"/>
      <c r="B87" s="7"/>
      <c r="C87" s="7" t="s">
        <v>105</v>
      </c>
      <c r="D87" s="7"/>
      <c r="E87" s="7"/>
      <c r="F87" s="7"/>
      <c r="G87" s="7"/>
      <c r="H87" s="7"/>
      <c r="I87" s="7"/>
      <c r="J87" s="7"/>
      <c r="K87" s="7"/>
      <c r="L87" s="9" t="s">
        <v>240</v>
      </c>
      <c r="M87" s="15">
        <v>273</v>
      </c>
      <c r="N87" s="15">
        <v>525</v>
      </c>
      <c r="O87" s="17">
        <v>2716</v>
      </c>
      <c r="P87" s="7"/>
      <c r="Q87" s="15">
        <v>322</v>
      </c>
      <c r="R87" s="15">
        <v>590</v>
      </c>
      <c r="S87" s="17">
        <v>2193</v>
      </c>
    </row>
    <row r="88" spans="1:19" ht="16.5" customHeight="1" x14ac:dyDescent="0.2">
      <c r="A88" s="7"/>
      <c r="B88" s="7"/>
      <c r="C88" s="7" t="s">
        <v>587</v>
      </c>
      <c r="D88" s="7"/>
      <c r="E88" s="7"/>
      <c r="F88" s="7"/>
      <c r="G88" s="7"/>
      <c r="H88" s="7"/>
      <c r="I88" s="7"/>
      <c r="J88" s="7"/>
      <c r="K88" s="7"/>
      <c r="L88" s="9"/>
      <c r="M88" s="10"/>
      <c r="N88" s="10"/>
      <c r="O88" s="10"/>
      <c r="P88" s="7"/>
      <c r="Q88" s="10"/>
      <c r="R88" s="10"/>
      <c r="S88" s="10"/>
    </row>
    <row r="89" spans="1:19" ht="29.45" customHeight="1" x14ac:dyDescent="0.2">
      <c r="A89" s="7"/>
      <c r="B89" s="7"/>
      <c r="C89" s="7"/>
      <c r="D89" s="84" t="s">
        <v>346</v>
      </c>
      <c r="E89" s="84"/>
      <c r="F89" s="84"/>
      <c r="G89" s="84"/>
      <c r="H89" s="84"/>
      <c r="I89" s="84"/>
      <c r="J89" s="84"/>
      <c r="K89" s="84"/>
      <c r="L89" s="9" t="s">
        <v>240</v>
      </c>
      <c r="M89" s="15">
        <v>276</v>
      </c>
      <c r="N89" s="15">
        <v>448</v>
      </c>
      <c r="O89" s="16">
        <v>79</v>
      </c>
      <c r="P89" s="7"/>
      <c r="Q89" s="15">
        <v>296</v>
      </c>
      <c r="R89" s="15">
        <v>454</v>
      </c>
      <c r="S89" s="16">
        <v>44</v>
      </c>
    </row>
    <row r="90" spans="1:19" ht="16.5" customHeight="1" x14ac:dyDescent="0.2">
      <c r="A90" s="7"/>
      <c r="B90" s="7"/>
      <c r="C90" s="7"/>
      <c r="D90" s="7" t="s">
        <v>487</v>
      </c>
      <c r="E90" s="7"/>
      <c r="F90" s="7"/>
      <c r="G90" s="7"/>
      <c r="H90" s="7"/>
      <c r="I90" s="7"/>
      <c r="J90" s="7"/>
      <c r="K90" s="7"/>
      <c r="L90" s="9" t="s">
        <v>240</v>
      </c>
      <c r="M90" s="15">
        <v>276</v>
      </c>
      <c r="N90" s="15">
        <v>537</v>
      </c>
      <c r="O90" s="17">
        <v>2387</v>
      </c>
      <c r="P90" s="7"/>
      <c r="Q90" s="15">
        <v>326</v>
      </c>
      <c r="R90" s="15">
        <v>610</v>
      </c>
      <c r="S90" s="17">
        <v>1938</v>
      </c>
    </row>
    <row r="91" spans="1:19" ht="16.5" customHeight="1" x14ac:dyDescent="0.2">
      <c r="A91" s="7"/>
      <c r="B91" s="7"/>
      <c r="C91" s="7"/>
      <c r="D91" s="7" t="s">
        <v>588</v>
      </c>
      <c r="E91" s="7"/>
      <c r="F91" s="7"/>
      <c r="G91" s="7"/>
      <c r="H91" s="7"/>
      <c r="I91" s="7"/>
      <c r="J91" s="7"/>
      <c r="K91" s="7"/>
      <c r="L91" s="9" t="s">
        <v>240</v>
      </c>
      <c r="M91" s="15">
        <v>259</v>
      </c>
      <c r="N91" s="15">
        <v>398</v>
      </c>
      <c r="O91" s="15">
        <v>250</v>
      </c>
      <c r="P91" s="7"/>
      <c r="Q91" s="15">
        <v>301</v>
      </c>
      <c r="R91" s="15">
        <v>430</v>
      </c>
      <c r="S91" s="15">
        <v>211</v>
      </c>
    </row>
    <row r="92" spans="1:19" ht="16.5" customHeight="1" x14ac:dyDescent="0.2">
      <c r="A92" s="7"/>
      <c r="B92" s="7"/>
      <c r="C92" s="7" t="s">
        <v>589</v>
      </c>
      <c r="D92" s="7"/>
      <c r="E92" s="7"/>
      <c r="F92" s="7"/>
      <c r="G92" s="7"/>
      <c r="H92" s="7"/>
      <c r="I92" s="7"/>
      <c r="J92" s="7"/>
      <c r="K92" s="7"/>
      <c r="L92" s="9"/>
      <c r="M92" s="10"/>
      <c r="N92" s="10"/>
      <c r="O92" s="10"/>
      <c r="P92" s="7"/>
      <c r="Q92" s="10"/>
      <c r="R92" s="10"/>
      <c r="S92" s="10"/>
    </row>
    <row r="93" spans="1:19" ht="16.5" customHeight="1" x14ac:dyDescent="0.2">
      <c r="A93" s="7"/>
      <c r="B93" s="7"/>
      <c r="C93" s="7"/>
      <c r="D93" s="7" t="s">
        <v>433</v>
      </c>
      <c r="E93" s="7"/>
      <c r="F93" s="7"/>
      <c r="G93" s="7"/>
      <c r="H93" s="7"/>
      <c r="I93" s="7"/>
      <c r="J93" s="7"/>
      <c r="K93" s="7"/>
      <c r="L93" s="9" t="s">
        <v>240</v>
      </c>
      <c r="M93" s="15">
        <v>282</v>
      </c>
      <c r="N93" s="15">
        <v>592</v>
      </c>
      <c r="O93" s="17">
        <v>1893</v>
      </c>
      <c r="P93" s="7"/>
      <c r="Q93" s="15">
        <v>329</v>
      </c>
      <c r="R93" s="15">
        <v>644</v>
      </c>
      <c r="S93" s="17">
        <v>1623</v>
      </c>
    </row>
    <row r="94" spans="1:19" ht="16.5" customHeight="1" x14ac:dyDescent="0.2">
      <c r="A94" s="7"/>
      <c r="B94" s="7"/>
      <c r="C94" s="7"/>
      <c r="D94" s="7" t="s">
        <v>434</v>
      </c>
      <c r="E94" s="7"/>
      <c r="F94" s="7"/>
      <c r="G94" s="7"/>
      <c r="H94" s="7"/>
      <c r="I94" s="7"/>
      <c r="J94" s="7"/>
      <c r="K94" s="7"/>
      <c r="L94" s="9" t="s">
        <v>240</v>
      </c>
      <c r="M94" s="15">
        <v>263</v>
      </c>
      <c r="N94" s="15">
        <v>355</v>
      </c>
      <c r="O94" s="15">
        <v>320</v>
      </c>
      <c r="P94" s="7"/>
      <c r="Q94" s="15">
        <v>301</v>
      </c>
      <c r="R94" s="15">
        <v>399</v>
      </c>
      <c r="S94" s="15">
        <v>234</v>
      </c>
    </row>
    <row r="95" spans="1:19" ht="16.5" customHeight="1" x14ac:dyDescent="0.2">
      <c r="A95" s="7"/>
      <c r="B95" s="7"/>
      <c r="C95" s="7"/>
      <c r="D95" s="7" t="s">
        <v>435</v>
      </c>
      <c r="E95" s="7"/>
      <c r="F95" s="7"/>
      <c r="G95" s="7"/>
      <c r="H95" s="7"/>
      <c r="I95" s="7"/>
      <c r="J95" s="7"/>
      <c r="K95" s="7"/>
      <c r="L95" s="9" t="s">
        <v>240</v>
      </c>
      <c r="M95" s="15">
        <v>271</v>
      </c>
      <c r="N95" s="15">
        <v>385</v>
      </c>
      <c r="O95" s="15">
        <v>402</v>
      </c>
      <c r="P95" s="7"/>
      <c r="Q95" s="15">
        <v>312</v>
      </c>
      <c r="R95" s="15">
        <v>428</v>
      </c>
      <c r="S95" s="15">
        <v>269</v>
      </c>
    </row>
    <row r="96" spans="1:19" ht="16.5" customHeight="1" x14ac:dyDescent="0.2">
      <c r="A96" s="7"/>
      <c r="B96" s="7"/>
      <c r="C96" s="7"/>
      <c r="D96" s="7" t="s">
        <v>436</v>
      </c>
      <c r="E96" s="7"/>
      <c r="F96" s="7"/>
      <c r="G96" s="7"/>
      <c r="H96" s="7"/>
      <c r="I96" s="7"/>
      <c r="J96" s="7"/>
      <c r="K96" s="7"/>
      <c r="L96" s="9" t="s">
        <v>240</v>
      </c>
      <c r="M96" s="15">
        <v>259</v>
      </c>
      <c r="N96" s="15">
        <v>341</v>
      </c>
      <c r="O96" s="16">
        <v>47</v>
      </c>
      <c r="P96" s="7"/>
      <c r="Q96" s="15">
        <v>292</v>
      </c>
      <c r="R96" s="15">
        <v>468</v>
      </c>
      <c r="S96" s="16">
        <v>31</v>
      </c>
    </row>
    <row r="97" spans="1:19" ht="16.5" customHeight="1" x14ac:dyDescent="0.2">
      <c r="A97" s="7"/>
      <c r="B97" s="7"/>
      <c r="C97" s="7"/>
      <c r="D97" s="7" t="s">
        <v>437</v>
      </c>
      <c r="E97" s="7"/>
      <c r="F97" s="7"/>
      <c r="G97" s="7"/>
      <c r="H97" s="7"/>
      <c r="I97" s="7"/>
      <c r="J97" s="7"/>
      <c r="K97" s="7"/>
      <c r="L97" s="9" t="s">
        <v>240</v>
      </c>
      <c r="M97" s="14" t="s">
        <v>227</v>
      </c>
      <c r="N97" s="14" t="s">
        <v>227</v>
      </c>
      <c r="O97" s="16">
        <v>11</v>
      </c>
      <c r="P97" s="7"/>
      <c r="Q97" s="14" t="s">
        <v>227</v>
      </c>
      <c r="R97" s="14" t="s">
        <v>227</v>
      </c>
      <c r="S97" s="13">
        <v>5</v>
      </c>
    </row>
    <row r="98" spans="1:19" ht="16.5" customHeight="1" x14ac:dyDescent="0.2">
      <c r="A98" s="7"/>
      <c r="B98" s="7"/>
      <c r="C98" s="7"/>
      <c r="D98" s="7" t="s">
        <v>588</v>
      </c>
      <c r="E98" s="7"/>
      <c r="F98" s="7"/>
      <c r="G98" s="7"/>
      <c r="H98" s="7"/>
      <c r="I98" s="7"/>
      <c r="J98" s="7"/>
      <c r="K98" s="7"/>
      <c r="L98" s="9" t="s">
        <v>240</v>
      </c>
      <c r="M98" s="15">
        <v>276</v>
      </c>
      <c r="N98" s="15">
        <v>508</v>
      </c>
      <c r="O98" s="16">
        <v>43</v>
      </c>
      <c r="P98" s="7"/>
      <c r="Q98" s="15">
        <v>277</v>
      </c>
      <c r="R98" s="15">
        <v>543</v>
      </c>
      <c r="S98" s="16">
        <v>31</v>
      </c>
    </row>
    <row r="99" spans="1:19" ht="16.5" customHeight="1" x14ac:dyDescent="0.2">
      <c r="A99" s="7"/>
      <c r="B99" s="7"/>
      <c r="C99" s="7" t="s">
        <v>590</v>
      </c>
      <c r="D99" s="7"/>
      <c r="E99" s="7"/>
      <c r="F99" s="7"/>
      <c r="G99" s="7"/>
      <c r="H99" s="7"/>
      <c r="I99" s="7"/>
      <c r="J99" s="7"/>
      <c r="K99" s="7"/>
      <c r="L99" s="9"/>
      <c r="M99" s="10"/>
      <c r="N99" s="10"/>
      <c r="O99" s="10"/>
      <c r="P99" s="7"/>
      <c r="Q99" s="10"/>
      <c r="R99" s="10"/>
      <c r="S99" s="10"/>
    </row>
    <row r="100" spans="1:19" ht="16.5" customHeight="1" x14ac:dyDescent="0.2">
      <c r="A100" s="7"/>
      <c r="B100" s="7"/>
      <c r="C100" s="7"/>
      <c r="D100" s="7" t="s">
        <v>591</v>
      </c>
      <c r="E100" s="7"/>
      <c r="F100" s="7"/>
      <c r="G100" s="7"/>
      <c r="H100" s="7"/>
      <c r="I100" s="7"/>
      <c r="J100" s="7"/>
      <c r="K100" s="7"/>
      <c r="L100" s="9" t="s">
        <v>240</v>
      </c>
      <c r="M100" s="15">
        <v>273</v>
      </c>
      <c r="N100" s="15">
        <v>542</v>
      </c>
      <c r="O100" s="15">
        <v>804</v>
      </c>
      <c r="P100" s="7"/>
      <c r="Q100" s="15">
        <v>329</v>
      </c>
      <c r="R100" s="15">
        <v>617</v>
      </c>
      <c r="S100" s="15">
        <v>626</v>
      </c>
    </row>
    <row r="101" spans="1:19" ht="16.5" customHeight="1" x14ac:dyDescent="0.2">
      <c r="A101" s="7"/>
      <c r="B101" s="7"/>
      <c r="C101" s="7"/>
      <c r="D101" s="7" t="s">
        <v>592</v>
      </c>
      <c r="E101" s="7"/>
      <c r="F101" s="7"/>
      <c r="G101" s="7"/>
      <c r="H101" s="7"/>
      <c r="I101" s="7"/>
      <c r="J101" s="7"/>
      <c r="K101" s="7"/>
      <c r="L101" s="9" t="s">
        <v>240</v>
      </c>
      <c r="M101" s="15">
        <v>271</v>
      </c>
      <c r="N101" s="15">
        <v>492</v>
      </c>
      <c r="O101" s="15">
        <v>846</v>
      </c>
      <c r="P101" s="7"/>
      <c r="Q101" s="15">
        <v>316</v>
      </c>
      <c r="R101" s="15">
        <v>536</v>
      </c>
      <c r="S101" s="15">
        <v>688</v>
      </c>
    </row>
    <row r="102" spans="1:19" ht="16.5" customHeight="1" x14ac:dyDescent="0.2">
      <c r="A102" s="7"/>
      <c r="B102" s="7"/>
      <c r="C102" s="7"/>
      <c r="D102" s="7" t="s">
        <v>593</v>
      </c>
      <c r="E102" s="7"/>
      <c r="F102" s="7"/>
      <c r="G102" s="7"/>
      <c r="H102" s="7"/>
      <c r="I102" s="7"/>
      <c r="J102" s="7"/>
      <c r="K102" s="7"/>
      <c r="L102" s="9" t="s">
        <v>240</v>
      </c>
      <c r="M102" s="15">
        <v>272</v>
      </c>
      <c r="N102" s="15">
        <v>510</v>
      </c>
      <c r="O102" s="15">
        <v>608</v>
      </c>
      <c r="P102" s="7"/>
      <c r="Q102" s="15">
        <v>315</v>
      </c>
      <c r="R102" s="15">
        <v>556</v>
      </c>
      <c r="S102" s="15">
        <v>495</v>
      </c>
    </row>
    <row r="103" spans="1:19" ht="16.5" customHeight="1" x14ac:dyDescent="0.2">
      <c r="A103" s="7"/>
      <c r="B103" s="7"/>
      <c r="C103" s="7"/>
      <c r="D103" s="7" t="s">
        <v>594</v>
      </c>
      <c r="E103" s="7"/>
      <c r="F103" s="7"/>
      <c r="G103" s="7"/>
      <c r="H103" s="7"/>
      <c r="I103" s="7"/>
      <c r="J103" s="7"/>
      <c r="K103" s="7"/>
      <c r="L103" s="9" t="s">
        <v>240</v>
      </c>
      <c r="M103" s="15">
        <v>303</v>
      </c>
      <c r="N103" s="15">
        <v>633</v>
      </c>
      <c r="O103" s="15">
        <v>311</v>
      </c>
      <c r="P103" s="7"/>
      <c r="Q103" s="15">
        <v>327</v>
      </c>
      <c r="R103" s="15">
        <v>734</v>
      </c>
      <c r="S103" s="15">
        <v>261</v>
      </c>
    </row>
    <row r="104" spans="1:19" ht="16.5" customHeight="1" x14ac:dyDescent="0.2">
      <c r="A104" s="7"/>
      <c r="B104" s="7"/>
      <c r="C104" s="7"/>
      <c r="D104" s="7" t="s">
        <v>595</v>
      </c>
      <c r="E104" s="7"/>
      <c r="F104" s="7"/>
      <c r="G104" s="7"/>
      <c r="H104" s="7"/>
      <c r="I104" s="7"/>
      <c r="J104" s="7"/>
      <c r="K104" s="7"/>
      <c r="L104" s="9" t="s">
        <v>240</v>
      </c>
      <c r="M104" s="15">
        <v>341</v>
      </c>
      <c r="N104" s="15">
        <v>804</v>
      </c>
      <c r="O104" s="15">
        <v>104</v>
      </c>
      <c r="P104" s="7"/>
      <c r="Q104" s="15">
        <v>375</v>
      </c>
      <c r="R104" s="15">
        <v>902</v>
      </c>
      <c r="S104" s="16">
        <v>92</v>
      </c>
    </row>
    <row r="105" spans="1:19" ht="16.5" customHeight="1" x14ac:dyDescent="0.2">
      <c r="A105" s="7"/>
      <c r="B105" s="7"/>
      <c r="C105" s="7"/>
      <c r="D105" s="7" t="s">
        <v>588</v>
      </c>
      <c r="E105" s="7"/>
      <c r="F105" s="7"/>
      <c r="G105" s="7"/>
      <c r="H105" s="7"/>
      <c r="I105" s="7"/>
      <c r="J105" s="7"/>
      <c r="K105" s="7"/>
      <c r="L105" s="9" t="s">
        <v>240</v>
      </c>
      <c r="M105" s="15">
        <v>276</v>
      </c>
      <c r="N105" s="15">
        <v>508</v>
      </c>
      <c r="O105" s="16">
        <v>43</v>
      </c>
      <c r="P105" s="7"/>
      <c r="Q105" s="15">
        <v>277</v>
      </c>
      <c r="R105" s="15">
        <v>543</v>
      </c>
      <c r="S105" s="16">
        <v>31</v>
      </c>
    </row>
    <row r="106" spans="1:19" ht="16.5" customHeight="1" x14ac:dyDescent="0.2">
      <c r="A106" s="7"/>
      <c r="B106" s="7" t="s">
        <v>597</v>
      </c>
      <c r="C106" s="7"/>
      <c r="D106" s="7"/>
      <c r="E106" s="7"/>
      <c r="F106" s="7"/>
      <c r="G106" s="7"/>
      <c r="H106" s="7"/>
      <c r="I106" s="7"/>
      <c r="J106" s="7"/>
      <c r="K106" s="7"/>
      <c r="L106" s="9"/>
      <c r="M106" s="10"/>
      <c r="N106" s="10"/>
      <c r="O106" s="10"/>
      <c r="P106" s="7"/>
      <c r="Q106" s="10"/>
      <c r="R106" s="10"/>
      <c r="S106" s="10"/>
    </row>
    <row r="107" spans="1:19" ht="16.5" customHeight="1" x14ac:dyDescent="0.2">
      <c r="A107" s="7"/>
      <c r="B107" s="7"/>
      <c r="C107" s="7" t="s">
        <v>105</v>
      </c>
      <c r="D107" s="7"/>
      <c r="E107" s="7"/>
      <c r="F107" s="7"/>
      <c r="G107" s="7"/>
      <c r="H107" s="7"/>
      <c r="I107" s="7"/>
      <c r="J107" s="7"/>
      <c r="K107" s="7"/>
      <c r="L107" s="9" t="s">
        <v>240</v>
      </c>
      <c r="M107" s="14" t="s">
        <v>101</v>
      </c>
      <c r="N107" s="14" t="s">
        <v>101</v>
      </c>
      <c r="O107" s="14" t="s">
        <v>101</v>
      </c>
      <c r="P107" s="7"/>
      <c r="Q107" s="14" t="s">
        <v>101</v>
      </c>
      <c r="R107" s="14" t="s">
        <v>101</v>
      </c>
      <c r="S107" s="14" t="s">
        <v>101</v>
      </c>
    </row>
    <row r="108" spans="1:19" ht="16.5" customHeight="1" x14ac:dyDescent="0.2">
      <c r="A108" s="7"/>
      <c r="B108" s="7"/>
      <c r="C108" s="7" t="s">
        <v>587</v>
      </c>
      <c r="D108" s="7"/>
      <c r="E108" s="7"/>
      <c r="F108" s="7"/>
      <c r="G108" s="7"/>
      <c r="H108" s="7"/>
      <c r="I108" s="7"/>
      <c r="J108" s="7"/>
      <c r="K108" s="7"/>
      <c r="L108" s="9"/>
      <c r="M108" s="10"/>
      <c r="N108" s="10"/>
      <c r="O108" s="10"/>
      <c r="P108" s="7"/>
      <c r="Q108" s="10"/>
      <c r="R108" s="10"/>
      <c r="S108" s="10"/>
    </row>
    <row r="109" spans="1:19" ht="29.45" customHeight="1" x14ac:dyDescent="0.2">
      <c r="A109" s="7"/>
      <c r="B109" s="7"/>
      <c r="C109" s="7"/>
      <c r="D109" s="84" t="s">
        <v>346</v>
      </c>
      <c r="E109" s="84"/>
      <c r="F109" s="84"/>
      <c r="G109" s="84"/>
      <c r="H109" s="84"/>
      <c r="I109" s="84"/>
      <c r="J109" s="84"/>
      <c r="K109" s="84"/>
      <c r="L109" s="9" t="s">
        <v>240</v>
      </c>
      <c r="M109" s="14" t="s">
        <v>101</v>
      </c>
      <c r="N109" s="14" t="s">
        <v>101</v>
      </c>
      <c r="O109" s="14" t="s">
        <v>101</v>
      </c>
      <c r="P109" s="7"/>
      <c r="Q109" s="14" t="s">
        <v>101</v>
      </c>
      <c r="R109" s="14" t="s">
        <v>101</v>
      </c>
      <c r="S109" s="14" t="s">
        <v>101</v>
      </c>
    </row>
    <row r="110" spans="1:19" ht="16.5" customHeight="1" x14ac:dyDescent="0.2">
      <c r="A110" s="7"/>
      <c r="B110" s="7"/>
      <c r="C110" s="7"/>
      <c r="D110" s="7" t="s">
        <v>487</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c r="D111" s="7" t="s">
        <v>588</v>
      </c>
      <c r="E111" s="7"/>
      <c r="F111" s="7"/>
      <c r="G111" s="7"/>
      <c r="H111" s="7"/>
      <c r="I111" s="7"/>
      <c r="J111" s="7"/>
      <c r="K111" s="7"/>
      <c r="L111" s="9" t="s">
        <v>240</v>
      </c>
      <c r="M111" s="14" t="s">
        <v>101</v>
      </c>
      <c r="N111" s="14" t="s">
        <v>101</v>
      </c>
      <c r="O111" s="14" t="s">
        <v>101</v>
      </c>
      <c r="P111" s="7"/>
      <c r="Q111" s="14" t="s">
        <v>101</v>
      </c>
      <c r="R111" s="14" t="s">
        <v>101</v>
      </c>
      <c r="S111" s="14" t="s">
        <v>101</v>
      </c>
    </row>
    <row r="112" spans="1:19" ht="16.5" customHeight="1" x14ac:dyDescent="0.2">
      <c r="A112" s="7"/>
      <c r="B112" s="7"/>
      <c r="C112" s="7" t="s">
        <v>589</v>
      </c>
      <c r="D112" s="7"/>
      <c r="E112" s="7"/>
      <c r="F112" s="7"/>
      <c r="G112" s="7"/>
      <c r="H112" s="7"/>
      <c r="I112" s="7"/>
      <c r="J112" s="7"/>
      <c r="K112" s="7"/>
      <c r="L112" s="9"/>
      <c r="M112" s="10"/>
      <c r="N112" s="10"/>
      <c r="O112" s="10"/>
      <c r="P112" s="7"/>
      <c r="Q112" s="10"/>
      <c r="R112" s="10"/>
      <c r="S112" s="10"/>
    </row>
    <row r="113" spans="1:19" ht="16.5" customHeight="1" x14ac:dyDescent="0.2">
      <c r="A113" s="7"/>
      <c r="B113" s="7"/>
      <c r="C113" s="7"/>
      <c r="D113" s="7" t="s">
        <v>433</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434</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435</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436</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437</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c r="D118" s="7" t="s">
        <v>588</v>
      </c>
      <c r="E118" s="7"/>
      <c r="F118" s="7"/>
      <c r="G118" s="7"/>
      <c r="H118" s="7"/>
      <c r="I118" s="7"/>
      <c r="J118" s="7"/>
      <c r="K118" s="7"/>
      <c r="L118" s="9" t="s">
        <v>240</v>
      </c>
      <c r="M118" s="14" t="s">
        <v>101</v>
      </c>
      <c r="N118" s="14" t="s">
        <v>101</v>
      </c>
      <c r="O118" s="14" t="s">
        <v>101</v>
      </c>
      <c r="P118" s="7"/>
      <c r="Q118" s="14" t="s">
        <v>101</v>
      </c>
      <c r="R118" s="14" t="s">
        <v>101</v>
      </c>
      <c r="S118" s="14" t="s">
        <v>101</v>
      </c>
    </row>
    <row r="119" spans="1:19" ht="16.5" customHeight="1" x14ac:dyDescent="0.2">
      <c r="A119" s="7"/>
      <c r="B119" s="7"/>
      <c r="C119" s="7" t="s">
        <v>590</v>
      </c>
      <c r="D119" s="7"/>
      <c r="E119" s="7"/>
      <c r="F119" s="7"/>
      <c r="G119" s="7"/>
      <c r="H119" s="7"/>
      <c r="I119" s="7"/>
      <c r="J119" s="7"/>
      <c r="K119" s="7"/>
      <c r="L119" s="9"/>
      <c r="M119" s="10"/>
      <c r="N119" s="10"/>
      <c r="O119" s="10"/>
      <c r="P119" s="7"/>
      <c r="Q119" s="10"/>
      <c r="R119" s="10"/>
      <c r="S119" s="10"/>
    </row>
    <row r="120" spans="1:19" ht="16.5" customHeight="1" x14ac:dyDescent="0.2">
      <c r="A120" s="7"/>
      <c r="B120" s="7"/>
      <c r="C120" s="7"/>
      <c r="D120" s="7" t="s">
        <v>591</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592</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593</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594</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595</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c r="B125" s="7"/>
      <c r="C125" s="7"/>
      <c r="D125" s="7" t="s">
        <v>588</v>
      </c>
      <c r="E125" s="7"/>
      <c r="F125" s="7"/>
      <c r="G125" s="7"/>
      <c r="H125" s="7"/>
      <c r="I125" s="7"/>
      <c r="J125" s="7"/>
      <c r="K125" s="7"/>
      <c r="L125" s="9" t="s">
        <v>240</v>
      </c>
      <c r="M125" s="14" t="s">
        <v>101</v>
      </c>
      <c r="N125" s="14" t="s">
        <v>101</v>
      </c>
      <c r="O125" s="14" t="s">
        <v>101</v>
      </c>
      <c r="P125" s="7"/>
      <c r="Q125" s="14" t="s">
        <v>101</v>
      </c>
      <c r="R125" s="14" t="s">
        <v>101</v>
      </c>
      <c r="S125" s="14" t="s">
        <v>101</v>
      </c>
    </row>
    <row r="126" spans="1:19" ht="16.5" customHeight="1" x14ac:dyDescent="0.2">
      <c r="A126" s="7" t="s">
        <v>141</v>
      </c>
      <c r="B126" s="7"/>
      <c r="C126" s="7"/>
      <c r="D126" s="7"/>
      <c r="E126" s="7"/>
      <c r="F126" s="7"/>
      <c r="G126" s="7"/>
      <c r="H126" s="7"/>
      <c r="I126" s="7"/>
      <c r="J126" s="7"/>
      <c r="K126" s="7"/>
      <c r="L126" s="9"/>
      <c r="M126" s="10"/>
      <c r="N126" s="10"/>
      <c r="O126" s="10"/>
      <c r="P126" s="7"/>
      <c r="Q126" s="10"/>
      <c r="R126" s="10"/>
      <c r="S126" s="10"/>
    </row>
    <row r="127" spans="1:19" ht="16.5" customHeight="1" x14ac:dyDescent="0.2">
      <c r="A127" s="7"/>
      <c r="B127" s="7" t="s">
        <v>586</v>
      </c>
      <c r="C127" s="7"/>
      <c r="D127" s="7"/>
      <c r="E127" s="7"/>
      <c r="F127" s="7"/>
      <c r="G127" s="7"/>
      <c r="H127" s="7"/>
      <c r="I127" s="7"/>
      <c r="J127" s="7"/>
      <c r="K127" s="7"/>
      <c r="L127" s="9"/>
      <c r="M127" s="10"/>
      <c r="N127" s="10"/>
      <c r="O127" s="10"/>
      <c r="P127" s="7"/>
      <c r="Q127" s="10"/>
      <c r="R127" s="10"/>
      <c r="S127" s="10"/>
    </row>
    <row r="128" spans="1:19" ht="16.5" customHeight="1" x14ac:dyDescent="0.2">
      <c r="A128" s="7"/>
      <c r="B128" s="7"/>
      <c r="C128" s="7" t="s">
        <v>105</v>
      </c>
      <c r="D128" s="7"/>
      <c r="E128" s="7"/>
      <c r="F128" s="7"/>
      <c r="G128" s="7"/>
      <c r="H128" s="7"/>
      <c r="I128" s="7"/>
      <c r="J128" s="7"/>
      <c r="K128" s="7"/>
      <c r="L128" s="9" t="s">
        <v>240</v>
      </c>
      <c r="M128" s="15">
        <v>205</v>
      </c>
      <c r="N128" s="15">
        <v>378</v>
      </c>
      <c r="O128" s="19">
        <v>14726</v>
      </c>
      <c r="P128" s="7"/>
      <c r="Q128" s="15">
        <v>151</v>
      </c>
      <c r="R128" s="15">
        <v>376</v>
      </c>
      <c r="S128" s="17">
        <v>9352</v>
      </c>
    </row>
    <row r="129" spans="1:19" ht="16.5" customHeight="1" x14ac:dyDescent="0.2">
      <c r="A129" s="7"/>
      <c r="B129" s="7"/>
      <c r="C129" s="7" t="s">
        <v>587</v>
      </c>
      <c r="D129" s="7"/>
      <c r="E129" s="7"/>
      <c r="F129" s="7"/>
      <c r="G129" s="7"/>
      <c r="H129" s="7"/>
      <c r="I129" s="7"/>
      <c r="J129" s="7"/>
      <c r="K129" s="7"/>
      <c r="L129" s="9"/>
      <c r="M129" s="10"/>
      <c r="N129" s="10"/>
      <c r="O129" s="10"/>
      <c r="P129" s="7"/>
      <c r="Q129" s="10"/>
      <c r="R129" s="10"/>
      <c r="S129" s="10"/>
    </row>
    <row r="130" spans="1:19" ht="29.45" customHeight="1" x14ac:dyDescent="0.2">
      <c r="A130" s="7"/>
      <c r="B130" s="7"/>
      <c r="C130" s="7"/>
      <c r="D130" s="84" t="s">
        <v>346</v>
      </c>
      <c r="E130" s="84"/>
      <c r="F130" s="84"/>
      <c r="G130" s="84"/>
      <c r="H130" s="84"/>
      <c r="I130" s="84"/>
      <c r="J130" s="84"/>
      <c r="K130" s="84"/>
      <c r="L130" s="9" t="s">
        <v>240</v>
      </c>
      <c r="M130" s="15">
        <v>199</v>
      </c>
      <c r="N130" s="15">
        <v>352</v>
      </c>
      <c r="O130" s="15">
        <v>566</v>
      </c>
      <c r="P130" s="7"/>
      <c r="Q130" s="15">
        <v>152</v>
      </c>
      <c r="R130" s="15">
        <v>389</v>
      </c>
      <c r="S130" s="15">
        <v>239</v>
      </c>
    </row>
    <row r="131" spans="1:19" ht="16.5" customHeight="1" x14ac:dyDescent="0.2">
      <c r="A131" s="7"/>
      <c r="B131" s="7"/>
      <c r="C131" s="7"/>
      <c r="D131" s="7" t="s">
        <v>487</v>
      </c>
      <c r="E131" s="7"/>
      <c r="F131" s="7"/>
      <c r="G131" s="7"/>
      <c r="H131" s="7"/>
      <c r="I131" s="7"/>
      <c r="J131" s="7"/>
      <c r="K131" s="7"/>
      <c r="L131" s="9" t="s">
        <v>240</v>
      </c>
      <c r="M131" s="15">
        <v>207</v>
      </c>
      <c r="N131" s="15">
        <v>384</v>
      </c>
      <c r="O131" s="19">
        <v>13010</v>
      </c>
      <c r="P131" s="7"/>
      <c r="Q131" s="15">
        <v>153</v>
      </c>
      <c r="R131" s="15">
        <v>378</v>
      </c>
      <c r="S131" s="17">
        <v>8381</v>
      </c>
    </row>
    <row r="132" spans="1:19" ht="16.5" customHeight="1" x14ac:dyDescent="0.2">
      <c r="A132" s="7"/>
      <c r="B132" s="7"/>
      <c r="C132" s="7"/>
      <c r="D132" s="7" t="s">
        <v>588</v>
      </c>
      <c r="E132" s="7"/>
      <c r="F132" s="7"/>
      <c r="G132" s="7"/>
      <c r="H132" s="7"/>
      <c r="I132" s="7"/>
      <c r="J132" s="7"/>
      <c r="K132" s="7"/>
      <c r="L132" s="9" t="s">
        <v>240</v>
      </c>
      <c r="M132" s="15">
        <v>175</v>
      </c>
      <c r="N132" s="15">
        <v>331</v>
      </c>
      <c r="O132" s="17">
        <v>1150</v>
      </c>
      <c r="P132" s="7"/>
      <c r="Q132" s="15">
        <v>127</v>
      </c>
      <c r="R132" s="15">
        <v>339</v>
      </c>
      <c r="S132" s="15">
        <v>732</v>
      </c>
    </row>
    <row r="133" spans="1:19" ht="16.5" customHeight="1" x14ac:dyDescent="0.2">
      <c r="A133" s="7"/>
      <c r="B133" s="7"/>
      <c r="C133" s="7" t="s">
        <v>589</v>
      </c>
      <c r="D133" s="7"/>
      <c r="E133" s="7"/>
      <c r="F133" s="7"/>
      <c r="G133" s="7"/>
      <c r="H133" s="7"/>
      <c r="I133" s="7"/>
      <c r="J133" s="7"/>
      <c r="K133" s="7"/>
      <c r="L133" s="9"/>
      <c r="M133" s="10"/>
      <c r="N133" s="10"/>
      <c r="O133" s="10"/>
      <c r="P133" s="7"/>
      <c r="Q133" s="10"/>
      <c r="R133" s="10"/>
      <c r="S133" s="10"/>
    </row>
    <row r="134" spans="1:19" ht="16.5" customHeight="1" x14ac:dyDescent="0.2">
      <c r="A134" s="7"/>
      <c r="B134" s="7"/>
      <c r="C134" s="7"/>
      <c r="D134" s="7" t="s">
        <v>433</v>
      </c>
      <c r="E134" s="7"/>
      <c r="F134" s="7"/>
      <c r="G134" s="7"/>
      <c r="H134" s="7"/>
      <c r="I134" s="7"/>
      <c r="J134" s="7"/>
      <c r="K134" s="7"/>
      <c r="L134" s="9" t="s">
        <v>240</v>
      </c>
      <c r="M134" s="15">
        <v>222</v>
      </c>
      <c r="N134" s="15">
        <v>408</v>
      </c>
      <c r="O134" s="19">
        <v>10285</v>
      </c>
      <c r="P134" s="7"/>
      <c r="Q134" s="15">
        <v>149</v>
      </c>
      <c r="R134" s="15">
        <v>388</v>
      </c>
      <c r="S134" s="17">
        <v>6222</v>
      </c>
    </row>
    <row r="135" spans="1:19" ht="16.5" customHeight="1" x14ac:dyDescent="0.2">
      <c r="A135" s="7"/>
      <c r="B135" s="7"/>
      <c r="C135" s="7"/>
      <c r="D135" s="7" t="s">
        <v>434</v>
      </c>
      <c r="E135" s="7"/>
      <c r="F135" s="7"/>
      <c r="G135" s="7"/>
      <c r="H135" s="7"/>
      <c r="I135" s="7"/>
      <c r="J135" s="7"/>
      <c r="K135" s="7"/>
      <c r="L135" s="9" t="s">
        <v>240</v>
      </c>
      <c r="M135" s="15">
        <v>150</v>
      </c>
      <c r="N135" s="15">
        <v>266</v>
      </c>
      <c r="O135" s="17">
        <v>2007</v>
      </c>
      <c r="P135" s="7"/>
      <c r="Q135" s="15">
        <v>167</v>
      </c>
      <c r="R135" s="15">
        <v>297</v>
      </c>
      <c r="S135" s="17">
        <v>1434</v>
      </c>
    </row>
    <row r="136" spans="1:19" ht="16.5" customHeight="1" x14ac:dyDescent="0.2">
      <c r="A136" s="7"/>
      <c r="B136" s="7"/>
      <c r="C136" s="7"/>
      <c r="D136" s="7" t="s">
        <v>435</v>
      </c>
      <c r="E136" s="7"/>
      <c r="F136" s="7"/>
      <c r="G136" s="7"/>
      <c r="H136" s="7"/>
      <c r="I136" s="7"/>
      <c r="J136" s="7"/>
      <c r="K136" s="7"/>
      <c r="L136" s="9" t="s">
        <v>240</v>
      </c>
      <c r="M136" s="15">
        <v>156</v>
      </c>
      <c r="N136" s="15">
        <v>328</v>
      </c>
      <c r="O136" s="17">
        <v>1714</v>
      </c>
      <c r="P136" s="7"/>
      <c r="Q136" s="15">
        <v>146</v>
      </c>
      <c r="R136" s="15">
        <v>363</v>
      </c>
      <c r="S136" s="17">
        <v>1265</v>
      </c>
    </row>
    <row r="137" spans="1:19" ht="16.5" customHeight="1" x14ac:dyDescent="0.2">
      <c r="A137" s="7"/>
      <c r="B137" s="7"/>
      <c r="C137" s="7"/>
      <c r="D137" s="7" t="s">
        <v>436</v>
      </c>
      <c r="E137" s="7"/>
      <c r="F137" s="7"/>
      <c r="G137" s="7"/>
      <c r="H137" s="7"/>
      <c r="I137" s="7"/>
      <c r="J137" s="7"/>
      <c r="K137" s="7"/>
      <c r="L137" s="9" t="s">
        <v>240</v>
      </c>
      <c r="M137" s="16">
        <v>48</v>
      </c>
      <c r="N137" s="15">
        <v>291</v>
      </c>
      <c r="O137" s="15">
        <v>236</v>
      </c>
      <c r="P137" s="7"/>
      <c r="Q137" s="16">
        <v>89</v>
      </c>
      <c r="R137" s="15">
        <v>248</v>
      </c>
      <c r="S137" s="15">
        <v>152</v>
      </c>
    </row>
    <row r="138" spans="1:19" ht="16.5" customHeight="1" x14ac:dyDescent="0.2">
      <c r="A138" s="7"/>
      <c r="B138" s="7"/>
      <c r="C138" s="7"/>
      <c r="D138" s="7" t="s">
        <v>437</v>
      </c>
      <c r="E138" s="7"/>
      <c r="F138" s="7"/>
      <c r="G138" s="7"/>
      <c r="H138" s="7"/>
      <c r="I138" s="7"/>
      <c r="J138" s="7"/>
      <c r="K138" s="7"/>
      <c r="L138" s="9" t="s">
        <v>240</v>
      </c>
      <c r="M138" s="15">
        <v>300</v>
      </c>
      <c r="N138" s="15">
        <v>498</v>
      </c>
      <c r="O138" s="15">
        <v>190</v>
      </c>
      <c r="P138" s="7"/>
      <c r="Q138" s="15">
        <v>230</v>
      </c>
      <c r="R138" s="15">
        <v>473</v>
      </c>
      <c r="S138" s="16">
        <v>98</v>
      </c>
    </row>
    <row r="139" spans="1:19" ht="16.5" customHeight="1" x14ac:dyDescent="0.2">
      <c r="A139" s="7"/>
      <c r="B139" s="7"/>
      <c r="C139" s="7"/>
      <c r="D139" s="7" t="s">
        <v>588</v>
      </c>
      <c r="E139" s="7"/>
      <c r="F139" s="7"/>
      <c r="G139" s="7"/>
      <c r="H139" s="7"/>
      <c r="I139" s="7"/>
      <c r="J139" s="7"/>
      <c r="K139" s="7"/>
      <c r="L139" s="9" t="s">
        <v>240</v>
      </c>
      <c r="M139" s="15">
        <v>149</v>
      </c>
      <c r="N139" s="15">
        <v>345</v>
      </c>
      <c r="O139" s="15">
        <v>294</v>
      </c>
      <c r="P139" s="7"/>
      <c r="Q139" s="15">
        <v>176</v>
      </c>
      <c r="R139" s="15">
        <v>402</v>
      </c>
      <c r="S139" s="15">
        <v>181</v>
      </c>
    </row>
    <row r="140" spans="1:19" ht="16.5" customHeight="1" x14ac:dyDescent="0.2">
      <c r="A140" s="7"/>
      <c r="B140" s="7"/>
      <c r="C140" s="7" t="s">
        <v>590</v>
      </c>
      <c r="D140" s="7"/>
      <c r="E140" s="7"/>
      <c r="F140" s="7"/>
      <c r="G140" s="7"/>
      <c r="H140" s="7"/>
      <c r="I140" s="7"/>
      <c r="J140" s="7"/>
      <c r="K140" s="7"/>
      <c r="L140" s="9"/>
      <c r="M140" s="10"/>
      <c r="N140" s="10"/>
      <c r="O140" s="10"/>
      <c r="P140" s="7"/>
      <c r="Q140" s="10"/>
      <c r="R140" s="10"/>
      <c r="S140" s="10"/>
    </row>
    <row r="141" spans="1:19" ht="16.5" customHeight="1" x14ac:dyDescent="0.2">
      <c r="A141" s="7"/>
      <c r="B141" s="7"/>
      <c r="C141" s="7"/>
      <c r="D141" s="7" t="s">
        <v>591</v>
      </c>
      <c r="E141" s="7"/>
      <c r="F141" s="7"/>
      <c r="G141" s="7"/>
      <c r="H141" s="7"/>
      <c r="I141" s="7"/>
      <c r="J141" s="7"/>
      <c r="K141" s="7"/>
      <c r="L141" s="9" t="s">
        <v>240</v>
      </c>
      <c r="M141" s="15">
        <v>211</v>
      </c>
      <c r="N141" s="15">
        <v>423</v>
      </c>
      <c r="O141" s="17">
        <v>3483</v>
      </c>
      <c r="P141" s="7"/>
      <c r="Q141" s="15">
        <v>123</v>
      </c>
      <c r="R141" s="15">
        <v>388</v>
      </c>
      <c r="S141" s="17">
        <v>2353</v>
      </c>
    </row>
    <row r="142" spans="1:19" ht="16.5" customHeight="1" x14ac:dyDescent="0.2">
      <c r="A142" s="7"/>
      <c r="B142" s="7"/>
      <c r="C142" s="7"/>
      <c r="D142" s="7" t="s">
        <v>592</v>
      </c>
      <c r="E142" s="7"/>
      <c r="F142" s="7"/>
      <c r="G142" s="7"/>
      <c r="H142" s="7"/>
      <c r="I142" s="7"/>
      <c r="J142" s="7"/>
      <c r="K142" s="7"/>
      <c r="L142" s="9" t="s">
        <v>240</v>
      </c>
      <c r="M142" s="15">
        <v>210</v>
      </c>
      <c r="N142" s="15">
        <v>378</v>
      </c>
      <c r="O142" s="17">
        <v>3964</v>
      </c>
      <c r="P142" s="7"/>
      <c r="Q142" s="15">
        <v>147</v>
      </c>
      <c r="R142" s="15">
        <v>382</v>
      </c>
      <c r="S142" s="17">
        <v>2553</v>
      </c>
    </row>
    <row r="143" spans="1:19" ht="16.5" customHeight="1" x14ac:dyDescent="0.2">
      <c r="A143" s="7"/>
      <c r="B143" s="7"/>
      <c r="C143" s="7"/>
      <c r="D143" s="7" t="s">
        <v>593</v>
      </c>
      <c r="E143" s="7"/>
      <c r="F143" s="7"/>
      <c r="G143" s="7"/>
      <c r="H143" s="7"/>
      <c r="I143" s="7"/>
      <c r="J143" s="7"/>
      <c r="K143" s="7"/>
      <c r="L143" s="9" t="s">
        <v>240</v>
      </c>
      <c r="M143" s="15">
        <v>180</v>
      </c>
      <c r="N143" s="15">
        <v>328</v>
      </c>
      <c r="O143" s="17">
        <v>3876</v>
      </c>
      <c r="P143" s="7"/>
      <c r="Q143" s="15">
        <v>169</v>
      </c>
      <c r="R143" s="15">
        <v>342</v>
      </c>
      <c r="S143" s="17">
        <v>2592</v>
      </c>
    </row>
    <row r="144" spans="1:19" ht="16.5" customHeight="1" x14ac:dyDescent="0.2">
      <c r="A144" s="7"/>
      <c r="B144" s="7"/>
      <c r="C144" s="7"/>
      <c r="D144" s="7" t="s">
        <v>594</v>
      </c>
      <c r="E144" s="7"/>
      <c r="F144" s="7"/>
      <c r="G144" s="7"/>
      <c r="H144" s="7"/>
      <c r="I144" s="7"/>
      <c r="J144" s="7"/>
      <c r="K144" s="7"/>
      <c r="L144" s="9" t="s">
        <v>240</v>
      </c>
      <c r="M144" s="15">
        <v>211</v>
      </c>
      <c r="N144" s="15">
        <v>387</v>
      </c>
      <c r="O144" s="17">
        <v>2158</v>
      </c>
      <c r="P144" s="7"/>
      <c r="Q144" s="15">
        <v>170</v>
      </c>
      <c r="R144" s="15">
        <v>387</v>
      </c>
      <c r="S144" s="17">
        <v>1163</v>
      </c>
    </row>
    <row r="145" spans="1:19" ht="16.5" customHeight="1" x14ac:dyDescent="0.2">
      <c r="A145" s="7"/>
      <c r="B145" s="7"/>
      <c r="C145" s="7"/>
      <c r="D145" s="7" t="s">
        <v>595</v>
      </c>
      <c r="E145" s="7"/>
      <c r="F145" s="7"/>
      <c r="G145" s="7"/>
      <c r="H145" s="7"/>
      <c r="I145" s="7"/>
      <c r="J145" s="7"/>
      <c r="K145" s="7"/>
      <c r="L145" s="9" t="s">
        <v>240</v>
      </c>
      <c r="M145" s="15">
        <v>244</v>
      </c>
      <c r="N145" s="15">
        <v>508</v>
      </c>
      <c r="O145" s="15">
        <v>950</v>
      </c>
      <c r="P145" s="7"/>
      <c r="Q145" s="15">
        <v>177</v>
      </c>
      <c r="R145" s="15">
        <v>448</v>
      </c>
      <c r="S145" s="15">
        <v>510</v>
      </c>
    </row>
    <row r="146" spans="1:19" ht="16.5" customHeight="1" x14ac:dyDescent="0.2">
      <c r="A146" s="7"/>
      <c r="B146" s="7"/>
      <c r="C146" s="7"/>
      <c r="D146" s="7" t="s">
        <v>588</v>
      </c>
      <c r="E146" s="7"/>
      <c r="F146" s="7"/>
      <c r="G146" s="7"/>
      <c r="H146" s="7"/>
      <c r="I146" s="7"/>
      <c r="J146" s="7"/>
      <c r="K146" s="7"/>
      <c r="L146" s="9" t="s">
        <v>240</v>
      </c>
      <c r="M146" s="15">
        <v>149</v>
      </c>
      <c r="N146" s="15">
        <v>345</v>
      </c>
      <c r="O146" s="15">
        <v>295</v>
      </c>
      <c r="P146" s="7"/>
      <c r="Q146" s="15">
        <v>176</v>
      </c>
      <c r="R146" s="15">
        <v>402</v>
      </c>
      <c r="S146" s="15">
        <v>181</v>
      </c>
    </row>
    <row r="147" spans="1:19" ht="16.5" customHeight="1" x14ac:dyDescent="0.2">
      <c r="A147" s="7"/>
      <c r="B147" s="7" t="s">
        <v>596</v>
      </c>
      <c r="C147" s="7"/>
      <c r="D147" s="7"/>
      <c r="E147" s="7"/>
      <c r="F147" s="7"/>
      <c r="G147" s="7"/>
      <c r="H147" s="7"/>
      <c r="I147" s="7"/>
      <c r="J147" s="7"/>
      <c r="K147" s="7"/>
      <c r="L147" s="9"/>
      <c r="M147" s="10"/>
      <c r="N147" s="10"/>
      <c r="O147" s="10"/>
      <c r="P147" s="7"/>
      <c r="Q147" s="10"/>
      <c r="R147" s="10"/>
      <c r="S147" s="10"/>
    </row>
    <row r="148" spans="1:19" ht="16.5" customHeight="1" x14ac:dyDescent="0.2">
      <c r="A148" s="7"/>
      <c r="B148" s="7"/>
      <c r="C148" s="7" t="s">
        <v>105</v>
      </c>
      <c r="D148" s="7"/>
      <c r="E148" s="7"/>
      <c r="F148" s="7"/>
      <c r="G148" s="7"/>
      <c r="H148" s="7"/>
      <c r="I148" s="7"/>
      <c r="J148" s="7"/>
      <c r="K148" s="7"/>
      <c r="L148" s="9" t="s">
        <v>240</v>
      </c>
      <c r="M148" s="15">
        <v>287</v>
      </c>
      <c r="N148" s="15">
        <v>721</v>
      </c>
      <c r="O148" s="17">
        <v>2122</v>
      </c>
      <c r="P148" s="7"/>
      <c r="Q148" s="15">
        <v>338</v>
      </c>
      <c r="R148" s="15">
        <v>762</v>
      </c>
      <c r="S148" s="17">
        <v>1690</v>
      </c>
    </row>
    <row r="149" spans="1:19" ht="16.5" customHeight="1" x14ac:dyDescent="0.2">
      <c r="A149" s="7"/>
      <c r="B149" s="7"/>
      <c r="C149" s="7" t="s">
        <v>587</v>
      </c>
      <c r="D149" s="7"/>
      <c r="E149" s="7"/>
      <c r="F149" s="7"/>
      <c r="G149" s="7"/>
      <c r="H149" s="7"/>
      <c r="I149" s="7"/>
      <c r="J149" s="7"/>
      <c r="K149" s="7"/>
      <c r="L149" s="9"/>
      <c r="M149" s="10"/>
      <c r="N149" s="10"/>
      <c r="O149" s="10"/>
      <c r="P149" s="7"/>
      <c r="Q149" s="10"/>
      <c r="R149" s="10"/>
      <c r="S149" s="10"/>
    </row>
    <row r="150" spans="1:19" ht="29.45" customHeight="1" x14ac:dyDescent="0.2">
      <c r="A150" s="7"/>
      <c r="B150" s="7"/>
      <c r="C150" s="7"/>
      <c r="D150" s="84" t="s">
        <v>346</v>
      </c>
      <c r="E150" s="84"/>
      <c r="F150" s="84"/>
      <c r="G150" s="84"/>
      <c r="H150" s="84"/>
      <c r="I150" s="84"/>
      <c r="J150" s="84"/>
      <c r="K150" s="84"/>
      <c r="L150" s="9" t="s">
        <v>240</v>
      </c>
      <c r="M150" s="15">
        <v>237</v>
      </c>
      <c r="N150" s="15">
        <v>428</v>
      </c>
      <c r="O150" s="16">
        <v>34</v>
      </c>
      <c r="P150" s="7"/>
      <c r="Q150" s="15">
        <v>286</v>
      </c>
      <c r="R150" s="15">
        <v>539</v>
      </c>
      <c r="S150" s="16">
        <v>21</v>
      </c>
    </row>
    <row r="151" spans="1:19" ht="16.5" customHeight="1" x14ac:dyDescent="0.2">
      <c r="A151" s="7"/>
      <c r="B151" s="7"/>
      <c r="C151" s="7"/>
      <c r="D151" s="7" t="s">
        <v>487</v>
      </c>
      <c r="E151" s="7"/>
      <c r="F151" s="7"/>
      <c r="G151" s="7"/>
      <c r="H151" s="7"/>
      <c r="I151" s="7"/>
      <c r="J151" s="7"/>
      <c r="K151" s="7"/>
      <c r="L151" s="9" t="s">
        <v>240</v>
      </c>
      <c r="M151" s="15">
        <v>299</v>
      </c>
      <c r="N151" s="15">
        <v>722</v>
      </c>
      <c r="O151" s="17">
        <v>1962</v>
      </c>
      <c r="P151" s="7"/>
      <c r="Q151" s="15">
        <v>342</v>
      </c>
      <c r="R151" s="15">
        <v>762</v>
      </c>
      <c r="S151" s="17">
        <v>1585</v>
      </c>
    </row>
    <row r="152" spans="1:19" ht="16.5" customHeight="1" x14ac:dyDescent="0.2">
      <c r="A152" s="7"/>
      <c r="B152" s="7"/>
      <c r="C152" s="7"/>
      <c r="D152" s="7" t="s">
        <v>588</v>
      </c>
      <c r="E152" s="7"/>
      <c r="F152" s="7"/>
      <c r="G152" s="7"/>
      <c r="H152" s="7"/>
      <c r="I152" s="7"/>
      <c r="J152" s="7"/>
      <c r="K152" s="7"/>
      <c r="L152" s="9" t="s">
        <v>240</v>
      </c>
      <c r="M152" s="15">
        <v>245</v>
      </c>
      <c r="N152" s="15">
        <v>726</v>
      </c>
      <c r="O152" s="15">
        <v>126</v>
      </c>
      <c r="P152" s="7"/>
      <c r="Q152" s="15">
        <v>326</v>
      </c>
      <c r="R152" s="15">
        <v>845</v>
      </c>
      <c r="S152" s="16">
        <v>84</v>
      </c>
    </row>
    <row r="153" spans="1:19" ht="16.5" customHeight="1" x14ac:dyDescent="0.2">
      <c r="A153" s="7"/>
      <c r="B153" s="7"/>
      <c r="C153" s="7" t="s">
        <v>589</v>
      </c>
      <c r="D153" s="7"/>
      <c r="E153" s="7"/>
      <c r="F153" s="7"/>
      <c r="G153" s="7"/>
      <c r="H153" s="7"/>
      <c r="I153" s="7"/>
      <c r="J153" s="7"/>
      <c r="K153" s="7"/>
      <c r="L153" s="9"/>
      <c r="M153" s="10"/>
      <c r="N153" s="10"/>
      <c r="O153" s="10"/>
      <c r="P153" s="7"/>
      <c r="Q153" s="10"/>
      <c r="R153" s="10"/>
      <c r="S153" s="10"/>
    </row>
    <row r="154" spans="1:19" ht="16.5" customHeight="1" x14ac:dyDescent="0.2">
      <c r="A154" s="7"/>
      <c r="B154" s="7"/>
      <c r="C154" s="7"/>
      <c r="D154" s="7" t="s">
        <v>433</v>
      </c>
      <c r="E154" s="7"/>
      <c r="F154" s="7"/>
      <c r="G154" s="7"/>
      <c r="H154" s="7"/>
      <c r="I154" s="7"/>
      <c r="J154" s="7"/>
      <c r="K154" s="7"/>
      <c r="L154" s="9" t="s">
        <v>240</v>
      </c>
      <c r="M154" s="15">
        <v>327</v>
      </c>
      <c r="N154" s="15">
        <v>727</v>
      </c>
      <c r="O154" s="17">
        <v>1838</v>
      </c>
      <c r="P154" s="7"/>
      <c r="Q154" s="15">
        <v>365</v>
      </c>
      <c r="R154" s="15">
        <v>777</v>
      </c>
      <c r="S154" s="17">
        <v>1486</v>
      </c>
    </row>
    <row r="155" spans="1:19" ht="16.5" customHeight="1" x14ac:dyDescent="0.2">
      <c r="A155" s="7"/>
      <c r="B155" s="7"/>
      <c r="C155" s="7"/>
      <c r="D155" s="7" t="s">
        <v>434</v>
      </c>
      <c r="E155" s="7"/>
      <c r="F155" s="7"/>
      <c r="G155" s="7"/>
      <c r="H155" s="7"/>
      <c r="I155" s="7"/>
      <c r="J155" s="7"/>
      <c r="K155" s="7"/>
      <c r="L155" s="9" t="s">
        <v>240</v>
      </c>
      <c r="M155" s="15">
        <v>244</v>
      </c>
      <c r="N155" s="15">
        <v>525</v>
      </c>
      <c r="O155" s="16">
        <v>73</v>
      </c>
      <c r="P155" s="7"/>
      <c r="Q155" s="15">
        <v>273</v>
      </c>
      <c r="R155" s="15">
        <v>683</v>
      </c>
      <c r="S155" s="16">
        <v>44</v>
      </c>
    </row>
    <row r="156" spans="1:19" ht="16.5" customHeight="1" x14ac:dyDescent="0.2">
      <c r="A156" s="7"/>
      <c r="B156" s="7"/>
      <c r="C156" s="7"/>
      <c r="D156" s="7" t="s">
        <v>435</v>
      </c>
      <c r="E156" s="7"/>
      <c r="F156" s="7"/>
      <c r="G156" s="7"/>
      <c r="H156" s="7"/>
      <c r="I156" s="7"/>
      <c r="J156" s="7"/>
      <c r="K156" s="7"/>
      <c r="L156" s="9" t="s">
        <v>240</v>
      </c>
      <c r="M156" s="15">
        <v>201</v>
      </c>
      <c r="N156" s="15">
        <v>329</v>
      </c>
      <c r="O156" s="15">
        <v>153</v>
      </c>
      <c r="P156" s="7"/>
      <c r="Q156" s="15">
        <v>230</v>
      </c>
      <c r="R156" s="15">
        <v>494</v>
      </c>
      <c r="S156" s="15">
        <v>111</v>
      </c>
    </row>
    <row r="157" spans="1:19" ht="16.5" customHeight="1" x14ac:dyDescent="0.2">
      <c r="A157" s="7"/>
      <c r="B157" s="7"/>
      <c r="C157" s="7"/>
      <c r="D157" s="7" t="s">
        <v>436</v>
      </c>
      <c r="E157" s="7"/>
      <c r="F157" s="7"/>
      <c r="G157" s="7"/>
      <c r="H157" s="7"/>
      <c r="I157" s="7"/>
      <c r="J157" s="7"/>
      <c r="K157" s="7"/>
      <c r="L157" s="9" t="s">
        <v>240</v>
      </c>
      <c r="M157" s="14" t="s">
        <v>227</v>
      </c>
      <c r="N157" s="14" t="s">
        <v>227</v>
      </c>
      <c r="O157" s="16">
        <v>11</v>
      </c>
      <c r="P157" s="7"/>
      <c r="Q157" s="14" t="s">
        <v>227</v>
      </c>
      <c r="R157" s="14" t="s">
        <v>227</v>
      </c>
      <c r="S157" s="13">
        <v>6</v>
      </c>
    </row>
    <row r="158" spans="1:19" ht="16.5" customHeight="1" x14ac:dyDescent="0.2">
      <c r="A158" s="7"/>
      <c r="B158" s="7"/>
      <c r="C158" s="7"/>
      <c r="D158" s="7" t="s">
        <v>437</v>
      </c>
      <c r="E158" s="7"/>
      <c r="F158" s="7"/>
      <c r="G158" s="7"/>
      <c r="H158" s="7"/>
      <c r="I158" s="7"/>
      <c r="J158" s="7"/>
      <c r="K158" s="7"/>
      <c r="L158" s="9" t="s">
        <v>240</v>
      </c>
      <c r="M158" s="14" t="s">
        <v>227</v>
      </c>
      <c r="N158" s="14" t="s">
        <v>227</v>
      </c>
      <c r="O158" s="16">
        <v>13</v>
      </c>
      <c r="P158" s="7"/>
      <c r="Q158" s="14" t="s">
        <v>227</v>
      </c>
      <c r="R158" s="14" t="s">
        <v>227</v>
      </c>
      <c r="S158" s="16">
        <v>12</v>
      </c>
    </row>
    <row r="159" spans="1:19" ht="16.5" customHeight="1" x14ac:dyDescent="0.2">
      <c r="A159" s="7"/>
      <c r="B159" s="7"/>
      <c r="C159" s="7"/>
      <c r="D159" s="7" t="s">
        <v>588</v>
      </c>
      <c r="E159" s="7"/>
      <c r="F159" s="7"/>
      <c r="G159" s="7"/>
      <c r="H159" s="7"/>
      <c r="I159" s="7"/>
      <c r="J159" s="7"/>
      <c r="K159" s="7"/>
      <c r="L159" s="9" t="s">
        <v>240</v>
      </c>
      <c r="M159" s="15">
        <v>229</v>
      </c>
      <c r="N159" s="15">
        <v>646</v>
      </c>
      <c r="O159" s="16">
        <v>33</v>
      </c>
      <c r="P159" s="7"/>
      <c r="Q159" s="15">
        <v>263</v>
      </c>
      <c r="R159" s="15">
        <v>631</v>
      </c>
      <c r="S159" s="16">
        <v>31</v>
      </c>
    </row>
    <row r="160" spans="1:19" ht="16.5" customHeight="1" x14ac:dyDescent="0.2">
      <c r="A160" s="7"/>
      <c r="B160" s="7"/>
      <c r="C160" s="7" t="s">
        <v>590</v>
      </c>
      <c r="D160" s="7"/>
      <c r="E160" s="7"/>
      <c r="F160" s="7"/>
      <c r="G160" s="7"/>
      <c r="H160" s="7"/>
      <c r="I160" s="7"/>
      <c r="J160" s="7"/>
      <c r="K160" s="7"/>
      <c r="L160" s="9"/>
      <c r="M160" s="10"/>
      <c r="N160" s="10"/>
      <c r="O160" s="10"/>
      <c r="P160" s="7"/>
      <c r="Q160" s="10"/>
      <c r="R160" s="10"/>
      <c r="S160" s="10"/>
    </row>
    <row r="161" spans="1:19" ht="16.5" customHeight="1" x14ac:dyDescent="0.2">
      <c r="A161" s="7"/>
      <c r="B161" s="7"/>
      <c r="C161" s="7"/>
      <c r="D161" s="7" t="s">
        <v>591</v>
      </c>
      <c r="E161" s="7"/>
      <c r="F161" s="7"/>
      <c r="G161" s="7"/>
      <c r="H161" s="7"/>
      <c r="I161" s="7"/>
      <c r="J161" s="7"/>
      <c r="K161" s="7"/>
      <c r="L161" s="9" t="s">
        <v>240</v>
      </c>
      <c r="M161" s="15">
        <v>282</v>
      </c>
      <c r="N161" s="15">
        <v>780</v>
      </c>
      <c r="O161" s="15">
        <v>392</v>
      </c>
      <c r="P161" s="7"/>
      <c r="Q161" s="15">
        <v>369</v>
      </c>
      <c r="R161" s="15">
        <v>878</v>
      </c>
      <c r="S161" s="15">
        <v>312</v>
      </c>
    </row>
    <row r="162" spans="1:19" ht="16.5" customHeight="1" x14ac:dyDescent="0.2">
      <c r="A162" s="7"/>
      <c r="B162" s="7"/>
      <c r="C162" s="7"/>
      <c r="D162" s="7" t="s">
        <v>592</v>
      </c>
      <c r="E162" s="7"/>
      <c r="F162" s="7"/>
      <c r="G162" s="7"/>
      <c r="H162" s="7"/>
      <c r="I162" s="7"/>
      <c r="J162" s="7"/>
      <c r="K162" s="7"/>
      <c r="L162" s="9" t="s">
        <v>240</v>
      </c>
      <c r="M162" s="15">
        <v>306</v>
      </c>
      <c r="N162" s="15">
        <v>720</v>
      </c>
      <c r="O162" s="15">
        <v>661</v>
      </c>
      <c r="P162" s="7"/>
      <c r="Q162" s="15">
        <v>349</v>
      </c>
      <c r="R162" s="15">
        <v>759</v>
      </c>
      <c r="S162" s="15">
        <v>482</v>
      </c>
    </row>
    <row r="163" spans="1:19" ht="16.5" customHeight="1" x14ac:dyDescent="0.2">
      <c r="A163" s="7"/>
      <c r="B163" s="7"/>
      <c r="C163" s="7"/>
      <c r="D163" s="7" t="s">
        <v>593</v>
      </c>
      <c r="E163" s="7"/>
      <c r="F163" s="7"/>
      <c r="G163" s="7"/>
      <c r="H163" s="7"/>
      <c r="I163" s="7"/>
      <c r="J163" s="7"/>
      <c r="K163" s="7"/>
      <c r="L163" s="9" t="s">
        <v>240</v>
      </c>
      <c r="M163" s="15">
        <v>287</v>
      </c>
      <c r="N163" s="15">
        <v>726</v>
      </c>
      <c r="O163" s="15">
        <v>451</v>
      </c>
      <c r="P163" s="7"/>
      <c r="Q163" s="15">
        <v>335</v>
      </c>
      <c r="R163" s="15">
        <v>761</v>
      </c>
      <c r="S163" s="15">
        <v>357</v>
      </c>
    </row>
    <row r="164" spans="1:19" ht="16.5" customHeight="1" x14ac:dyDescent="0.2">
      <c r="A164" s="7"/>
      <c r="B164" s="7"/>
      <c r="C164" s="7"/>
      <c r="D164" s="7" t="s">
        <v>594</v>
      </c>
      <c r="E164" s="7"/>
      <c r="F164" s="7"/>
      <c r="G164" s="7"/>
      <c r="H164" s="7"/>
      <c r="I164" s="7"/>
      <c r="J164" s="7"/>
      <c r="K164" s="7"/>
      <c r="L164" s="9" t="s">
        <v>240</v>
      </c>
      <c r="M164" s="15">
        <v>295</v>
      </c>
      <c r="N164" s="15">
        <v>707</v>
      </c>
      <c r="O164" s="15">
        <v>425</v>
      </c>
      <c r="P164" s="7"/>
      <c r="Q164" s="15">
        <v>329</v>
      </c>
      <c r="R164" s="15">
        <v>748</v>
      </c>
      <c r="S164" s="15">
        <v>365</v>
      </c>
    </row>
    <row r="165" spans="1:19" ht="16.5" customHeight="1" x14ac:dyDescent="0.2">
      <c r="A165" s="7"/>
      <c r="B165" s="7"/>
      <c r="C165" s="7"/>
      <c r="D165" s="7" t="s">
        <v>595</v>
      </c>
      <c r="E165" s="7"/>
      <c r="F165" s="7"/>
      <c r="G165" s="7"/>
      <c r="H165" s="7"/>
      <c r="I165" s="7"/>
      <c r="J165" s="7"/>
      <c r="K165" s="7"/>
      <c r="L165" s="9" t="s">
        <v>240</v>
      </c>
      <c r="M165" s="15">
        <v>274</v>
      </c>
      <c r="N165" s="15">
        <v>702</v>
      </c>
      <c r="O165" s="15">
        <v>160</v>
      </c>
      <c r="P165" s="7"/>
      <c r="Q165" s="15">
        <v>295</v>
      </c>
      <c r="R165" s="15">
        <v>714</v>
      </c>
      <c r="S165" s="15">
        <v>143</v>
      </c>
    </row>
    <row r="166" spans="1:19" ht="16.5" customHeight="1" x14ac:dyDescent="0.2">
      <c r="A166" s="7"/>
      <c r="B166" s="7"/>
      <c r="C166" s="7"/>
      <c r="D166" s="7" t="s">
        <v>588</v>
      </c>
      <c r="E166" s="7"/>
      <c r="F166" s="7"/>
      <c r="G166" s="7"/>
      <c r="H166" s="7"/>
      <c r="I166" s="7"/>
      <c r="J166" s="7"/>
      <c r="K166" s="7"/>
      <c r="L166" s="9" t="s">
        <v>240</v>
      </c>
      <c r="M166" s="15">
        <v>229</v>
      </c>
      <c r="N166" s="15">
        <v>646</v>
      </c>
      <c r="O166" s="16">
        <v>33</v>
      </c>
      <c r="P166" s="7"/>
      <c r="Q166" s="15">
        <v>263</v>
      </c>
      <c r="R166" s="15">
        <v>631</v>
      </c>
      <c r="S166" s="16">
        <v>31</v>
      </c>
    </row>
    <row r="167" spans="1:19" ht="16.5" customHeight="1" x14ac:dyDescent="0.2">
      <c r="A167" s="7"/>
      <c r="B167" s="7" t="s">
        <v>597</v>
      </c>
      <c r="C167" s="7"/>
      <c r="D167" s="7"/>
      <c r="E167" s="7"/>
      <c r="F167" s="7"/>
      <c r="G167" s="7"/>
      <c r="H167" s="7"/>
      <c r="I167" s="7"/>
      <c r="J167" s="7"/>
      <c r="K167" s="7"/>
      <c r="L167" s="9"/>
      <c r="M167" s="10"/>
      <c r="N167" s="10"/>
      <c r="O167" s="10"/>
      <c r="P167" s="7"/>
      <c r="Q167" s="10"/>
      <c r="R167" s="10"/>
      <c r="S167" s="10"/>
    </row>
    <row r="168" spans="1:19" ht="16.5" customHeight="1" x14ac:dyDescent="0.2">
      <c r="A168" s="7"/>
      <c r="B168" s="7"/>
      <c r="C168" s="7" t="s">
        <v>105</v>
      </c>
      <c r="D168" s="7"/>
      <c r="E168" s="7"/>
      <c r="F168" s="7"/>
      <c r="G168" s="7"/>
      <c r="H168" s="7"/>
      <c r="I168" s="7"/>
      <c r="J168" s="7"/>
      <c r="K168" s="7"/>
      <c r="L168" s="9" t="s">
        <v>240</v>
      </c>
      <c r="M168" s="14" t="s">
        <v>101</v>
      </c>
      <c r="N168" s="14" t="s">
        <v>101</v>
      </c>
      <c r="O168" s="14" t="s">
        <v>101</v>
      </c>
      <c r="P168" s="7"/>
      <c r="Q168" s="14" t="s">
        <v>101</v>
      </c>
      <c r="R168" s="14" t="s">
        <v>101</v>
      </c>
      <c r="S168" s="14" t="s">
        <v>101</v>
      </c>
    </row>
    <row r="169" spans="1:19" ht="16.5" customHeight="1" x14ac:dyDescent="0.2">
      <c r="A169" s="7"/>
      <c r="B169" s="7"/>
      <c r="C169" s="7" t="s">
        <v>587</v>
      </c>
      <c r="D169" s="7"/>
      <c r="E169" s="7"/>
      <c r="F169" s="7"/>
      <c r="G169" s="7"/>
      <c r="H169" s="7"/>
      <c r="I169" s="7"/>
      <c r="J169" s="7"/>
      <c r="K169" s="7"/>
      <c r="L169" s="9"/>
      <c r="M169" s="10"/>
      <c r="N169" s="10"/>
      <c r="O169" s="10"/>
      <c r="P169" s="7"/>
      <c r="Q169" s="10"/>
      <c r="R169" s="10"/>
      <c r="S169" s="10"/>
    </row>
    <row r="170" spans="1:19" ht="29.45" customHeight="1" x14ac:dyDescent="0.2">
      <c r="A170" s="7"/>
      <c r="B170" s="7"/>
      <c r="C170" s="7"/>
      <c r="D170" s="84" t="s">
        <v>346</v>
      </c>
      <c r="E170" s="84"/>
      <c r="F170" s="84"/>
      <c r="G170" s="84"/>
      <c r="H170" s="84"/>
      <c r="I170" s="84"/>
      <c r="J170" s="84"/>
      <c r="K170" s="84"/>
      <c r="L170" s="9" t="s">
        <v>240</v>
      </c>
      <c r="M170" s="14" t="s">
        <v>101</v>
      </c>
      <c r="N170" s="14" t="s">
        <v>101</v>
      </c>
      <c r="O170" s="14" t="s">
        <v>101</v>
      </c>
      <c r="P170" s="7"/>
      <c r="Q170" s="14" t="s">
        <v>101</v>
      </c>
      <c r="R170" s="14" t="s">
        <v>101</v>
      </c>
      <c r="S170" s="14" t="s">
        <v>101</v>
      </c>
    </row>
    <row r="171" spans="1:19" ht="16.5" customHeight="1" x14ac:dyDescent="0.2">
      <c r="A171" s="7"/>
      <c r="B171" s="7"/>
      <c r="C171" s="7"/>
      <c r="D171" s="7" t="s">
        <v>487</v>
      </c>
      <c r="E171" s="7"/>
      <c r="F171" s="7"/>
      <c r="G171" s="7"/>
      <c r="H171" s="7"/>
      <c r="I171" s="7"/>
      <c r="J171" s="7"/>
      <c r="K171" s="7"/>
      <c r="L171" s="9" t="s">
        <v>240</v>
      </c>
      <c r="M171" s="14" t="s">
        <v>101</v>
      </c>
      <c r="N171" s="14" t="s">
        <v>101</v>
      </c>
      <c r="O171" s="14" t="s">
        <v>101</v>
      </c>
      <c r="P171" s="7"/>
      <c r="Q171" s="14" t="s">
        <v>101</v>
      </c>
      <c r="R171" s="14" t="s">
        <v>101</v>
      </c>
      <c r="S171" s="14" t="s">
        <v>101</v>
      </c>
    </row>
    <row r="172" spans="1:19" ht="16.5" customHeight="1" x14ac:dyDescent="0.2">
      <c r="A172" s="7"/>
      <c r="B172" s="7"/>
      <c r="C172" s="7"/>
      <c r="D172" s="7" t="s">
        <v>588</v>
      </c>
      <c r="E172" s="7"/>
      <c r="F172" s="7"/>
      <c r="G172" s="7"/>
      <c r="H172" s="7"/>
      <c r="I172" s="7"/>
      <c r="J172" s="7"/>
      <c r="K172" s="7"/>
      <c r="L172" s="9" t="s">
        <v>240</v>
      </c>
      <c r="M172" s="14" t="s">
        <v>101</v>
      </c>
      <c r="N172" s="14" t="s">
        <v>101</v>
      </c>
      <c r="O172" s="14" t="s">
        <v>101</v>
      </c>
      <c r="P172" s="7"/>
      <c r="Q172" s="14" t="s">
        <v>101</v>
      </c>
      <c r="R172" s="14" t="s">
        <v>101</v>
      </c>
      <c r="S172" s="14" t="s">
        <v>101</v>
      </c>
    </row>
    <row r="173" spans="1:19" ht="16.5" customHeight="1" x14ac:dyDescent="0.2">
      <c r="A173" s="7"/>
      <c r="B173" s="7"/>
      <c r="C173" s="7" t="s">
        <v>589</v>
      </c>
      <c r="D173" s="7"/>
      <c r="E173" s="7"/>
      <c r="F173" s="7"/>
      <c r="G173" s="7"/>
      <c r="H173" s="7"/>
      <c r="I173" s="7"/>
      <c r="J173" s="7"/>
      <c r="K173" s="7"/>
      <c r="L173" s="9"/>
      <c r="M173" s="10"/>
      <c r="N173" s="10"/>
      <c r="O173" s="10"/>
      <c r="P173" s="7"/>
      <c r="Q173" s="10"/>
      <c r="R173" s="10"/>
      <c r="S173" s="10"/>
    </row>
    <row r="174" spans="1:19" ht="16.5" customHeight="1" x14ac:dyDescent="0.2">
      <c r="A174" s="7"/>
      <c r="B174" s="7"/>
      <c r="C174" s="7"/>
      <c r="D174" s="7" t="s">
        <v>433</v>
      </c>
      <c r="E174" s="7"/>
      <c r="F174" s="7"/>
      <c r="G174" s="7"/>
      <c r="H174" s="7"/>
      <c r="I174" s="7"/>
      <c r="J174" s="7"/>
      <c r="K174" s="7"/>
      <c r="L174" s="9" t="s">
        <v>240</v>
      </c>
      <c r="M174" s="14" t="s">
        <v>101</v>
      </c>
      <c r="N174" s="14" t="s">
        <v>101</v>
      </c>
      <c r="O174" s="14" t="s">
        <v>101</v>
      </c>
      <c r="P174" s="7"/>
      <c r="Q174" s="14" t="s">
        <v>101</v>
      </c>
      <c r="R174" s="14" t="s">
        <v>101</v>
      </c>
      <c r="S174" s="14" t="s">
        <v>101</v>
      </c>
    </row>
    <row r="175" spans="1:19" ht="16.5" customHeight="1" x14ac:dyDescent="0.2">
      <c r="A175" s="7"/>
      <c r="B175" s="7"/>
      <c r="C175" s="7"/>
      <c r="D175" s="7" t="s">
        <v>434</v>
      </c>
      <c r="E175" s="7"/>
      <c r="F175" s="7"/>
      <c r="G175" s="7"/>
      <c r="H175" s="7"/>
      <c r="I175" s="7"/>
      <c r="J175" s="7"/>
      <c r="K175" s="7"/>
      <c r="L175" s="9" t="s">
        <v>240</v>
      </c>
      <c r="M175" s="14" t="s">
        <v>101</v>
      </c>
      <c r="N175" s="14" t="s">
        <v>101</v>
      </c>
      <c r="O175" s="14" t="s">
        <v>101</v>
      </c>
      <c r="P175" s="7"/>
      <c r="Q175" s="14" t="s">
        <v>101</v>
      </c>
      <c r="R175" s="14" t="s">
        <v>101</v>
      </c>
      <c r="S175" s="14" t="s">
        <v>101</v>
      </c>
    </row>
    <row r="176" spans="1:19" ht="16.5" customHeight="1" x14ac:dyDescent="0.2">
      <c r="A176" s="7"/>
      <c r="B176" s="7"/>
      <c r="C176" s="7"/>
      <c r="D176" s="7" t="s">
        <v>435</v>
      </c>
      <c r="E176" s="7"/>
      <c r="F176" s="7"/>
      <c r="G176" s="7"/>
      <c r="H176" s="7"/>
      <c r="I176" s="7"/>
      <c r="J176" s="7"/>
      <c r="K176" s="7"/>
      <c r="L176" s="9" t="s">
        <v>240</v>
      </c>
      <c r="M176" s="14" t="s">
        <v>101</v>
      </c>
      <c r="N176" s="14" t="s">
        <v>101</v>
      </c>
      <c r="O176" s="14" t="s">
        <v>101</v>
      </c>
      <c r="P176" s="7"/>
      <c r="Q176" s="14" t="s">
        <v>101</v>
      </c>
      <c r="R176" s="14" t="s">
        <v>101</v>
      </c>
      <c r="S176" s="14" t="s">
        <v>101</v>
      </c>
    </row>
    <row r="177" spans="1:19" ht="16.5" customHeight="1" x14ac:dyDescent="0.2">
      <c r="A177" s="7"/>
      <c r="B177" s="7"/>
      <c r="C177" s="7"/>
      <c r="D177" s="7" t="s">
        <v>436</v>
      </c>
      <c r="E177" s="7"/>
      <c r="F177" s="7"/>
      <c r="G177" s="7"/>
      <c r="H177" s="7"/>
      <c r="I177" s="7"/>
      <c r="J177" s="7"/>
      <c r="K177" s="7"/>
      <c r="L177" s="9" t="s">
        <v>240</v>
      </c>
      <c r="M177" s="14" t="s">
        <v>101</v>
      </c>
      <c r="N177" s="14" t="s">
        <v>101</v>
      </c>
      <c r="O177" s="14" t="s">
        <v>101</v>
      </c>
      <c r="P177" s="7"/>
      <c r="Q177" s="14" t="s">
        <v>101</v>
      </c>
      <c r="R177" s="14" t="s">
        <v>101</v>
      </c>
      <c r="S177" s="14" t="s">
        <v>101</v>
      </c>
    </row>
    <row r="178" spans="1:19" ht="16.5" customHeight="1" x14ac:dyDescent="0.2">
      <c r="A178" s="7"/>
      <c r="B178" s="7"/>
      <c r="C178" s="7"/>
      <c r="D178" s="7" t="s">
        <v>437</v>
      </c>
      <c r="E178" s="7"/>
      <c r="F178" s="7"/>
      <c r="G178" s="7"/>
      <c r="H178" s="7"/>
      <c r="I178" s="7"/>
      <c r="J178" s="7"/>
      <c r="K178" s="7"/>
      <c r="L178" s="9" t="s">
        <v>240</v>
      </c>
      <c r="M178" s="14" t="s">
        <v>101</v>
      </c>
      <c r="N178" s="14" t="s">
        <v>101</v>
      </c>
      <c r="O178" s="14" t="s">
        <v>101</v>
      </c>
      <c r="P178" s="7"/>
      <c r="Q178" s="14" t="s">
        <v>101</v>
      </c>
      <c r="R178" s="14" t="s">
        <v>101</v>
      </c>
      <c r="S178" s="14" t="s">
        <v>101</v>
      </c>
    </row>
    <row r="179" spans="1:19" ht="16.5" customHeight="1" x14ac:dyDescent="0.2">
      <c r="A179" s="7"/>
      <c r="B179" s="7"/>
      <c r="C179" s="7"/>
      <c r="D179" s="7" t="s">
        <v>588</v>
      </c>
      <c r="E179" s="7"/>
      <c r="F179" s="7"/>
      <c r="G179" s="7"/>
      <c r="H179" s="7"/>
      <c r="I179" s="7"/>
      <c r="J179" s="7"/>
      <c r="K179" s="7"/>
      <c r="L179" s="9" t="s">
        <v>240</v>
      </c>
      <c r="M179" s="14" t="s">
        <v>101</v>
      </c>
      <c r="N179" s="14" t="s">
        <v>101</v>
      </c>
      <c r="O179" s="14" t="s">
        <v>101</v>
      </c>
      <c r="P179" s="7"/>
      <c r="Q179" s="14" t="s">
        <v>101</v>
      </c>
      <c r="R179" s="14" t="s">
        <v>101</v>
      </c>
      <c r="S179" s="14" t="s">
        <v>101</v>
      </c>
    </row>
    <row r="180" spans="1:19" ht="16.5" customHeight="1" x14ac:dyDescent="0.2">
      <c r="A180" s="7"/>
      <c r="B180" s="7"/>
      <c r="C180" s="7" t="s">
        <v>590</v>
      </c>
      <c r="D180" s="7"/>
      <c r="E180" s="7"/>
      <c r="F180" s="7"/>
      <c r="G180" s="7"/>
      <c r="H180" s="7"/>
      <c r="I180" s="7"/>
      <c r="J180" s="7"/>
      <c r="K180" s="7"/>
      <c r="L180" s="9"/>
      <c r="M180" s="10"/>
      <c r="N180" s="10"/>
      <c r="O180" s="10"/>
      <c r="P180" s="7"/>
      <c r="Q180" s="10"/>
      <c r="R180" s="10"/>
      <c r="S180" s="10"/>
    </row>
    <row r="181" spans="1:19" ht="16.5" customHeight="1" x14ac:dyDescent="0.2">
      <c r="A181" s="7"/>
      <c r="B181" s="7"/>
      <c r="C181" s="7"/>
      <c r="D181" s="7" t="s">
        <v>591</v>
      </c>
      <c r="E181" s="7"/>
      <c r="F181" s="7"/>
      <c r="G181" s="7"/>
      <c r="H181" s="7"/>
      <c r="I181" s="7"/>
      <c r="J181" s="7"/>
      <c r="K181" s="7"/>
      <c r="L181" s="9" t="s">
        <v>240</v>
      </c>
      <c r="M181" s="14" t="s">
        <v>101</v>
      </c>
      <c r="N181" s="14" t="s">
        <v>101</v>
      </c>
      <c r="O181" s="14" t="s">
        <v>101</v>
      </c>
      <c r="P181" s="7"/>
      <c r="Q181" s="14" t="s">
        <v>101</v>
      </c>
      <c r="R181" s="14" t="s">
        <v>101</v>
      </c>
      <c r="S181" s="14" t="s">
        <v>101</v>
      </c>
    </row>
    <row r="182" spans="1:19" ht="16.5" customHeight="1" x14ac:dyDescent="0.2">
      <c r="A182" s="7"/>
      <c r="B182" s="7"/>
      <c r="C182" s="7"/>
      <c r="D182" s="7" t="s">
        <v>592</v>
      </c>
      <c r="E182" s="7"/>
      <c r="F182" s="7"/>
      <c r="G182" s="7"/>
      <c r="H182" s="7"/>
      <c r="I182" s="7"/>
      <c r="J182" s="7"/>
      <c r="K182" s="7"/>
      <c r="L182" s="9" t="s">
        <v>240</v>
      </c>
      <c r="M182" s="14" t="s">
        <v>101</v>
      </c>
      <c r="N182" s="14" t="s">
        <v>101</v>
      </c>
      <c r="O182" s="14" t="s">
        <v>101</v>
      </c>
      <c r="P182" s="7"/>
      <c r="Q182" s="14" t="s">
        <v>101</v>
      </c>
      <c r="R182" s="14" t="s">
        <v>101</v>
      </c>
      <c r="S182" s="14" t="s">
        <v>101</v>
      </c>
    </row>
    <row r="183" spans="1:19" ht="16.5" customHeight="1" x14ac:dyDescent="0.2">
      <c r="A183" s="7"/>
      <c r="B183" s="7"/>
      <c r="C183" s="7"/>
      <c r="D183" s="7" t="s">
        <v>593</v>
      </c>
      <c r="E183" s="7"/>
      <c r="F183" s="7"/>
      <c r="G183" s="7"/>
      <c r="H183" s="7"/>
      <c r="I183" s="7"/>
      <c r="J183" s="7"/>
      <c r="K183" s="7"/>
      <c r="L183" s="9" t="s">
        <v>240</v>
      </c>
      <c r="M183" s="14" t="s">
        <v>101</v>
      </c>
      <c r="N183" s="14" t="s">
        <v>101</v>
      </c>
      <c r="O183" s="14" t="s">
        <v>101</v>
      </c>
      <c r="P183" s="7"/>
      <c r="Q183" s="14" t="s">
        <v>101</v>
      </c>
      <c r="R183" s="14" t="s">
        <v>101</v>
      </c>
      <c r="S183" s="14" t="s">
        <v>101</v>
      </c>
    </row>
    <row r="184" spans="1:19" ht="16.5" customHeight="1" x14ac:dyDescent="0.2">
      <c r="A184" s="7"/>
      <c r="B184" s="7"/>
      <c r="C184" s="7"/>
      <c r="D184" s="7" t="s">
        <v>594</v>
      </c>
      <c r="E184" s="7"/>
      <c r="F184" s="7"/>
      <c r="G184" s="7"/>
      <c r="H184" s="7"/>
      <c r="I184" s="7"/>
      <c r="J184" s="7"/>
      <c r="K184" s="7"/>
      <c r="L184" s="9" t="s">
        <v>240</v>
      </c>
      <c r="M184" s="14" t="s">
        <v>101</v>
      </c>
      <c r="N184" s="14" t="s">
        <v>101</v>
      </c>
      <c r="O184" s="14" t="s">
        <v>101</v>
      </c>
      <c r="P184" s="7"/>
      <c r="Q184" s="14" t="s">
        <v>101</v>
      </c>
      <c r="R184" s="14" t="s">
        <v>101</v>
      </c>
      <c r="S184" s="14" t="s">
        <v>101</v>
      </c>
    </row>
    <row r="185" spans="1:19" ht="16.5" customHeight="1" x14ac:dyDescent="0.2">
      <c r="A185" s="7"/>
      <c r="B185" s="7"/>
      <c r="C185" s="7"/>
      <c r="D185" s="7" t="s">
        <v>595</v>
      </c>
      <c r="E185" s="7"/>
      <c r="F185" s="7"/>
      <c r="G185" s="7"/>
      <c r="H185" s="7"/>
      <c r="I185" s="7"/>
      <c r="J185" s="7"/>
      <c r="K185" s="7"/>
      <c r="L185" s="9" t="s">
        <v>240</v>
      </c>
      <c r="M185" s="14" t="s">
        <v>101</v>
      </c>
      <c r="N185" s="14" t="s">
        <v>101</v>
      </c>
      <c r="O185" s="14" t="s">
        <v>101</v>
      </c>
      <c r="P185" s="7"/>
      <c r="Q185" s="14" t="s">
        <v>101</v>
      </c>
      <c r="R185" s="14" t="s">
        <v>101</v>
      </c>
      <c r="S185" s="14" t="s">
        <v>101</v>
      </c>
    </row>
    <row r="186" spans="1:19" ht="16.5" customHeight="1" x14ac:dyDescent="0.2">
      <c r="A186" s="7"/>
      <c r="B186" s="7"/>
      <c r="C186" s="7"/>
      <c r="D186" s="7" t="s">
        <v>588</v>
      </c>
      <c r="E186" s="7"/>
      <c r="F186" s="7"/>
      <c r="G186" s="7"/>
      <c r="H186" s="7"/>
      <c r="I186" s="7"/>
      <c r="J186" s="7"/>
      <c r="K186" s="7"/>
      <c r="L186" s="9" t="s">
        <v>240</v>
      </c>
      <c r="M186" s="14" t="s">
        <v>101</v>
      </c>
      <c r="N186" s="14" t="s">
        <v>101</v>
      </c>
      <c r="O186" s="14" t="s">
        <v>101</v>
      </c>
      <c r="P186" s="7"/>
      <c r="Q186" s="14" t="s">
        <v>101</v>
      </c>
      <c r="R186" s="14" t="s">
        <v>101</v>
      </c>
      <c r="S186" s="14" t="s">
        <v>101</v>
      </c>
    </row>
    <row r="187" spans="1:19" ht="16.5" customHeight="1" x14ac:dyDescent="0.2">
      <c r="A187" s="7" t="s">
        <v>142</v>
      </c>
      <c r="B187" s="7"/>
      <c r="C187" s="7"/>
      <c r="D187" s="7"/>
      <c r="E187" s="7"/>
      <c r="F187" s="7"/>
      <c r="G187" s="7"/>
      <c r="H187" s="7"/>
      <c r="I187" s="7"/>
      <c r="J187" s="7"/>
      <c r="K187" s="7"/>
      <c r="L187" s="9"/>
      <c r="M187" s="10"/>
      <c r="N187" s="10"/>
      <c r="O187" s="10"/>
      <c r="P187" s="7"/>
      <c r="Q187" s="10"/>
      <c r="R187" s="10"/>
      <c r="S187" s="10"/>
    </row>
    <row r="188" spans="1:19" ht="16.5" customHeight="1" x14ac:dyDescent="0.2">
      <c r="A188" s="7"/>
      <c r="B188" s="7" t="s">
        <v>586</v>
      </c>
      <c r="C188" s="7"/>
      <c r="D188" s="7"/>
      <c r="E188" s="7"/>
      <c r="F188" s="7"/>
      <c r="G188" s="7"/>
      <c r="H188" s="7"/>
      <c r="I188" s="7"/>
      <c r="J188" s="7"/>
      <c r="K188" s="7"/>
      <c r="L188" s="9"/>
      <c r="M188" s="10"/>
      <c r="N188" s="10"/>
      <c r="O188" s="10"/>
      <c r="P188" s="7"/>
      <c r="Q188" s="10"/>
      <c r="R188" s="10"/>
      <c r="S188" s="10"/>
    </row>
    <row r="189" spans="1:19" ht="16.5" customHeight="1" x14ac:dyDescent="0.2">
      <c r="A189" s="7"/>
      <c r="B189" s="7"/>
      <c r="C189" s="7" t="s">
        <v>105</v>
      </c>
      <c r="D189" s="7"/>
      <c r="E189" s="7"/>
      <c r="F189" s="7"/>
      <c r="G189" s="7"/>
      <c r="H189" s="7"/>
      <c r="I189" s="7"/>
      <c r="J189" s="7"/>
      <c r="K189" s="7"/>
      <c r="L189" s="9" t="s">
        <v>240</v>
      </c>
      <c r="M189" s="16">
        <v>52</v>
      </c>
      <c r="N189" s="15">
        <v>236</v>
      </c>
      <c r="O189" s="19">
        <v>27259</v>
      </c>
      <c r="P189" s="7"/>
      <c r="Q189" s="16">
        <v>90</v>
      </c>
      <c r="R189" s="15">
        <v>414</v>
      </c>
      <c r="S189" s="19">
        <v>16805</v>
      </c>
    </row>
    <row r="190" spans="1:19" ht="16.5" customHeight="1" x14ac:dyDescent="0.2">
      <c r="A190" s="7"/>
      <c r="B190" s="7"/>
      <c r="C190" s="7" t="s">
        <v>587</v>
      </c>
      <c r="D190" s="7"/>
      <c r="E190" s="7"/>
      <c r="F190" s="7"/>
      <c r="G190" s="7"/>
      <c r="H190" s="7"/>
      <c r="I190" s="7"/>
      <c r="J190" s="7"/>
      <c r="K190" s="7"/>
      <c r="L190" s="9"/>
      <c r="M190" s="10"/>
      <c r="N190" s="10"/>
      <c r="O190" s="10"/>
      <c r="P190" s="7"/>
      <c r="Q190" s="10"/>
      <c r="R190" s="10"/>
      <c r="S190" s="10"/>
    </row>
    <row r="191" spans="1:19" ht="29.45" customHeight="1" x14ac:dyDescent="0.2">
      <c r="A191" s="7"/>
      <c r="B191" s="7"/>
      <c r="C191" s="7"/>
      <c r="D191" s="84" t="s">
        <v>346</v>
      </c>
      <c r="E191" s="84"/>
      <c r="F191" s="84"/>
      <c r="G191" s="84"/>
      <c r="H191" s="84"/>
      <c r="I191" s="84"/>
      <c r="J191" s="84"/>
      <c r="K191" s="84"/>
      <c r="L191" s="9" t="s">
        <v>240</v>
      </c>
      <c r="M191" s="16">
        <v>56</v>
      </c>
      <c r="N191" s="15">
        <v>232</v>
      </c>
      <c r="O191" s="15">
        <v>988</v>
      </c>
      <c r="P191" s="7"/>
      <c r="Q191" s="15">
        <v>110</v>
      </c>
      <c r="R191" s="15">
        <v>896</v>
      </c>
      <c r="S191" s="15">
        <v>444</v>
      </c>
    </row>
    <row r="192" spans="1:19" ht="16.5" customHeight="1" x14ac:dyDescent="0.2">
      <c r="A192" s="7"/>
      <c r="B192" s="7"/>
      <c r="C192" s="7"/>
      <c r="D192" s="7" t="s">
        <v>487</v>
      </c>
      <c r="E192" s="7"/>
      <c r="F192" s="7"/>
      <c r="G192" s="7"/>
      <c r="H192" s="7"/>
      <c r="I192" s="7"/>
      <c r="J192" s="7"/>
      <c r="K192" s="7"/>
      <c r="L192" s="9" t="s">
        <v>240</v>
      </c>
      <c r="M192" s="16">
        <v>53</v>
      </c>
      <c r="N192" s="15">
        <v>238</v>
      </c>
      <c r="O192" s="19">
        <v>24152</v>
      </c>
      <c r="P192" s="7"/>
      <c r="Q192" s="16">
        <v>90</v>
      </c>
      <c r="R192" s="15">
        <v>408</v>
      </c>
      <c r="S192" s="19">
        <v>14937</v>
      </c>
    </row>
    <row r="193" spans="1:19" ht="16.5" customHeight="1" x14ac:dyDescent="0.2">
      <c r="A193" s="7"/>
      <c r="B193" s="7"/>
      <c r="C193" s="7"/>
      <c r="D193" s="7" t="s">
        <v>588</v>
      </c>
      <c r="E193" s="7"/>
      <c r="F193" s="7"/>
      <c r="G193" s="7"/>
      <c r="H193" s="7"/>
      <c r="I193" s="7"/>
      <c r="J193" s="7"/>
      <c r="K193" s="7"/>
      <c r="L193" s="9" t="s">
        <v>240</v>
      </c>
      <c r="M193" s="16">
        <v>44</v>
      </c>
      <c r="N193" s="15">
        <v>206</v>
      </c>
      <c r="O193" s="17">
        <v>2119</v>
      </c>
      <c r="P193" s="7"/>
      <c r="Q193" s="16">
        <v>84</v>
      </c>
      <c r="R193" s="15">
        <v>368</v>
      </c>
      <c r="S193" s="17">
        <v>1424</v>
      </c>
    </row>
    <row r="194" spans="1:19" ht="16.5" customHeight="1" x14ac:dyDescent="0.2">
      <c r="A194" s="7"/>
      <c r="B194" s="7"/>
      <c r="C194" s="7" t="s">
        <v>589</v>
      </c>
      <c r="D194" s="7"/>
      <c r="E194" s="7"/>
      <c r="F194" s="7"/>
      <c r="G194" s="7"/>
      <c r="H194" s="7"/>
      <c r="I194" s="7"/>
      <c r="J194" s="7"/>
      <c r="K194" s="7"/>
      <c r="L194" s="9"/>
      <c r="M194" s="10"/>
      <c r="N194" s="10"/>
      <c r="O194" s="10"/>
      <c r="P194" s="7"/>
      <c r="Q194" s="10"/>
      <c r="R194" s="10"/>
      <c r="S194" s="10"/>
    </row>
    <row r="195" spans="1:19" ht="16.5" customHeight="1" x14ac:dyDescent="0.2">
      <c r="A195" s="7"/>
      <c r="B195" s="7"/>
      <c r="C195" s="7"/>
      <c r="D195" s="7" t="s">
        <v>433</v>
      </c>
      <c r="E195" s="7"/>
      <c r="F195" s="7"/>
      <c r="G195" s="7"/>
      <c r="H195" s="7"/>
      <c r="I195" s="7"/>
      <c r="J195" s="7"/>
      <c r="K195" s="7"/>
      <c r="L195" s="9" t="s">
        <v>240</v>
      </c>
      <c r="M195" s="16">
        <v>55</v>
      </c>
      <c r="N195" s="15">
        <v>257</v>
      </c>
      <c r="O195" s="19">
        <v>19593</v>
      </c>
      <c r="P195" s="7"/>
      <c r="Q195" s="16">
        <v>90</v>
      </c>
      <c r="R195" s="15">
        <v>425</v>
      </c>
      <c r="S195" s="19">
        <v>11506</v>
      </c>
    </row>
    <row r="196" spans="1:19" ht="16.5" customHeight="1" x14ac:dyDescent="0.2">
      <c r="A196" s="7"/>
      <c r="B196" s="7"/>
      <c r="C196" s="7"/>
      <c r="D196" s="7" t="s">
        <v>434</v>
      </c>
      <c r="E196" s="7"/>
      <c r="F196" s="7"/>
      <c r="G196" s="7"/>
      <c r="H196" s="7"/>
      <c r="I196" s="7"/>
      <c r="J196" s="7"/>
      <c r="K196" s="7"/>
      <c r="L196" s="9" t="s">
        <v>240</v>
      </c>
      <c r="M196" s="16">
        <v>47</v>
      </c>
      <c r="N196" s="15">
        <v>216</v>
      </c>
      <c r="O196" s="17">
        <v>3584</v>
      </c>
      <c r="P196" s="7"/>
      <c r="Q196" s="16">
        <v>89</v>
      </c>
      <c r="R196" s="15">
        <v>312</v>
      </c>
      <c r="S196" s="17">
        <v>2543</v>
      </c>
    </row>
    <row r="197" spans="1:19" ht="16.5" customHeight="1" x14ac:dyDescent="0.2">
      <c r="A197" s="7"/>
      <c r="B197" s="7"/>
      <c r="C197" s="7"/>
      <c r="D197" s="7" t="s">
        <v>435</v>
      </c>
      <c r="E197" s="7"/>
      <c r="F197" s="7"/>
      <c r="G197" s="7"/>
      <c r="H197" s="7"/>
      <c r="I197" s="7"/>
      <c r="J197" s="7"/>
      <c r="K197" s="7"/>
      <c r="L197" s="9" t="s">
        <v>240</v>
      </c>
      <c r="M197" s="16">
        <v>48</v>
      </c>
      <c r="N197" s="15">
        <v>215</v>
      </c>
      <c r="O197" s="17">
        <v>2951</v>
      </c>
      <c r="P197" s="7"/>
      <c r="Q197" s="16">
        <v>95</v>
      </c>
      <c r="R197" s="15">
        <v>412</v>
      </c>
      <c r="S197" s="17">
        <v>2060</v>
      </c>
    </row>
    <row r="198" spans="1:19" ht="16.5" customHeight="1" x14ac:dyDescent="0.2">
      <c r="A198" s="7"/>
      <c r="B198" s="7"/>
      <c r="C198" s="7"/>
      <c r="D198" s="7" t="s">
        <v>436</v>
      </c>
      <c r="E198" s="7"/>
      <c r="F198" s="7"/>
      <c r="G198" s="7"/>
      <c r="H198" s="7"/>
      <c r="I198" s="7"/>
      <c r="J198" s="7"/>
      <c r="K198" s="7"/>
      <c r="L198" s="9" t="s">
        <v>240</v>
      </c>
      <c r="M198" s="16">
        <v>40</v>
      </c>
      <c r="N198" s="15">
        <v>369</v>
      </c>
      <c r="O198" s="15">
        <v>459</v>
      </c>
      <c r="P198" s="7"/>
      <c r="Q198" s="16">
        <v>84</v>
      </c>
      <c r="R198" s="15">
        <v>594</v>
      </c>
      <c r="S198" s="15">
        <v>272</v>
      </c>
    </row>
    <row r="199" spans="1:19" ht="16.5" customHeight="1" x14ac:dyDescent="0.2">
      <c r="A199" s="7"/>
      <c r="B199" s="7"/>
      <c r="C199" s="7"/>
      <c r="D199" s="7" t="s">
        <v>437</v>
      </c>
      <c r="E199" s="7"/>
      <c r="F199" s="7"/>
      <c r="G199" s="7"/>
      <c r="H199" s="7"/>
      <c r="I199" s="7"/>
      <c r="J199" s="7"/>
      <c r="K199" s="7"/>
      <c r="L199" s="9" t="s">
        <v>240</v>
      </c>
      <c r="M199" s="16">
        <v>63</v>
      </c>
      <c r="N199" s="15">
        <v>335</v>
      </c>
      <c r="O199" s="15">
        <v>188</v>
      </c>
      <c r="P199" s="7"/>
      <c r="Q199" s="15">
        <v>158</v>
      </c>
      <c r="R199" s="15">
        <v>457</v>
      </c>
      <c r="S199" s="15">
        <v>111</v>
      </c>
    </row>
    <row r="200" spans="1:19" ht="16.5" customHeight="1" x14ac:dyDescent="0.2">
      <c r="A200" s="7"/>
      <c r="B200" s="7"/>
      <c r="C200" s="7"/>
      <c r="D200" s="7" t="s">
        <v>588</v>
      </c>
      <c r="E200" s="7"/>
      <c r="F200" s="7"/>
      <c r="G200" s="7"/>
      <c r="H200" s="7"/>
      <c r="I200" s="7"/>
      <c r="J200" s="7"/>
      <c r="K200" s="7"/>
      <c r="L200" s="9" t="s">
        <v>240</v>
      </c>
      <c r="M200" s="16">
        <v>65</v>
      </c>
      <c r="N200" s="15">
        <v>293</v>
      </c>
      <c r="O200" s="15">
        <v>483</v>
      </c>
      <c r="P200" s="7"/>
      <c r="Q200" s="15">
        <v>106</v>
      </c>
      <c r="R200" s="15">
        <v>750</v>
      </c>
      <c r="S200" s="15">
        <v>313</v>
      </c>
    </row>
    <row r="201" spans="1:19" ht="16.5" customHeight="1" x14ac:dyDescent="0.2">
      <c r="A201" s="7"/>
      <c r="B201" s="7"/>
      <c r="C201" s="7" t="s">
        <v>590</v>
      </c>
      <c r="D201" s="7"/>
      <c r="E201" s="7"/>
      <c r="F201" s="7"/>
      <c r="G201" s="7"/>
      <c r="H201" s="7"/>
      <c r="I201" s="7"/>
      <c r="J201" s="7"/>
      <c r="K201" s="7"/>
      <c r="L201" s="9"/>
      <c r="M201" s="10"/>
      <c r="N201" s="10"/>
      <c r="O201" s="10"/>
      <c r="P201" s="7"/>
      <c r="Q201" s="10"/>
      <c r="R201" s="10"/>
      <c r="S201" s="10"/>
    </row>
    <row r="202" spans="1:19" ht="16.5" customHeight="1" x14ac:dyDescent="0.2">
      <c r="A202" s="7"/>
      <c r="B202" s="7"/>
      <c r="C202" s="7"/>
      <c r="D202" s="7" t="s">
        <v>591</v>
      </c>
      <c r="E202" s="7"/>
      <c r="F202" s="7"/>
      <c r="G202" s="7"/>
      <c r="H202" s="7"/>
      <c r="I202" s="7"/>
      <c r="J202" s="7"/>
      <c r="K202" s="7"/>
      <c r="L202" s="9" t="s">
        <v>240</v>
      </c>
      <c r="M202" s="16">
        <v>42</v>
      </c>
      <c r="N202" s="15">
        <v>203</v>
      </c>
      <c r="O202" s="17">
        <v>6942</v>
      </c>
      <c r="P202" s="7"/>
      <c r="Q202" s="16">
        <v>78</v>
      </c>
      <c r="R202" s="15">
        <v>374</v>
      </c>
      <c r="S202" s="17">
        <v>4481</v>
      </c>
    </row>
    <row r="203" spans="1:19" ht="16.5" customHeight="1" x14ac:dyDescent="0.2">
      <c r="A203" s="7"/>
      <c r="B203" s="7"/>
      <c r="C203" s="7"/>
      <c r="D203" s="7" t="s">
        <v>592</v>
      </c>
      <c r="E203" s="7"/>
      <c r="F203" s="7"/>
      <c r="G203" s="7"/>
      <c r="H203" s="7"/>
      <c r="I203" s="7"/>
      <c r="J203" s="7"/>
      <c r="K203" s="7"/>
      <c r="L203" s="9" t="s">
        <v>240</v>
      </c>
      <c r="M203" s="16">
        <v>50</v>
      </c>
      <c r="N203" s="15">
        <v>225</v>
      </c>
      <c r="O203" s="17">
        <v>7221</v>
      </c>
      <c r="P203" s="7"/>
      <c r="Q203" s="16">
        <v>89</v>
      </c>
      <c r="R203" s="15">
        <v>439</v>
      </c>
      <c r="S203" s="17">
        <v>4561</v>
      </c>
    </row>
    <row r="204" spans="1:19" ht="16.5" customHeight="1" x14ac:dyDescent="0.2">
      <c r="A204" s="7"/>
      <c r="B204" s="7"/>
      <c r="C204" s="7"/>
      <c r="D204" s="7" t="s">
        <v>593</v>
      </c>
      <c r="E204" s="7"/>
      <c r="F204" s="7"/>
      <c r="G204" s="7"/>
      <c r="H204" s="7"/>
      <c r="I204" s="7"/>
      <c r="J204" s="7"/>
      <c r="K204" s="7"/>
      <c r="L204" s="9" t="s">
        <v>240</v>
      </c>
      <c r="M204" s="16">
        <v>54</v>
      </c>
      <c r="N204" s="15">
        <v>228</v>
      </c>
      <c r="O204" s="17">
        <v>7160</v>
      </c>
      <c r="P204" s="7"/>
      <c r="Q204" s="16">
        <v>93</v>
      </c>
      <c r="R204" s="15">
        <v>373</v>
      </c>
      <c r="S204" s="17">
        <v>4524</v>
      </c>
    </row>
    <row r="205" spans="1:19" ht="16.5" customHeight="1" x14ac:dyDescent="0.2">
      <c r="A205" s="7"/>
      <c r="B205" s="7"/>
      <c r="C205" s="7"/>
      <c r="D205" s="7" t="s">
        <v>594</v>
      </c>
      <c r="E205" s="7"/>
      <c r="F205" s="7"/>
      <c r="G205" s="7"/>
      <c r="H205" s="7"/>
      <c r="I205" s="7"/>
      <c r="J205" s="7"/>
      <c r="K205" s="7"/>
      <c r="L205" s="9" t="s">
        <v>240</v>
      </c>
      <c r="M205" s="16">
        <v>64</v>
      </c>
      <c r="N205" s="15">
        <v>275</v>
      </c>
      <c r="O205" s="17">
        <v>3824</v>
      </c>
      <c r="P205" s="7"/>
      <c r="Q205" s="15">
        <v>103</v>
      </c>
      <c r="R205" s="15">
        <v>447</v>
      </c>
      <c r="S205" s="17">
        <v>2045</v>
      </c>
    </row>
    <row r="206" spans="1:19" ht="16.5" customHeight="1" x14ac:dyDescent="0.2">
      <c r="A206" s="7"/>
      <c r="B206" s="7"/>
      <c r="C206" s="7"/>
      <c r="D206" s="7" t="s">
        <v>595</v>
      </c>
      <c r="E206" s="7"/>
      <c r="F206" s="7"/>
      <c r="G206" s="7"/>
      <c r="H206" s="7"/>
      <c r="I206" s="7"/>
      <c r="J206" s="7"/>
      <c r="K206" s="7"/>
      <c r="L206" s="9" t="s">
        <v>240</v>
      </c>
      <c r="M206" s="16">
        <v>64</v>
      </c>
      <c r="N206" s="15">
        <v>306</v>
      </c>
      <c r="O206" s="17">
        <v>1625</v>
      </c>
      <c r="P206" s="7"/>
      <c r="Q206" s="15">
        <v>101</v>
      </c>
      <c r="R206" s="15">
        <v>541</v>
      </c>
      <c r="S206" s="15">
        <v>880</v>
      </c>
    </row>
    <row r="207" spans="1:19" ht="16.5" customHeight="1" x14ac:dyDescent="0.2">
      <c r="A207" s="7"/>
      <c r="B207" s="7"/>
      <c r="C207" s="7"/>
      <c r="D207" s="7" t="s">
        <v>588</v>
      </c>
      <c r="E207" s="7"/>
      <c r="F207" s="7"/>
      <c r="G207" s="7"/>
      <c r="H207" s="7"/>
      <c r="I207" s="7"/>
      <c r="J207" s="7"/>
      <c r="K207" s="7"/>
      <c r="L207" s="9" t="s">
        <v>240</v>
      </c>
      <c r="M207" s="16">
        <v>65</v>
      </c>
      <c r="N207" s="15">
        <v>297</v>
      </c>
      <c r="O207" s="15">
        <v>487</v>
      </c>
      <c r="P207" s="7"/>
      <c r="Q207" s="15">
        <v>106</v>
      </c>
      <c r="R207" s="15">
        <v>750</v>
      </c>
      <c r="S207" s="15">
        <v>314</v>
      </c>
    </row>
    <row r="208" spans="1:19" ht="16.5" customHeight="1" x14ac:dyDescent="0.2">
      <c r="A208" s="7"/>
      <c r="B208" s="7" t="s">
        <v>596</v>
      </c>
      <c r="C208" s="7"/>
      <c r="D208" s="7"/>
      <c r="E208" s="7"/>
      <c r="F208" s="7"/>
      <c r="G208" s="7"/>
      <c r="H208" s="7"/>
      <c r="I208" s="7"/>
      <c r="J208" s="7"/>
      <c r="K208" s="7"/>
      <c r="L208" s="9"/>
      <c r="M208" s="10"/>
      <c r="N208" s="10"/>
      <c r="O208" s="10"/>
      <c r="P208" s="7"/>
      <c r="Q208" s="10"/>
      <c r="R208" s="10"/>
      <c r="S208" s="10"/>
    </row>
    <row r="209" spans="1:19" ht="16.5" customHeight="1" x14ac:dyDescent="0.2">
      <c r="A209" s="7"/>
      <c r="B209" s="7"/>
      <c r="C209" s="7" t="s">
        <v>105</v>
      </c>
      <c r="D209" s="7"/>
      <c r="E209" s="7"/>
      <c r="F209" s="7"/>
      <c r="G209" s="7"/>
      <c r="H209" s="7"/>
      <c r="I209" s="7"/>
      <c r="J209" s="7"/>
      <c r="K209" s="7"/>
      <c r="L209" s="9" t="s">
        <v>240</v>
      </c>
      <c r="M209" s="15">
        <v>345</v>
      </c>
      <c r="N209" s="15">
        <v>643</v>
      </c>
      <c r="O209" s="17">
        <v>1970</v>
      </c>
      <c r="P209" s="7"/>
      <c r="Q209" s="15">
        <v>432</v>
      </c>
      <c r="R209" s="15">
        <v>721</v>
      </c>
      <c r="S209" s="17">
        <v>1550</v>
      </c>
    </row>
    <row r="210" spans="1:19" ht="16.5" customHeight="1" x14ac:dyDescent="0.2">
      <c r="A210" s="7"/>
      <c r="B210" s="7"/>
      <c r="C210" s="7" t="s">
        <v>587</v>
      </c>
      <c r="D210" s="7"/>
      <c r="E210" s="7"/>
      <c r="F210" s="7"/>
      <c r="G210" s="7"/>
      <c r="H210" s="7"/>
      <c r="I210" s="7"/>
      <c r="J210" s="7"/>
      <c r="K210" s="7"/>
      <c r="L210" s="9"/>
      <c r="M210" s="10"/>
      <c r="N210" s="10"/>
      <c r="O210" s="10"/>
      <c r="P210" s="7"/>
      <c r="Q210" s="10"/>
      <c r="R210" s="10"/>
      <c r="S210" s="10"/>
    </row>
    <row r="211" spans="1:19" ht="29.45" customHeight="1" x14ac:dyDescent="0.2">
      <c r="A211" s="7"/>
      <c r="B211" s="7"/>
      <c r="C211" s="7"/>
      <c r="D211" s="84" t="s">
        <v>346</v>
      </c>
      <c r="E211" s="84"/>
      <c r="F211" s="84"/>
      <c r="G211" s="84"/>
      <c r="H211" s="84"/>
      <c r="I211" s="84"/>
      <c r="J211" s="84"/>
      <c r="K211" s="84"/>
      <c r="L211" s="9" t="s">
        <v>240</v>
      </c>
      <c r="M211" s="15">
        <v>286</v>
      </c>
      <c r="N211" s="15">
        <v>417</v>
      </c>
      <c r="O211" s="16">
        <v>47</v>
      </c>
      <c r="P211" s="7"/>
      <c r="Q211" s="15">
        <v>335</v>
      </c>
      <c r="R211" s="15">
        <v>615</v>
      </c>
      <c r="S211" s="16">
        <v>33</v>
      </c>
    </row>
    <row r="212" spans="1:19" ht="16.5" customHeight="1" x14ac:dyDescent="0.2">
      <c r="A212" s="7"/>
      <c r="B212" s="7"/>
      <c r="C212" s="7"/>
      <c r="D212" s="7" t="s">
        <v>487</v>
      </c>
      <c r="E212" s="7"/>
      <c r="F212" s="7"/>
      <c r="G212" s="7"/>
      <c r="H212" s="7"/>
      <c r="I212" s="7"/>
      <c r="J212" s="7"/>
      <c r="K212" s="7"/>
      <c r="L212" s="9" t="s">
        <v>240</v>
      </c>
      <c r="M212" s="15">
        <v>346</v>
      </c>
      <c r="N212" s="15">
        <v>645</v>
      </c>
      <c r="O212" s="17">
        <v>1795</v>
      </c>
      <c r="P212" s="7"/>
      <c r="Q212" s="15">
        <v>435</v>
      </c>
      <c r="R212" s="15">
        <v>722</v>
      </c>
      <c r="S212" s="17">
        <v>1415</v>
      </c>
    </row>
    <row r="213" spans="1:19" ht="16.5" customHeight="1" x14ac:dyDescent="0.2">
      <c r="A213" s="7"/>
      <c r="B213" s="7"/>
      <c r="C213" s="7"/>
      <c r="D213" s="7" t="s">
        <v>588</v>
      </c>
      <c r="E213" s="7"/>
      <c r="F213" s="7"/>
      <c r="G213" s="7"/>
      <c r="H213" s="7"/>
      <c r="I213" s="7"/>
      <c r="J213" s="7"/>
      <c r="K213" s="7"/>
      <c r="L213" s="9" t="s">
        <v>240</v>
      </c>
      <c r="M213" s="15">
        <v>357</v>
      </c>
      <c r="N213" s="15">
        <v>610</v>
      </c>
      <c r="O213" s="15">
        <v>128</v>
      </c>
      <c r="P213" s="7"/>
      <c r="Q213" s="15">
        <v>413</v>
      </c>
      <c r="R213" s="15">
        <v>696</v>
      </c>
      <c r="S213" s="15">
        <v>102</v>
      </c>
    </row>
    <row r="214" spans="1:19" ht="16.5" customHeight="1" x14ac:dyDescent="0.2">
      <c r="A214" s="7"/>
      <c r="B214" s="7"/>
      <c r="C214" s="7" t="s">
        <v>589</v>
      </c>
      <c r="D214" s="7"/>
      <c r="E214" s="7"/>
      <c r="F214" s="7"/>
      <c r="G214" s="7"/>
      <c r="H214" s="7"/>
      <c r="I214" s="7"/>
      <c r="J214" s="7"/>
      <c r="K214" s="7"/>
      <c r="L214" s="9"/>
      <c r="M214" s="10"/>
      <c r="N214" s="10"/>
      <c r="O214" s="10"/>
      <c r="P214" s="7"/>
      <c r="Q214" s="10"/>
      <c r="R214" s="10"/>
      <c r="S214" s="10"/>
    </row>
    <row r="215" spans="1:19" ht="16.5" customHeight="1" x14ac:dyDescent="0.2">
      <c r="A215" s="7"/>
      <c r="B215" s="7"/>
      <c r="C215" s="7"/>
      <c r="D215" s="7" t="s">
        <v>433</v>
      </c>
      <c r="E215" s="7"/>
      <c r="F215" s="7"/>
      <c r="G215" s="7"/>
      <c r="H215" s="7"/>
      <c r="I215" s="7"/>
      <c r="J215" s="7"/>
      <c r="K215" s="7"/>
      <c r="L215" s="9" t="s">
        <v>240</v>
      </c>
      <c r="M215" s="15">
        <v>368</v>
      </c>
      <c r="N215" s="15">
        <v>650</v>
      </c>
      <c r="O215" s="17">
        <v>1645</v>
      </c>
      <c r="P215" s="7"/>
      <c r="Q215" s="15">
        <v>456</v>
      </c>
      <c r="R215" s="15">
        <v>719</v>
      </c>
      <c r="S215" s="17">
        <v>1317</v>
      </c>
    </row>
    <row r="216" spans="1:19" ht="16.5" customHeight="1" x14ac:dyDescent="0.2">
      <c r="A216" s="7"/>
      <c r="B216" s="7"/>
      <c r="C216" s="7"/>
      <c r="D216" s="7" t="s">
        <v>434</v>
      </c>
      <c r="E216" s="7"/>
      <c r="F216" s="7"/>
      <c r="G216" s="7"/>
      <c r="H216" s="7"/>
      <c r="I216" s="7"/>
      <c r="J216" s="7"/>
      <c r="K216" s="7"/>
      <c r="L216" s="9" t="s">
        <v>240</v>
      </c>
      <c r="M216" s="15">
        <v>316</v>
      </c>
      <c r="N216" s="15">
        <v>601</v>
      </c>
      <c r="O216" s="16">
        <v>63</v>
      </c>
      <c r="P216" s="7"/>
      <c r="Q216" s="15">
        <v>345</v>
      </c>
      <c r="R216" s="15">
        <v>972</v>
      </c>
      <c r="S216" s="16">
        <v>59</v>
      </c>
    </row>
    <row r="217" spans="1:19" ht="16.5" customHeight="1" x14ac:dyDescent="0.2">
      <c r="A217" s="7"/>
      <c r="B217" s="7"/>
      <c r="C217" s="7"/>
      <c r="D217" s="7" t="s">
        <v>435</v>
      </c>
      <c r="E217" s="7"/>
      <c r="F217" s="7"/>
      <c r="G217" s="7"/>
      <c r="H217" s="7"/>
      <c r="I217" s="7"/>
      <c r="J217" s="7"/>
      <c r="K217" s="7"/>
      <c r="L217" s="9" t="s">
        <v>240</v>
      </c>
      <c r="M217" s="15">
        <v>237</v>
      </c>
      <c r="N217" s="15">
        <v>399</v>
      </c>
      <c r="O217" s="15">
        <v>168</v>
      </c>
      <c r="P217" s="7"/>
      <c r="Q217" s="15">
        <v>271</v>
      </c>
      <c r="R217" s="15">
        <v>620</v>
      </c>
      <c r="S217" s="15">
        <v>108</v>
      </c>
    </row>
    <row r="218" spans="1:19" ht="16.5" customHeight="1" x14ac:dyDescent="0.2">
      <c r="A218" s="7"/>
      <c r="B218" s="7"/>
      <c r="C218" s="7"/>
      <c r="D218" s="7" t="s">
        <v>436</v>
      </c>
      <c r="E218" s="7"/>
      <c r="F218" s="7"/>
      <c r="G218" s="7"/>
      <c r="H218" s="7"/>
      <c r="I218" s="7"/>
      <c r="J218" s="7"/>
      <c r="K218" s="7"/>
      <c r="L218" s="9" t="s">
        <v>240</v>
      </c>
      <c r="M218" s="14" t="s">
        <v>227</v>
      </c>
      <c r="N218" s="14" t="s">
        <v>227</v>
      </c>
      <c r="O218" s="16">
        <v>16</v>
      </c>
      <c r="P218" s="7"/>
      <c r="Q218" s="14" t="s">
        <v>227</v>
      </c>
      <c r="R218" s="14" t="s">
        <v>227</v>
      </c>
      <c r="S218" s="13">
        <v>8</v>
      </c>
    </row>
    <row r="219" spans="1:19" ht="16.5" customHeight="1" x14ac:dyDescent="0.2">
      <c r="A219" s="7"/>
      <c r="B219" s="7"/>
      <c r="C219" s="7"/>
      <c r="D219" s="7" t="s">
        <v>437</v>
      </c>
      <c r="E219" s="7"/>
      <c r="F219" s="7"/>
      <c r="G219" s="7"/>
      <c r="H219" s="7"/>
      <c r="I219" s="7"/>
      <c r="J219" s="7"/>
      <c r="K219" s="7"/>
      <c r="L219" s="9" t="s">
        <v>240</v>
      </c>
      <c r="M219" s="15">
        <v>253</v>
      </c>
      <c r="N219" s="15">
        <v>444</v>
      </c>
      <c r="O219" s="16">
        <v>23</v>
      </c>
      <c r="P219" s="7"/>
      <c r="Q219" s="14" t="s">
        <v>227</v>
      </c>
      <c r="R219" s="14" t="s">
        <v>227</v>
      </c>
      <c r="S219" s="16">
        <v>13</v>
      </c>
    </row>
    <row r="220" spans="1:19" ht="16.5" customHeight="1" x14ac:dyDescent="0.2">
      <c r="A220" s="7"/>
      <c r="B220" s="7"/>
      <c r="C220" s="7"/>
      <c r="D220" s="7" t="s">
        <v>588</v>
      </c>
      <c r="E220" s="7"/>
      <c r="F220" s="7"/>
      <c r="G220" s="7"/>
      <c r="H220" s="7"/>
      <c r="I220" s="7"/>
      <c r="J220" s="7"/>
      <c r="K220" s="7"/>
      <c r="L220" s="9" t="s">
        <v>240</v>
      </c>
      <c r="M220" s="15">
        <v>309</v>
      </c>
      <c r="N220" s="15">
        <v>659</v>
      </c>
      <c r="O220" s="16">
        <v>55</v>
      </c>
      <c r="P220" s="7"/>
      <c r="Q220" s="15">
        <v>427</v>
      </c>
      <c r="R220" s="15">
        <v>854</v>
      </c>
      <c r="S220" s="16">
        <v>45</v>
      </c>
    </row>
    <row r="221" spans="1:19" ht="16.5" customHeight="1" x14ac:dyDescent="0.2">
      <c r="A221" s="7"/>
      <c r="B221" s="7"/>
      <c r="C221" s="7" t="s">
        <v>590</v>
      </c>
      <c r="D221" s="7"/>
      <c r="E221" s="7"/>
      <c r="F221" s="7"/>
      <c r="G221" s="7"/>
      <c r="H221" s="7"/>
      <c r="I221" s="7"/>
      <c r="J221" s="7"/>
      <c r="K221" s="7"/>
      <c r="L221" s="9"/>
      <c r="M221" s="10"/>
      <c r="N221" s="10"/>
      <c r="O221" s="10"/>
      <c r="P221" s="7"/>
      <c r="Q221" s="10"/>
      <c r="R221" s="10"/>
      <c r="S221" s="10"/>
    </row>
    <row r="222" spans="1:19" ht="16.5" customHeight="1" x14ac:dyDescent="0.2">
      <c r="A222" s="7"/>
      <c r="B222" s="7"/>
      <c r="C222" s="7"/>
      <c r="D222" s="7" t="s">
        <v>591</v>
      </c>
      <c r="E222" s="7"/>
      <c r="F222" s="7"/>
      <c r="G222" s="7"/>
      <c r="H222" s="7"/>
      <c r="I222" s="7"/>
      <c r="J222" s="7"/>
      <c r="K222" s="7"/>
      <c r="L222" s="9" t="s">
        <v>240</v>
      </c>
      <c r="M222" s="15">
        <v>363</v>
      </c>
      <c r="N222" s="15">
        <v>617</v>
      </c>
      <c r="O222" s="15">
        <v>449</v>
      </c>
      <c r="P222" s="7"/>
      <c r="Q222" s="15">
        <v>452</v>
      </c>
      <c r="R222" s="15">
        <v>743</v>
      </c>
      <c r="S222" s="15">
        <v>357</v>
      </c>
    </row>
    <row r="223" spans="1:19" ht="16.5" customHeight="1" x14ac:dyDescent="0.2">
      <c r="A223" s="7"/>
      <c r="B223" s="7"/>
      <c r="C223" s="7"/>
      <c r="D223" s="7" t="s">
        <v>592</v>
      </c>
      <c r="E223" s="7"/>
      <c r="F223" s="7"/>
      <c r="G223" s="7"/>
      <c r="H223" s="7"/>
      <c r="I223" s="7"/>
      <c r="J223" s="7"/>
      <c r="K223" s="7"/>
      <c r="L223" s="9" t="s">
        <v>240</v>
      </c>
      <c r="M223" s="15">
        <v>349</v>
      </c>
      <c r="N223" s="15">
        <v>636</v>
      </c>
      <c r="O223" s="15">
        <v>508</v>
      </c>
      <c r="P223" s="7"/>
      <c r="Q223" s="15">
        <v>441</v>
      </c>
      <c r="R223" s="15">
        <v>713</v>
      </c>
      <c r="S223" s="15">
        <v>410</v>
      </c>
    </row>
    <row r="224" spans="1:19" ht="16.5" customHeight="1" x14ac:dyDescent="0.2">
      <c r="A224" s="7"/>
      <c r="B224" s="7"/>
      <c r="C224" s="7"/>
      <c r="D224" s="7" t="s">
        <v>593</v>
      </c>
      <c r="E224" s="7"/>
      <c r="F224" s="7"/>
      <c r="G224" s="7"/>
      <c r="H224" s="7"/>
      <c r="I224" s="7"/>
      <c r="J224" s="7"/>
      <c r="K224" s="7"/>
      <c r="L224" s="9" t="s">
        <v>240</v>
      </c>
      <c r="M224" s="15">
        <v>347</v>
      </c>
      <c r="N224" s="15">
        <v>641</v>
      </c>
      <c r="O224" s="15">
        <v>380</v>
      </c>
      <c r="P224" s="7"/>
      <c r="Q224" s="15">
        <v>426</v>
      </c>
      <c r="R224" s="15">
        <v>722</v>
      </c>
      <c r="S224" s="15">
        <v>302</v>
      </c>
    </row>
    <row r="225" spans="1:19" ht="16.5" customHeight="1" x14ac:dyDescent="0.2">
      <c r="A225" s="7"/>
      <c r="B225" s="7"/>
      <c r="C225" s="7"/>
      <c r="D225" s="7" t="s">
        <v>594</v>
      </c>
      <c r="E225" s="7"/>
      <c r="F225" s="7"/>
      <c r="G225" s="7"/>
      <c r="H225" s="7"/>
      <c r="I225" s="7"/>
      <c r="J225" s="7"/>
      <c r="K225" s="7"/>
      <c r="L225" s="9" t="s">
        <v>240</v>
      </c>
      <c r="M225" s="15">
        <v>354</v>
      </c>
      <c r="N225" s="15">
        <v>663</v>
      </c>
      <c r="O225" s="15">
        <v>430</v>
      </c>
      <c r="P225" s="7"/>
      <c r="Q225" s="15">
        <v>424</v>
      </c>
      <c r="R225" s="15">
        <v>712</v>
      </c>
      <c r="S225" s="15">
        <v>334</v>
      </c>
    </row>
    <row r="226" spans="1:19" ht="16.5" customHeight="1" x14ac:dyDescent="0.2">
      <c r="A226" s="7"/>
      <c r="B226" s="7"/>
      <c r="C226" s="7"/>
      <c r="D226" s="7" t="s">
        <v>595</v>
      </c>
      <c r="E226" s="7"/>
      <c r="F226" s="7"/>
      <c r="G226" s="7"/>
      <c r="H226" s="7"/>
      <c r="I226" s="7"/>
      <c r="J226" s="7"/>
      <c r="K226" s="7"/>
      <c r="L226" s="9" t="s">
        <v>240</v>
      </c>
      <c r="M226" s="15">
        <v>271</v>
      </c>
      <c r="N226" s="15">
        <v>653</v>
      </c>
      <c r="O226" s="15">
        <v>147</v>
      </c>
      <c r="P226" s="7"/>
      <c r="Q226" s="15">
        <v>336</v>
      </c>
      <c r="R226" s="15">
        <v>701</v>
      </c>
      <c r="S226" s="15">
        <v>101</v>
      </c>
    </row>
    <row r="227" spans="1:19" ht="16.5" customHeight="1" x14ac:dyDescent="0.2">
      <c r="A227" s="7"/>
      <c r="B227" s="7"/>
      <c r="C227" s="7"/>
      <c r="D227" s="7" t="s">
        <v>588</v>
      </c>
      <c r="E227" s="7"/>
      <c r="F227" s="7"/>
      <c r="G227" s="7"/>
      <c r="H227" s="7"/>
      <c r="I227" s="7"/>
      <c r="J227" s="7"/>
      <c r="K227" s="7"/>
      <c r="L227" s="9" t="s">
        <v>240</v>
      </c>
      <c r="M227" s="15">
        <v>313</v>
      </c>
      <c r="N227" s="15">
        <v>659</v>
      </c>
      <c r="O227" s="16">
        <v>56</v>
      </c>
      <c r="P227" s="7"/>
      <c r="Q227" s="15">
        <v>427</v>
      </c>
      <c r="R227" s="15">
        <v>854</v>
      </c>
      <c r="S227" s="16">
        <v>46</v>
      </c>
    </row>
    <row r="228" spans="1:19" ht="16.5" customHeight="1" x14ac:dyDescent="0.2">
      <c r="A228" s="7"/>
      <c r="B228" s="7" t="s">
        <v>597</v>
      </c>
      <c r="C228" s="7"/>
      <c r="D228" s="7"/>
      <c r="E228" s="7"/>
      <c r="F228" s="7"/>
      <c r="G228" s="7"/>
      <c r="H228" s="7"/>
      <c r="I228" s="7"/>
      <c r="J228" s="7"/>
      <c r="K228" s="7"/>
      <c r="L228" s="9"/>
      <c r="M228" s="10"/>
      <c r="N228" s="10"/>
      <c r="O228" s="10"/>
      <c r="P228" s="7"/>
      <c r="Q228" s="10"/>
      <c r="R228" s="10"/>
      <c r="S228" s="10"/>
    </row>
    <row r="229" spans="1:19" ht="16.5" customHeight="1" x14ac:dyDescent="0.2">
      <c r="A229" s="7"/>
      <c r="B229" s="7"/>
      <c r="C229" s="7" t="s">
        <v>105</v>
      </c>
      <c r="D229" s="7"/>
      <c r="E229" s="7"/>
      <c r="F229" s="7"/>
      <c r="G229" s="7"/>
      <c r="H229" s="7"/>
      <c r="I229" s="7"/>
      <c r="J229" s="7"/>
      <c r="K229" s="7"/>
      <c r="L229" s="9" t="s">
        <v>240</v>
      </c>
      <c r="M229" s="14" t="s">
        <v>101</v>
      </c>
      <c r="N229" s="14" t="s">
        <v>101</v>
      </c>
      <c r="O229" s="14" t="s">
        <v>101</v>
      </c>
      <c r="P229" s="7"/>
      <c r="Q229" s="14" t="s">
        <v>101</v>
      </c>
      <c r="R229" s="14" t="s">
        <v>101</v>
      </c>
      <c r="S229" s="14" t="s">
        <v>101</v>
      </c>
    </row>
    <row r="230" spans="1:19" ht="16.5" customHeight="1" x14ac:dyDescent="0.2">
      <c r="A230" s="7"/>
      <c r="B230" s="7"/>
      <c r="C230" s="7" t="s">
        <v>587</v>
      </c>
      <c r="D230" s="7"/>
      <c r="E230" s="7"/>
      <c r="F230" s="7"/>
      <c r="G230" s="7"/>
      <c r="H230" s="7"/>
      <c r="I230" s="7"/>
      <c r="J230" s="7"/>
      <c r="K230" s="7"/>
      <c r="L230" s="9"/>
      <c r="M230" s="10"/>
      <c r="N230" s="10"/>
      <c r="O230" s="10"/>
      <c r="P230" s="7"/>
      <c r="Q230" s="10"/>
      <c r="R230" s="10"/>
      <c r="S230" s="10"/>
    </row>
    <row r="231" spans="1:19" ht="29.45" customHeight="1" x14ac:dyDescent="0.2">
      <c r="A231" s="7"/>
      <c r="B231" s="7"/>
      <c r="C231" s="7"/>
      <c r="D231" s="84" t="s">
        <v>346</v>
      </c>
      <c r="E231" s="84"/>
      <c r="F231" s="84"/>
      <c r="G231" s="84"/>
      <c r="H231" s="84"/>
      <c r="I231" s="84"/>
      <c r="J231" s="84"/>
      <c r="K231" s="84"/>
      <c r="L231" s="9" t="s">
        <v>240</v>
      </c>
      <c r="M231" s="14" t="s">
        <v>101</v>
      </c>
      <c r="N231" s="14" t="s">
        <v>101</v>
      </c>
      <c r="O231" s="14" t="s">
        <v>101</v>
      </c>
      <c r="P231" s="7"/>
      <c r="Q231" s="14" t="s">
        <v>101</v>
      </c>
      <c r="R231" s="14" t="s">
        <v>101</v>
      </c>
      <c r="S231" s="14" t="s">
        <v>101</v>
      </c>
    </row>
    <row r="232" spans="1:19" ht="16.5" customHeight="1" x14ac:dyDescent="0.2">
      <c r="A232" s="7"/>
      <c r="B232" s="7"/>
      <c r="C232" s="7"/>
      <c r="D232" s="7" t="s">
        <v>487</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c r="D233" s="7" t="s">
        <v>588</v>
      </c>
      <c r="E233" s="7"/>
      <c r="F233" s="7"/>
      <c r="G233" s="7"/>
      <c r="H233" s="7"/>
      <c r="I233" s="7"/>
      <c r="J233" s="7"/>
      <c r="K233" s="7"/>
      <c r="L233" s="9" t="s">
        <v>240</v>
      </c>
      <c r="M233" s="14" t="s">
        <v>101</v>
      </c>
      <c r="N233" s="14" t="s">
        <v>101</v>
      </c>
      <c r="O233" s="14" t="s">
        <v>101</v>
      </c>
      <c r="P233" s="7"/>
      <c r="Q233" s="14" t="s">
        <v>101</v>
      </c>
      <c r="R233" s="14" t="s">
        <v>101</v>
      </c>
      <c r="S233" s="14" t="s">
        <v>101</v>
      </c>
    </row>
    <row r="234" spans="1:19" ht="16.5" customHeight="1" x14ac:dyDescent="0.2">
      <c r="A234" s="7"/>
      <c r="B234" s="7"/>
      <c r="C234" s="7" t="s">
        <v>589</v>
      </c>
      <c r="D234" s="7"/>
      <c r="E234" s="7"/>
      <c r="F234" s="7"/>
      <c r="G234" s="7"/>
      <c r="H234" s="7"/>
      <c r="I234" s="7"/>
      <c r="J234" s="7"/>
      <c r="K234" s="7"/>
      <c r="L234" s="9"/>
      <c r="M234" s="10"/>
      <c r="N234" s="10"/>
      <c r="O234" s="10"/>
      <c r="P234" s="7"/>
      <c r="Q234" s="10"/>
      <c r="R234" s="10"/>
      <c r="S234" s="10"/>
    </row>
    <row r="235" spans="1:19" ht="16.5" customHeight="1" x14ac:dyDescent="0.2">
      <c r="A235" s="7"/>
      <c r="B235" s="7"/>
      <c r="C235" s="7"/>
      <c r="D235" s="7" t="s">
        <v>433</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434</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435</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436</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437</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c r="D240" s="7" t="s">
        <v>588</v>
      </c>
      <c r="E240" s="7"/>
      <c r="F240" s="7"/>
      <c r="G240" s="7"/>
      <c r="H240" s="7"/>
      <c r="I240" s="7"/>
      <c r="J240" s="7"/>
      <c r="K240" s="7"/>
      <c r="L240" s="9" t="s">
        <v>240</v>
      </c>
      <c r="M240" s="14" t="s">
        <v>101</v>
      </c>
      <c r="N240" s="14" t="s">
        <v>101</v>
      </c>
      <c r="O240" s="14" t="s">
        <v>101</v>
      </c>
      <c r="P240" s="7"/>
      <c r="Q240" s="14" t="s">
        <v>101</v>
      </c>
      <c r="R240" s="14" t="s">
        <v>101</v>
      </c>
      <c r="S240" s="14" t="s">
        <v>101</v>
      </c>
    </row>
    <row r="241" spans="1:19" ht="16.5" customHeight="1" x14ac:dyDescent="0.2">
      <c r="A241" s="7"/>
      <c r="B241" s="7"/>
      <c r="C241" s="7" t="s">
        <v>590</v>
      </c>
      <c r="D241" s="7"/>
      <c r="E241" s="7"/>
      <c r="F241" s="7"/>
      <c r="G241" s="7"/>
      <c r="H241" s="7"/>
      <c r="I241" s="7"/>
      <c r="J241" s="7"/>
      <c r="K241" s="7"/>
      <c r="L241" s="9"/>
      <c r="M241" s="10"/>
      <c r="N241" s="10"/>
      <c r="O241" s="10"/>
      <c r="P241" s="7"/>
      <c r="Q241" s="10"/>
      <c r="R241" s="10"/>
      <c r="S241" s="10"/>
    </row>
    <row r="242" spans="1:19" ht="16.5" customHeight="1" x14ac:dyDescent="0.2">
      <c r="A242" s="7"/>
      <c r="B242" s="7"/>
      <c r="C242" s="7"/>
      <c r="D242" s="7" t="s">
        <v>591</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592</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593</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594</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595</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c r="B247" s="7"/>
      <c r="C247" s="7"/>
      <c r="D247" s="7" t="s">
        <v>588</v>
      </c>
      <c r="E247" s="7"/>
      <c r="F247" s="7"/>
      <c r="G247" s="7"/>
      <c r="H247" s="7"/>
      <c r="I247" s="7"/>
      <c r="J247" s="7"/>
      <c r="K247" s="7"/>
      <c r="L247" s="9" t="s">
        <v>240</v>
      </c>
      <c r="M247" s="14" t="s">
        <v>101</v>
      </c>
      <c r="N247" s="14" t="s">
        <v>101</v>
      </c>
      <c r="O247" s="14" t="s">
        <v>101</v>
      </c>
      <c r="P247" s="7"/>
      <c r="Q247" s="14" t="s">
        <v>101</v>
      </c>
      <c r="R247" s="14" t="s">
        <v>101</v>
      </c>
      <c r="S247" s="14" t="s">
        <v>101</v>
      </c>
    </row>
    <row r="248" spans="1:19" ht="16.5" customHeight="1" x14ac:dyDescent="0.2">
      <c r="A248" s="7" t="s">
        <v>143</v>
      </c>
      <c r="B248" s="7"/>
      <c r="C248" s="7"/>
      <c r="D248" s="7"/>
      <c r="E248" s="7"/>
      <c r="F248" s="7"/>
      <c r="G248" s="7"/>
      <c r="H248" s="7"/>
      <c r="I248" s="7"/>
      <c r="J248" s="7"/>
      <c r="K248" s="7"/>
      <c r="L248" s="9"/>
      <c r="M248" s="10"/>
      <c r="N248" s="10"/>
      <c r="O248" s="10"/>
      <c r="P248" s="7"/>
      <c r="Q248" s="10"/>
      <c r="R248" s="10"/>
      <c r="S248" s="10"/>
    </row>
    <row r="249" spans="1:19" ht="16.5" customHeight="1" x14ac:dyDescent="0.2">
      <c r="A249" s="7"/>
      <c r="B249" s="7" t="s">
        <v>586</v>
      </c>
      <c r="C249" s="7"/>
      <c r="D249" s="7"/>
      <c r="E249" s="7"/>
      <c r="F249" s="7"/>
      <c r="G249" s="7"/>
      <c r="H249" s="7"/>
      <c r="I249" s="7"/>
      <c r="J249" s="7"/>
      <c r="K249" s="7"/>
      <c r="L249" s="9"/>
      <c r="M249" s="10"/>
      <c r="N249" s="10"/>
      <c r="O249" s="10"/>
      <c r="P249" s="7"/>
      <c r="Q249" s="10"/>
      <c r="R249" s="10"/>
      <c r="S249" s="10"/>
    </row>
    <row r="250" spans="1:19" ht="16.5" customHeight="1" x14ac:dyDescent="0.2">
      <c r="A250" s="7"/>
      <c r="B250" s="7"/>
      <c r="C250" s="7" t="s">
        <v>105</v>
      </c>
      <c r="D250" s="7"/>
      <c r="E250" s="7"/>
      <c r="F250" s="7"/>
      <c r="G250" s="7"/>
      <c r="H250" s="7"/>
      <c r="I250" s="7"/>
      <c r="J250" s="7"/>
      <c r="K250" s="7"/>
      <c r="L250" s="9" t="s">
        <v>240</v>
      </c>
      <c r="M250" s="16">
        <v>35</v>
      </c>
      <c r="N250" s="15">
        <v>187</v>
      </c>
      <c r="O250" s="19">
        <v>29670</v>
      </c>
      <c r="P250" s="7"/>
      <c r="Q250" s="16">
        <v>83</v>
      </c>
      <c r="R250" s="15">
        <v>372</v>
      </c>
      <c r="S250" s="19">
        <v>18029</v>
      </c>
    </row>
    <row r="251" spans="1:19" ht="16.5" customHeight="1" x14ac:dyDescent="0.2">
      <c r="A251" s="7"/>
      <c r="B251" s="7"/>
      <c r="C251" s="7" t="s">
        <v>587</v>
      </c>
      <c r="D251" s="7"/>
      <c r="E251" s="7"/>
      <c r="F251" s="7"/>
      <c r="G251" s="7"/>
      <c r="H251" s="7"/>
      <c r="I251" s="7"/>
      <c r="J251" s="7"/>
      <c r="K251" s="7"/>
      <c r="L251" s="9"/>
      <c r="M251" s="10"/>
      <c r="N251" s="10"/>
      <c r="O251" s="10"/>
      <c r="P251" s="7"/>
      <c r="Q251" s="10"/>
      <c r="R251" s="10"/>
      <c r="S251" s="10"/>
    </row>
    <row r="252" spans="1:19" ht="29.45" customHeight="1" x14ac:dyDescent="0.2">
      <c r="A252" s="7"/>
      <c r="B252" s="7"/>
      <c r="C252" s="7"/>
      <c r="D252" s="84" t="s">
        <v>346</v>
      </c>
      <c r="E252" s="84"/>
      <c r="F252" s="84"/>
      <c r="G252" s="84"/>
      <c r="H252" s="84"/>
      <c r="I252" s="84"/>
      <c r="J252" s="84"/>
      <c r="K252" s="84"/>
      <c r="L252" s="9" t="s">
        <v>240</v>
      </c>
      <c r="M252" s="16">
        <v>35</v>
      </c>
      <c r="N252" s="15">
        <v>181</v>
      </c>
      <c r="O252" s="17">
        <v>1075</v>
      </c>
      <c r="P252" s="7"/>
      <c r="Q252" s="16">
        <v>98</v>
      </c>
      <c r="R252" s="15">
        <v>774</v>
      </c>
      <c r="S252" s="15">
        <v>438</v>
      </c>
    </row>
    <row r="253" spans="1:19" ht="16.5" customHeight="1" x14ac:dyDescent="0.2">
      <c r="A253" s="7"/>
      <c r="B253" s="7"/>
      <c r="C253" s="7"/>
      <c r="D253" s="7" t="s">
        <v>487</v>
      </c>
      <c r="E253" s="7"/>
      <c r="F253" s="7"/>
      <c r="G253" s="7"/>
      <c r="H253" s="7"/>
      <c r="I253" s="7"/>
      <c r="J253" s="7"/>
      <c r="K253" s="7"/>
      <c r="L253" s="9" t="s">
        <v>240</v>
      </c>
      <c r="M253" s="16">
        <v>35</v>
      </c>
      <c r="N253" s="15">
        <v>187</v>
      </c>
      <c r="O253" s="19">
        <v>26106</v>
      </c>
      <c r="P253" s="7"/>
      <c r="Q253" s="16">
        <v>83</v>
      </c>
      <c r="R253" s="15">
        <v>372</v>
      </c>
      <c r="S253" s="19">
        <v>16018</v>
      </c>
    </row>
    <row r="254" spans="1:19" ht="16.5" customHeight="1" x14ac:dyDescent="0.2">
      <c r="A254" s="7"/>
      <c r="B254" s="7"/>
      <c r="C254" s="7"/>
      <c r="D254" s="7" t="s">
        <v>588</v>
      </c>
      <c r="E254" s="7"/>
      <c r="F254" s="7"/>
      <c r="G254" s="7"/>
      <c r="H254" s="7"/>
      <c r="I254" s="7"/>
      <c r="J254" s="7"/>
      <c r="K254" s="7"/>
      <c r="L254" s="9" t="s">
        <v>240</v>
      </c>
      <c r="M254" s="16">
        <v>35</v>
      </c>
      <c r="N254" s="15">
        <v>182</v>
      </c>
      <c r="O254" s="17">
        <v>2489</v>
      </c>
      <c r="P254" s="7"/>
      <c r="Q254" s="16">
        <v>84</v>
      </c>
      <c r="R254" s="15">
        <v>302</v>
      </c>
      <c r="S254" s="17">
        <v>1573</v>
      </c>
    </row>
    <row r="255" spans="1:19" ht="16.5" customHeight="1" x14ac:dyDescent="0.2">
      <c r="A255" s="7"/>
      <c r="B255" s="7"/>
      <c r="C255" s="7" t="s">
        <v>589</v>
      </c>
      <c r="D255" s="7"/>
      <c r="E255" s="7"/>
      <c r="F255" s="7"/>
      <c r="G255" s="7"/>
      <c r="H255" s="7"/>
      <c r="I255" s="7"/>
      <c r="J255" s="7"/>
      <c r="K255" s="7"/>
      <c r="L255" s="9"/>
      <c r="M255" s="10"/>
      <c r="N255" s="10"/>
      <c r="O255" s="10"/>
      <c r="P255" s="7"/>
      <c r="Q255" s="10"/>
      <c r="R255" s="10"/>
      <c r="S255" s="10"/>
    </row>
    <row r="256" spans="1:19" ht="16.5" customHeight="1" x14ac:dyDescent="0.2">
      <c r="A256" s="7"/>
      <c r="B256" s="7"/>
      <c r="C256" s="7"/>
      <c r="D256" s="7" t="s">
        <v>433</v>
      </c>
      <c r="E256" s="7"/>
      <c r="F256" s="7"/>
      <c r="G256" s="7"/>
      <c r="H256" s="7"/>
      <c r="I256" s="7"/>
      <c r="J256" s="7"/>
      <c r="K256" s="7"/>
      <c r="L256" s="9" t="s">
        <v>240</v>
      </c>
      <c r="M256" s="16">
        <v>34</v>
      </c>
      <c r="N256" s="15">
        <v>171</v>
      </c>
      <c r="O256" s="19">
        <v>21043</v>
      </c>
      <c r="P256" s="7"/>
      <c r="Q256" s="16">
        <v>77</v>
      </c>
      <c r="R256" s="15">
        <v>335</v>
      </c>
      <c r="S256" s="19">
        <v>12279</v>
      </c>
    </row>
    <row r="257" spans="1:19" ht="16.5" customHeight="1" x14ac:dyDescent="0.2">
      <c r="A257" s="7"/>
      <c r="B257" s="7"/>
      <c r="C257" s="7"/>
      <c r="D257" s="7" t="s">
        <v>434</v>
      </c>
      <c r="E257" s="7"/>
      <c r="F257" s="7"/>
      <c r="G257" s="7"/>
      <c r="H257" s="7"/>
      <c r="I257" s="7"/>
      <c r="J257" s="7"/>
      <c r="K257" s="7"/>
      <c r="L257" s="9" t="s">
        <v>240</v>
      </c>
      <c r="M257" s="16">
        <v>39</v>
      </c>
      <c r="N257" s="15">
        <v>164</v>
      </c>
      <c r="O257" s="17">
        <v>3955</v>
      </c>
      <c r="P257" s="7"/>
      <c r="Q257" s="16">
        <v>84</v>
      </c>
      <c r="R257" s="15">
        <v>373</v>
      </c>
      <c r="S257" s="17">
        <v>2720</v>
      </c>
    </row>
    <row r="258" spans="1:19" ht="16.5" customHeight="1" x14ac:dyDescent="0.2">
      <c r="A258" s="7"/>
      <c r="B258" s="7"/>
      <c r="C258" s="7"/>
      <c r="D258" s="7" t="s">
        <v>435</v>
      </c>
      <c r="E258" s="7"/>
      <c r="F258" s="7"/>
      <c r="G258" s="7"/>
      <c r="H258" s="7"/>
      <c r="I258" s="7"/>
      <c r="J258" s="7"/>
      <c r="K258" s="7"/>
      <c r="L258" s="9" t="s">
        <v>240</v>
      </c>
      <c r="M258" s="16">
        <v>43</v>
      </c>
      <c r="N258" s="15">
        <v>262</v>
      </c>
      <c r="O258" s="17">
        <v>3298</v>
      </c>
      <c r="P258" s="7"/>
      <c r="Q258" s="15">
        <v>106</v>
      </c>
      <c r="R258" s="15">
        <v>521</v>
      </c>
      <c r="S258" s="17">
        <v>2149</v>
      </c>
    </row>
    <row r="259" spans="1:19" ht="16.5" customHeight="1" x14ac:dyDescent="0.2">
      <c r="A259" s="7"/>
      <c r="B259" s="7"/>
      <c r="C259" s="7"/>
      <c r="D259" s="7" t="s">
        <v>436</v>
      </c>
      <c r="E259" s="7"/>
      <c r="F259" s="7"/>
      <c r="G259" s="7"/>
      <c r="H259" s="7"/>
      <c r="I259" s="7"/>
      <c r="J259" s="7"/>
      <c r="K259" s="7"/>
      <c r="L259" s="9" t="s">
        <v>240</v>
      </c>
      <c r="M259" s="16">
        <v>40</v>
      </c>
      <c r="N259" s="15">
        <v>147</v>
      </c>
      <c r="O259" s="15">
        <v>585</v>
      </c>
      <c r="P259" s="7"/>
      <c r="Q259" s="16">
        <v>94</v>
      </c>
      <c r="R259" s="15">
        <v>393</v>
      </c>
      <c r="S259" s="15">
        <v>401</v>
      </c>
    </row>
    <row r="260" spans="1:19" ht="16.5" customHeight="1" x14ac:dyDescent="0.2">
      <c r="A260" s="7"/>
      <c r="B260" s="7"/>
      <c r="C260" s="7"/>
      <c r="D260" s="7" t="s">
        <v>437</v>
      </c>
      <c r="E260" s="7"/>
      <c r="F260" s="7"/>
      <c r="G260" s="7"/>
      <c r="H260" s="7"/>
      <c r="I260" s="7"/>
      <c r="J260" s="7"/>
      <c r="K260" s="7"/>
      <c r="L260" s="9" t="s">
        <v>240</v>
      </c>
      <c r="M260" s="16">
        <v>54</v>
      </c>
      <c r="N260" s="15">
        <v>231</v>
      </c>
      <c r="O260" s="15">
        <v>162</v>
      </c>
      <c r="P260" s="7"/>
      <c r="Q260" s="15">
        <v>140</v>
      </c>
      <c r="R260" s="15">
        <v>584</v>
      </c>
      <c r="S260" s="16">
        <v>80</v>
      </c>
    </row>
    <row r="261" spans="1:19" ht="16.5" customHeight="1" x14ac:dyDescent="0.2">
      <c r="A261" s="7"/>
      <c r="B261" s="7"/>
      <c r="C261" s="7"/>
      <c r="D261" s="7" t="s">
        <v>588</v>
      </c>
      <c r="E261" s="7"/>
      <c r="F261" s="7"/>
      <c r="G261" s="7"/>
      <c r="H261" s="7"/>
      <c r="I261" s="7"/>
      <c r="J261" s="7"/>
      <c r="K261" s="7"/>
      <c r="L261" s="9" t="s">
        <v>240</v>
      </c>
      <c r="M261" s="16">
        <v>36</v>
      </c>
      <c r="N261" s="15">
        <v>216</v>
      </c>
      <c r="O261" s="15">
        <v>627</v>
      </c>
      <c r="P261" s="7"/>
      <c r="Q261" s="16">
        <v>90</v>
      </c>
      <c r="R261" s="15">
        <v>646</v>
      </c>
      <c r="S261" s="15">
        <v>400</v>
      </c>
    </row>
    <row r="262" spans="1:19" ht="16.5" customHeight="1" x14ac:dyDescent="0.2">
      <c r="A262" s="7"/>
      <c r="B262" s="7"/>
      <c r="C262" s="7" t="s">
        <v>590</v>
      </c>
      <c r="D262" s="7"/>
      <c r="E262" s="7"/>
      <c r="F262" s="7"/>
      <c r="G262" s="7"/>
      <c r="H262" s="7"/>
      <c r="I262" s="7"/>
      <c r="J262" s="7"/>
      <c r="K262" s="7"/>
      <c r="L262" s="9"/>
      <c r="M262" s="10"/>
      <c r="N262" s="10"/>
      <c r="O262" s="10"/>
      <c r="P262" s="7"/>
      <c r="Q262" s="10"/>
      <c r="R262" s="10"/>
      <c r="S262" s="10"/>
    </row>
    <row r="263" spans="1:19" ht="16.5" customHeight="1" x14ac:dyDescent="0.2">
      <c r="A263" s="7"/>
      <c r="B263" s="7"/>
      <c r="C263" s="7"/>
      <c r="D263" s="7" t="s">
        <v>591</v>
      </c>
      <c r="E263" s="7"/>
      <c r="F263" s="7"/>
      <c r="G263" s="7"/>
      <c r="H263" s="7"/>
      <c r="I263" s="7"/>
      <c r="J263" s="7"/>
      <c r="K263" s="7"/>
      <c r="L263" s="9" t="s">
        <v>240</v>
      </c>
      <c r="M263" s="16">
        <v>34</v>
      </c>
      <c r="N263" s="16">
        <v>98</v>
      </c>
      <c r="O263" s="17">
        <v>6300</v>
      </c>
      <c r="P263" s="7"/>
      <c r="Q263" s="16">
        <v>74</v>
      </c>
      <c r="R263" s="15">
        <v>303</v>
      </c>
      <c r="S263" s="17">
        <v>4150</v>
      </c>
    </row>
    <row r="264" spans="1:19" ht="16.5" customHeight="1" x14ac:dyDescent="0.2">
      <c r="A264" s="7"/>
      <c r="B264" s="7"/>
      <c r="C264" s="7"/>
      <c r="D264" s="7" t="s">
        <v>592</v>
      </c>
      <c r="E264" s="7"/>
      <c r="F264" s="7"/>
      <c r="G264" s="7"/>
      <c r="H264" s="7"/>
      <c r="I264" s="7"/>
      <c r="J264" s="7"/>
      <c r="K264" s="7"/>
      <c r="L264" s="9" t="s">
        <v>240</v>
      </c>
      <c r="M264" s="16">
        <v>39</v>
      </c>
      <c r="N264" s="15">
        <v>222</v>
      </c>
      <c r="O264" s="17">
        <v>7770</v>
      </c>
      <c r="P264" s="7"/>
      <c r="Q264" s="16">
        <v>94</v>
      </c>
      <c r="R264" s="15">
        <v>451</v>
      </c>
      <c r="S264" s="17">
        <v>4570</v>
      </c>
    </row>
    <row r="265" spans="1:19" ht="16.5" customHeight="1" x14ac:dyDescent="0.2">
      <c r="A265" s="7"/>
      <c r="B265" s="7"/>
      <c r="C265" s="7"/>
      <c r="D265" s="7" t="s">
        <v>593</v>
      </c>
      <c r="E265" s="7"/>
      <c r="F265" s="7"/>
      <c r="G265" s="7"/>
      <c r="H265" s="7"/>
      <c r="I265" s="7"/>
      <c r="J265" s="7"/>
      <c r="K265" s="7"/>
      <c r="L265" s="9" t="s">
        <v>240</v>
      </c>
      <c r="M265" s="16">
        <v>34</v>
      </c>
      <c r="N265" s="15">
        <v>170</v>
      </c>
      <c r="O265" s="17">
        <v>7636</v>
      </c>
      <c r="P265" s="7"/>
      <c r="Q265" s="16">
        <v>81</v>
      </c>
      <c r="R265" s="15">
        <v>360</v>
      </c>
      <c r="S265" s="17">
        <v>4771</v>
      </c>
    </row>
    <row r="266" spans="1:19" ht="16.5" customHeight="1" x14ac:dyDescent="0.2">
      <c r="A266" s="7"/>
      <c r="B266" s="7"/>
      <c r="C266" s="7"/>
      <c r="D266" s="7" t="s">
        <v>594</v>
      </c>
      <c r="E266" s="7"/>
      <c r="F266" s="7"/>
      <c r="G266" s="7"/>
      <c r="H266" s="7"/>
      <c r="I266" s="7"/>
      <c r="J266" s="7"/>
      <c r="K266" s="7"/>
      <c r="L266" s="9" t="s">
        <v>240</v>
      </c>
      <c r="M266" s="16">
        <v>36</v>
      </c>
      <c r="N266" s="15">
        <v>198</v>
      </c>
      <c r="O266" s="17">
        <v>4199</v>
      </c>
      <c r="P266" s="7"/>
      <c r="Q266" s="16">
        <v>88</v>
      </c>
      <c r="R266" s="15">
        <v>344</v>
      </c>
      <c r="S266" s="17">
        <v>2484</v>
      </c>
    </row>
    <row r="267" spans="1:19" ht="16.5" customHeight="1" x14ac:dyDescent="0.2">
      <c r="A267" s="7"/>
      <c r="B267" s="7"/>
      <c r="C267" s="7"/>
      <c r="D267" s="7" t="s">
        <v>595</v>
      </c>
      <c r="E267" s="7"/>
      <c r="F267" s="7"/>
      <c r="G267" s="7"/>
      <c r="H267" s="7"/>
      <c r="I267" s="7"/>
      <c r="J267" s="7"/>
      <c r="K267" s="7"/>
      <c r="L267" s="9" t="s">
        <v>240</v>
      </c>
      <c r="M267" s="16">
        <v>34</v>
      </c>
      <c r="N267" s="15">
        <v>191</v>
      </c>
      <c r="O267" s="17">
        <v>3128</v>
      </c>
      <c r="P267" s="7"/>
      <c r="Q267" s="16">
        <v>84</v>
      </c>
      <c r="R267" s="15">
        <v>328</v>
      </c>
      <c r="S267" s="17">
        <v>1651</v>
      </c>
    </row>
    <row r="268" spans="1:19" ht="16.5" customHeight="1" x14ac:dyDescent="0.2">
      <c r="A268" s="7"/>
      <c r="B268" s="7"/>
      <c r="C268" s="7"/>
      <c r="D268" s="7" t="s">
        <v>588</v>
      </c>
      <c r="E268" s="7"/>
      <c r="F268" s="7"/>
      <c r="G268" s="7"/>
      <c r="H268" s="7"/>
      <c r="I268" s="7"/>
      <c r="J268" s="7"/>
      <c r="K268" s="7"/>
      <c r="L268" s="9" t="s">
        <v>240</v>
      </c>
      <c r="M268" s="16">
        <v>36</v>
      </c>
      <c r="N268" s="15">
        <v>216</v>
      </c>
      <c r="O268" s="15">
        <v>637</v>
      </c>
      <c r="P268" s="7"/>
      <c r="Q268" s="16">
        <v>90</v>
      </c>
      <c r="R268" s="15">
        <v>614</v>
      </c>
      <c r="S268" s="15">
        <v>403</v>
      </c>
    </row>
    <row r="269" spans="1:19" ht="16.5" customHeight="1" x14ac:dyDescent="0.2">
      <c r="A269" s="7"/>
      <c r="B269" s="7" t="s">
        <v>596</v>
      </c>
      <c r="C269" s="7"/>
      <c r="D269" s="7"/>
      <c r="E269" s="7"/>
      <c r="F269" s="7"/>
      <c r="G269" s="7"/>
      <c r="H269" s="7"/>
      <c r="I269" s="7"/>
      <c r="J269" s="7"/>
      <c r="K269" s="7"/>
      <c r="L269" s="9"/>
      <c r="M269" s="10"/>
      <c r="N269" s="10"/>
      <c r="O269" s="10"/>
      <c r="P269" s="7"/>
      <c r="Q269" s="10"/>
      <c r="R269" s="10"/>
      <c r="S269" s="10"/>
    </row>
    <row r="270" spans="1:19" ht="16.5" customHeight="1" x14ac:dyDescent="0.2">
      <c r="A270" s="7"/>
      <c r="B270" s="7"/>
      <c r="C270" s="7" t="s">
        <v>105</v>
      </c>
      <c r="D270" s="7"/>
      <c r="E270" s="7"/>
      <c r="F270" s="7"/>
      <c r="G270" s="7"/>
      <c r="H270" s="7"/>
      <c r="I270" s="7"/>
      <c r="J270" s="7"/>
      <c r="K270" s="7"/>
      <c r="L270" s="9" t="s">
        <v>240</v>
      </c>
      <c r="M270" s="15">
        <v>339</v>
      </c>
      <c r="N270" s="15">
        <v>671</v>
      </c>
      <c r="O270" s="17">
        <v>1721</v>
      </c>
      <c r="P270" s="7"/>
      <c r="Q270" s="15">
        <v>375</v>
      </c>
      <c r="R270" s="15">
        <v>742</v>
      </c>
      <c r="S270" s="17">
        <v>1412</v>
      </c>
    </row>
    <row r="271" spans="1:19" ht="16.5" customHeight="1" x14ac:dyDescent="0.2">
      <c r="A271" s="7"/>
      <c r="B271" s="7"/>
      <c r="C271" s="7" t="s">
        <v>587</v>
      </c>
      <c r="D271" s="7"/>
      <c r="E271" s="7"/>
      <c r="F271" s="7"/>
      <c r="G271" s="7"/>
      <c r="H271" s="7"/>
      <c r="I271" s="7"/>
      <c r="J271" s="7"/>
      <c r="K271" s="7"/>
      <c r="L271" s="9"/>
      <c r="M271" s="10"/>
      <c r="N271" s="10"/>
      <c r="O271" s="10"/>
      <c r="P271" s="7"/>
      <c r="Q271" s="10"/>
      <c r="R271" s="10"/>
      <c r="S271" s="10"/>
    </row>
    <row r="272" spans="1:19" ht="29.45" customHeight="1" x14ac:dyDescent="0.2">
      <c r="A272" s="7"/>
      <c r="B272" s="7"/>
      <c r="C272" s="7"/>
      <c r="D272" s="84" t="s">
        <v>346</v>
      </c>
      <c r="E272" s="84"/>
      <c r="F272" s="84"/>
      <c r="G272" s="84"/>
      <c r="H272" s="84"/>
      <c r="I272" s="84"/>
      <c r="J272" s="84"/>
      <c r="K272" s="84"/>
      <c r="L272" s="9" t="s">
        <v>240</v>
      </c>
      <c r="M272" s="15">
        <v>309</v>
      </c>
      <c r="N272" s="15">
        <v>565</v>
      </c>
      <c r="O272" s="16">
        <v>33</v>
      </c>
      <c r="P272" s="7"/>
      <c r="Q272" s="15">
        <v>367</v>
      </c>
      <c r="R272" s="15">
        <v>924</v>
      </c>
      <c r="S272" s="16">
        <v>20</v>
      </c>
    </row>
    <row r="273" spans="1:19" ht="16.5" customHeight="1" x14ac:dyDescent="0.2">
      <c r="A273" s="7"/>
      <c r="B273" s="7"/>
      <c r="C273" s="7"/>
      <c r="D273" s="7" t="s">
        <v>487</v>
      </c>
      <c r="E273" s="7"/>
      <c r="F273" s="7"/>
      <c r="G273" s="7"/>
      <c r="H273" s="7"/>
      <c r="I273" s="7"/>
      <c r="J273" s="7"/>
      <c r="K273" s="7"/>
      <c r="L273" s="9" t="s">
        <v>240</v>
      </c>
      <c r="M273" s="15">
        <v>340</v>
      </c>
      <c r="N273" s="15">
        <v>673</v>
      </c>
      <c r="O273" s="17">
        <v>1593</v>
      </c>
      <c r="P273" s="7"/>
      <c r="Q273" s="15">
        <v>375</v>
      </c>
      <c r="R273" s="15">
        <v>746</v>
      </c>
      <c r="S273" s="17">
        <v>1315</v>
      </c>
    </row>
    <row r="274" spans="1:19" ht="16.5" customHeight="1" x14ac:dyDescent="0.2">
      <c r="A274" s="7"/>
      <c r="B274" s="7"/>
      <c r="C274" s="7"/>
      <c r="D274" s="7" t="s">
        <v>588</v>
      </c>
      <c r="E274" s="7"/>
      <c r="F274" s="7"/>
      <c r="G274" s="7"/>
      <c r="H274" s="7"/>
      <c r="I274" s="7"/>
      <c r="J274" s="7"/>
      <c r="K274" s="7"/>
      <c r="L274" s="9" t="s">
        <v>240</v>
      </c>
      <c r="M274" s="15">
        <v>339</v>
      </c>
      <c r="N274" s="15">
        <v>660</v>
      </c>
      <c r="O274" s="16">
        <v>95</v>
      </c>
      <c r="P274" s="7"/>
      <c r="Q274" s="15">
        <v>377</v>
      </c>
      <c r="R274" s="15">
        <v>732</v>
      </c>
      <c r="S274" s="16">
        <v>77</v>
      </c>
    </row>
    <row r="275" spans="1:19" ht="16.5" customHeight="1" x14ac:dyDescent="0.2">
      <c r="A275" s="7"/>
      <c r="B275" s="7"/>
      <c r="C275" s="7" t="s">
        <v>589</v>
      </c>
      <c r="D275" s="7"/>
      <c r="E275" s="7"/>
      <c r="F275" s="7"/>
      <c r="G275" s="7"/>
      <c r="H275" s="7"/>
      <c r="I275" s="7"/>
      <c r="J275" s="7"/>
      <c r="K275" s="7"/>
      <c r="L275" s="9"/>
      <c r="M275" s="10"/>
      <c r="N275" s="10"/>
      <c r="O275" s="10"/>
      <c r="P275" s="7"/>
      <c r="Q275" s="10"/>
      <c r="R275" s="10"/>
      <c r="S275" s="10"/>
    </row>
    <row r="276" spans="1:19" ht="16.5" customHeight="1" x14ac:dyDescent="0.2">
      <c r="A276" s="7"/>
      <c r="B276" s="7"/>
      <c r="C276" s="7"/>
      <c r="D276" s="7" t="s">
        <v>433</v>
      </c>
      <c r="E276" s="7"/>
      <c r="F276" s="7"/>
      <c r="G276" s="7"/>
      <c r="H276" s="7"/>
      <c r="I276" s="7"/>
      <c r="J276" s="7"/>
      <c r="K276" s="7"/>
      <c r="L276" s="9" t="s">
        <v>240</v>
      </c>
      <c r="M276" s="15">
        <v>353</v>
      </c>
      <c r="N276" s="15">
        <v>673</v>
      </c>
      <c r="O276" s="17">
        <v>1369</v>
      </c>
      <c r="P276" s="7"/>
      <c r="Q276" s="15">
        <v>384</v>
      </c>
      <c r="R276" s="15">
        <v>742</v>
      </c>
      <c r="S276" s="17">
        <v>1127</v>
      </c>
    </row>
    <row r="277" spans="1:19" ht="16.5" customHeight="1" x14ac:dyDescent="0.2">
      <c r="A277" s="7"/>
      <c r="B277" s="7"/>
      <c r="C277" s="7"/>
      <c r="D277" s="7" t="s">
        <v>434</v>
      </c>
      <c r="E277" s="7"/>
      <c r="F277" s="7"/>
      <c r="G277" s="7"/>
      <c r="H277" s="7"/>
      <c r="I277" s="7"/>
      <c r="J277" s="7"/>
      <c r="K277" s="7"/>
      <c r="L277" s="9" t="s">
        <v>240</v>
      </c>
      <c r="M277" s="15">
        <v>226</v>
      </c>
      <c r="N277" s="15">
        <v>549</v>
      </c>
      <c r="O277" s="15">
        <v>130</v>
      </c>
      <c r="P277" s="7"/>
      <c r="Q277" s="15">
        <v>290</v>
      </c>
      <c r="R277" s="15">
        <v>751</v>
      </c>
      <c r="S277" s="16">
        <v>91</v>
      </c>
    </row>
    <row r="278" spans="1:19" ht="16.5" customHeight="1" x14ac:dyDescent="0.2">
      <c r="A278" s="7"/>
      <c r="B278" s="7"/>
      <c r="C278" s="7"/>
      <c r="D278" s="7" t="s">
        <v>435</v>
      </c>
      <c r="E278" s="7"/>
      <c r="F278" s="7"/>
      <c r="G278" s="7"/>
      <c r="H278" s="7"/>
      <c r="I278" s="7"/>
      <c r="J278" s="7"/>
      <c r="K278" s="7"/>
      <c r="L278" s="9" t="s">
        <v>240</v>
      </c>
      <c r="M278" s="15">
        <v>274</v>
      </c>
      <c r="N278" s="15">
        <v>558</v>
      </c>
      <c r="O278" s="15">
        <v>157</v>
      </c>
      <c r="P278" s="7"/>
      <c r="Q278" s="15">
        <v>302</v>
      </c>
      <c r="R278" s="15">
        <v>732</v>
      </c>
      <c r="S278" s="15">
        <v>140</v>
      </c>
    </row>
    <row r="279" spans="1:19" ht="16.5" customHeight="1" x14ac:dyDescent="0.2">
      <c r="A279" s="7"/>
      <c r="B279" s="7"/>
      <c r="C279" s="7"/>
      <c r="D279" s="7" t="s">
        <v>436</v>
      </c>
      <c r="E279" s="7"/>
      <c r="F279" s="7"/>
      <c r="G279" s="7"/>
      <c r="H279" s="7"/>
      <c r="I279" s="7"/>
      <c r="J279" s="7"/>
      <c r="K279" s="7"/>
      <c r="L279" s="9" t="s">
        <v>240</v>
      </c>
      <c r="M279" s="14" t="s">
        <v>227</v>
      </c>
      <c r="N279" s="14" t="s">
        <v>227</v>
      </c>
      <c r="O279" s="14" t="s">
        <v>227</v>
      </c>
      <c r="P279" s="7"/>
      <c r="Q279" s="14" t="s">
        <v>227</v>
      </c>
      <c r="R279" s="14" t="s">
        <v>227</v>
      </c>
      <c r="S279" s="14" t="s">
        <v>227</v>
      </c>
    </row>
    <row r="280" spans="1:19" ht="16.5" customHeight="1" x14ac:dyDescent="0.2">
      <c r="A280" s="7"/>
      <c r="B280" s="7"/>
      <c r="C280" s="7"/>
      <c r="D280" s="7" t="s">
        <v>437</v>
      </c>
      <c r="E280" s="7"/>
      <c r="F280" s="7"/>
      <c r="G280" s="7"/>
      <c r="H280" s="7"/>
      <c r="I280" s="7"/>
      <c r="J280" s="7"/>
      <c r="K280" s="7"/>
      <c r="L280" s="9" t="s">
        <v>240</v>
      </c>
      <c r="M280" s="14" t="s">
        <v>227</v>
      </c>
      <c r="N280" s="14" t="s">
        <v>227</v>
      </c>
      <c r="O280" s="14" t="s">
        <v>227</v>
      </c>
      <c r="P280" s="7"/>
      <c r="Q280" s="14" t="s">
        <v>227</v>
      </c>
      <c r="R280" s="14" t="s">
        <v>227</v>
      </c>
      <c r="S280" s="14" t="s">
        <v>227</v>
      </c>
    </row>
    <row r="281" spans="1:19" ht="16.5" customHeight="1" x14ac:dyDescent="0.2">
      <c r="A281" s="7"/>
      <c r="B281" s="7"/>
      <c r="C281" s="7"/>
      <c r="D281" s="7" t="s">
        <v>588</v>
      </c>
      <c r="E281" s="7"/>
      <c r="F281" s="7"/>
      <c r="G281" s="7"/>
      <c r="H281" s="7"/>
      <c r="I281" s="7"/>
      <c r="J281" s="7"/>
      <c r="K281" s="7"/>
      <c r="L281" s="9" t="s">
        <v>240</v>
      </c>
      <c r="M281" s="15">
        <v>369</v>
      </c>
      <c r="N281" s="15">
        <v>700</v>
      </c>
      <c r="O281" s="16">
        <v>49</v>
      </c>
      <c r="P281" s="7"/>
      <c r="Q281" s="15">
        <v>472</v>
      </c>
      <c r="R281" s="15">
        <v>931</v>
      </c>
      <c r="S281" s="16">
        <v>40</v>
      </c>
    </row>
    <row r="282" spans="1:19" ht="16.5" customHeight="1" x14ac:dyDescent="0.2">
      <c r="A282" s="7"/>
      <c r="B282" s="7"/>
      <c r="C282" s="7" t="s">
        <v>590</v>
      </c>
      <c r="D282" s="7"/>
      <c r="E282" s="7"/>
      <c r="F282" s="7"/>
      <c r="G282" s="7"/>
      <c r="H282" s="7"/>
      <c r="I282" s="7"/>
      <c r="J282" s="7"/>
      <c r="K282" s="7"/>
      <c r="L282" s="9"/>
      <c r="M282" s="10"/>
      <c r="N282" s="10"/>
      <c r="O282" s="10"/>
      <c r="P282" s="7"/>
      <c r="Q282" s="10"/>
      <c r="R282" s="10"/>
      <c r="S282" s="10"/>
    </row>
    <row r="283" spans="1:19" ht="16.5" customHeight="1" x14ac:dyDescent="0.2">
      <c r="A283" s="7"/>
      <c r="B283" s="7"/>
      <c r="C283" s="7"/>
      <c r="D283" s="7" t="s">
        <v>591</v>
      </c>
      <c r="E283" s="7"/>
      <c r="F283" s="7"/>
      <c r="G283" s="7"/>
      <c r="H283" s="7"/>
      <c r="I283" s="7"/>
      <c r="J283" s="7"/>
      <c r="K283" s="7"/>
      <c r="L283" s="9" t="s">
        <v>240</v>
      </c>
      <c r="M283" s="15">
        <v>364</v>
      </c>
      <c r="N283" s="15">
        <v>720</v>
      </c>
      <c r="O283" s="15">
        <v>320</v>
      </c>
      <c r="P283" s="7"/>
      <c r="Q283" s="15">
        <v>397</v>
      </c>
      <c r="R283" s="15">
        <v>890</v>
      </c>
      <c r="S283" s="15">
        <v>249</v>
      </c>
    </row>
    <row r="284" spans="1:19" ht="16.5" customHeight="1" x14ac:dyDescent="0.2">
      <c r="A284" s="7"/>
      <c r="B284" s="7"/>
      <c r="C284" s="7"/>
      <c r="D284" s="7" t="s">
        <v>592</v>
      </c>
      <c r="E284" s="7"/>
      <c r="F284" s="7"/>
      <c r="G284" s="7"/>
      <c r="H284" s="7"/>
      <c r="I284" s="7"/>
      <c r="J284" s="7"/>
      <c r="K284" s="7"/>
      <c r="L284" s="9" t="s">
        <v>240</v>
      </c>
      <c r="M284" s="15">
        <v>344</v>
      </c>
      <c r="N284" s="15">
        <v>667</v>
      </c>
      <c r="O284" s="15">
        <v>455</v>
      </c>
      <c r="P284" s="7"/>
      <c r="Q284" s="15">
        <v>370</v>
      </c>
      <c r="R284" s="15">
        <v>742</v>
      </c>
      <c r="S284" s="15">
        <v>379</v>
      </c>
    </row>
    <row r="285" spans="1:19" ht="16.5" customHeight="1" x14ac:dyDescent="0.2">
      <c r="A285" s="7"/>
      <c r="B285" s="7"/>
      <c r="C285" s="7"/>
      <c r="D285" s="7" t="s">
        <v>593</v>
      </c>
      <c r="E285" s="7"/>
      <c r="F285" s="7"/>
      <c r="G285" s="7"/>
      <c r="H285" s="7"/>
      <c r="I285" s="7"/>
      <c r="J285" s="7"/>
      <c r="K285" s="7"/>
      <c r="L285" s="9" t="s">
        <v>240</v>
      </c>
      <c r="M285" s="15">
        <v>344</v>
      </c>
      <c r="N285" s="15">
        <v>678</v>
      </c>
      <c r="O285" s="15">
        <v>391</v>
      </c>
      <c r="P285" s="7"/>
      <c r="Q285" s="15">
        <v>391</v>
      </c>
      <c r="R285" s="15">
        <v>742</v>
      </c>
      <c r="S285" s="15">
        <v>321</v>
      </c>
    </row>
    <row r="286" spans="1:19" ht="16.5" customHeight="1" x14ac:dyDescent="0.2">
      <c r="A286" s="7"/>
      <c r="B286" s="7"/>
      <c r="C286" s="7"/>
      <c r="D286" s="7" t="s">
        <v>594</v>
      </c>
      <c r="E286" s="7"/>
      <c r="F286" s="7"/>
      <c r="G286" s="7"/>
      <c r="H286" s="7"/>
      <c r="I286" s="7"/>
      <c r="J286" s="7"/>
      <c r="K286" s="7"/>
      <c r="L286" s="9" t="s">
        <v>240</v>
      </c>
      <c r="M286" s="15">
        <v>281</v>
      </c>
      <c r="N286" s="15">
        <v>590</v>
      </c>
      <c r="O286" s="15">
        <v>272</v>
      </c>
      <c r="P286" s="7"/>
      <c r="Q286" s="15">
        <v>312</v>
      </c>
      <c r="R286" s="15">
        <v>712</v>
      </c>
      <c r="S286" s="15">
        <v>220</v>
      </c>
    </row>
    <row r="287" spans="1:19" ht="16.5" customHeight="1" x14ac:dyDescent="0.2">
      <c r="A287" s="7"/>
      <c r="B287" s="7"/>
      <c r="C287" s="7"/>
      <c r="D287" s="7" t="s">
        <v>595</v>
      </c>
      <c r="E287" s="7"/>
      <c r="F287" s="7"/>
      <c r="G287" s="7"/>
      <c r="H287" s="7"/>
      <c r="I287" s="7"/>
      <c r="J287" s="7"/>
      <c r="K287" s="7"/>
      <c r="L287" s="9" t="s">
        <v>240</v>
      </c>
      <c r="M287" s="15">
        <v>256</v>
      </c>
      <c r="N287" s="15">
        <v>644</v>
      </c>
      <c r="O287" s="15">
        <v>233</v>
      </c>
      <c r="P287" s="7"/>
      <c r="Q287" s="15">
        <v>300</v>
      </c>
      <c r="R287" s="15">
        <v>687</v>
      </c>
      <c r="S287" s="15">
        <v>202</v>
      </c>
    </row>
    <row r="288" spans="1:19" ht="16.5" customHeight="1" x14ac:dyDescent="0.2">
      <c r="A288" s="7"/>
      <c r="B288" s="7"/>
      <c r="C288" s="7"/>
      <c r="D288" s="7" t="s">
        <v>588</v>
      </c>
      <c r="E288" s="7"/>
      <c r="F288" s="7"/>
      <c r="G288" s="7"/>
      <c r="H288" s="7"/>
      <c r="I288" s="7"/>
      <c r="J288" s="7"/>
      <c r="K288" s="7"/>
      <c r="L288" s="9" t="s">
        <v>240</v>
      </c>
      <c r="M288" s="15">
        <v>367</v>
      </c>
      <c r="N288" s="15">
        <v>699</v>
      </c>
      <c r="O288" s="16">
        <v>50</v>
      </c>
      <c r="P288" s="7"/>
      <c r="Q288" s="15">
        <v>468</v>
      </c>
      <c r="R288" s="15">
        <v>905</v>
      </c>
      <c r="S288" s="16">
        <v>41</v>
      </c>
    </row>
    <row r="289" spans="1:19" ht="16.5" customHeight="1" x14ac:dyDescent="0.2">
      <c r="A289" s="7"/>
      <c r="B289" s="7" t="s">
        <v>597</v>
      </c>
      <c r="C289" s="7"/>
      <c r="D289" s="7"/>
      <c r="E289" s="7"/>
      <c r="F289" s="7"/>
      <c r="G289" s="7"/>
      <c r="H289" s="7"/>
      <c r="I289" s="7"/>
      <c r="J289" s="7"/>
      <c r="K289" s="7"/>
      <c r="L289" s="9"/>
      <c r="M289" s="10"/>
      <c r="N289" s="10"/>
      <c r="O289" s="10"/>
      <c r="P289" s="7"/>
      <c r="Q289" s="10"/>
      <c r="R289" s="10"/>
      <c r="S289" s="10"/>
    </row>
    <row r="290" spans="1:19" ht="16.5" customHeight="1" x14ac:dyDescent="0.2">
      <c r="A290" s="7"/>
      <c r="B290" s="7"/>
      <c r="C290" s="7" t="s">
        <v>105</v>
      </c>
      <c r="D290" s="7"/>
      <c r="E290" s="7"/>
      <c r="F290" s="7"/>
      <c r="G290" s="7"/>
      <c r="H290" s="7"/>
      <c r="I290" s="7"/>
      <c r="J290" s="7"/>
      <c r="K290" s="7"/>
      <c r="L290" s="9" t="s">
        <v>240</v>
      </c>
      <c r="M290" s="14" t="s">
        <v>101</v>
      </c>
      <c r="N290" s="14" t="s">
        <v>101</v>
      </c>
      <c r="O290" s="14" t="s">
        <v>101</v>
      </c>
      <c r="P290" s="7"/>
      <c r="Q290" s="14" t="s">
        <v>101</v>
      </c>
      <c r="R290" s="14" t="s">
        <v>101</v>
      </c>
      <c r="S290" s="14" t="s">
        <v>101</v>
      </c>
    </row>
    <row r="291" spans="1:19" ht="16.5" customHeight="1" x14ac:dyDescent="0.2">
      <c r="A291" s="7"/>
      <c r="B291" s="7"/>
      <c r="C291" s="7" t="s">
        <v>587</v>
      </c>
      <c r="D291" s="7"/>
      <c r="E291" s="7"/>
      <c r="F291" s="7"/>
      <c r="G291" s="7"/>
      <c r="H291" s="7"/>
      <c r="I291" s="7"/>
      <c r="J291" s="7"/>
      <c r="K291" s="7"/>
      <c r="L291" s="9"/>
      <c r="M291" s="10"/>
      <c r="N291" s="10"/>
      <c r="O291" s="10"/>
      <c r="P291" s="7"/>
      <c r="Q291" s="10"/>
      <c r="R291" s="10"/>
      <c r="S291" s="10"/>
    </row>
    <row r="292" spans="1:19" ht="29.45" customHeight="1" x14ac:dyDescent="0.2">
      <c r="A292" s="7"/>
      <c r="B292" s="7"/>
      <c r="C292" s="7"/>
      <c r="D292" s="84" t="s">
        <v>346</v>
      </c>
      <c r="E292" s="84"/>
      <c r="F292" s="84"/>
      <c r="G292" s="84"/>
      <c r="H292" s="84"/>
      <c r="I292" s="84"/>
      <c r="J292" s="84"/>
      <c r="K292" s="84"/>
      <c r="L292" s="9" t="s">
        <v>240</v>
      </c>
      <c r="M292" s="14" t="s">
        <v>101</v>
      </c>
      <c r="N292" s="14" t="s">
        <v>101</v>
      </c>
      <c r="O292" s="14" t="s">
        <v>101</v>
      </c>
      <c r="P292" s="7"/>
      <c r="Q292" s="14" t="s">
        <v>101</v>
      </c>
      <c r="R292" s="14" t="s">
        <v>101</v>
      </c>
      <c r="S292" s="14" t="s">
        <v>101</v>
      </c>
    </row>
    <row r="293" spans="1:19" ht="16.5" customHeight="1" x14ac:dyDescent="0.2">
      <c r="A293" s="7"/>
      <c r="B293" s="7"/>
      <c r="C293" s="7"/>
      <c r="D293" s="7" t="s">
        <v>487</v>
      </c>
      <c r="E293" s="7"/>
      <c r="F293" s="7"/>
      <c r="G293" s="7"/>
      <c r="H293" s="7"/>
      <c r="I293" s="7"/>
      <c r="J293" s="7"/>
      <c r="K293" s="7"/>
      <c r="L293" s="9" t="s">
        <v>240</v>
      </c>
      <c r="M293" s="14" t="s">
        <v>101</v>
      </c>
      <c r="N293" s="14" t="s">
        <v>101</v>
      </c>
      <c r="O293" s="14" t="s">
        <v>101</v>
      </c>
      <c r="P293" s="7"/>
      <c r="Q293" s="14" t="s">
        <v>101</v>
      </c>
      <c r="R293" s="14" t="s">
        <v>101</v>
      </c>
      <c r="S293" s="14" t="s">
        <v>101</v>
      </c>
    </row>
    <row r="294" spans="1:19" ht="16.5" customHeight="1" x14ac:dyDescent="0.2">
      <c r="A294" s="7"/>
      <c r="B294" s="7"/>
      <c r="C294" s="7"/>
      <c r="D294" s="7" t="s">
        <v>588</v>
      </c>
      <c r="E294" s="7"/>
      <c r="F294" s="7"/>
      <c r="G294" s="7"/>
      <c r="H294" s="7"/>
      <c r="I294" s="7"/>
      <c r="J294" s="7"/>
      <c r="K294" s="7"/>
      <c r="L294" s="9" t="s">
        <v>240</v>
      </c>
      <c r="M294" s="14" t="s">
        <v>101</v>
      </c>
      <c r="N294" s="14" t="s">
        <v>101</v>
      </c>
      <c r="O294" s="14" t="s">
        <v>101</v>
      </c>
      <c r="P294" s="7"/>
      <c r="Q294" s="14" t="s">
        <v>101</v>
      </c>
      <c r="R294" s="14" t="s">
        <v>101</v>
      </c>
      <c r="S294" s="14" t="s">
        <v>101</v>
      </c>
    </row>
    <row r="295" spans="1:19" ht="16.5" customHeight="1" x14ac:dyDescent="0.2">
      <c r="A295" s="7"/>
      <c r="B295" s="7"/>
      <c r="C295" s="7" t="s">
        <v>589</v>
      </c>
      <c r="D295" s="7"/>
      <c r="E295" s="7"/>
      <c r="F295" s="7"/>
      <c r="G295" s="7"/>
      <c r="H295" s="7"/>
      <c r="I295" s="7"/>
      <c r="J295" s="7"/>
      <c r="K295" s="7"/>
      <c r="L295" s="9"/>
      <c r="M295" s="10"/>
      <c r="N295" s="10"/>
      <c r="O295" s="10"/>
      <c r="P295" s="7"/>
      <c r="Q295" s="10"/>
      <c r="R295" s="10"/>
      <c r="S295" s="10"/>
    </row>
    <row r="296" spans="1:19" ht="16.5" customHeight="1" x14ac:dyDescent="0.2">
      <c r="A296" s="7"/>
      <c r="B296" s="7"/>
      <c r="C296" s="7"/>
      <c r="D296" s="7" t="s">
        <v>433</v>
      </c>
      <c r="E296" s="7"/>
      <c r="F296" s="7"/>
      <c r="G296" s="7"/>
      <c r="H296" s="7"/>
      <c r="I296" s="7"/>
      <c r="J296" s="7"/>
      <c r="K296" s="7"/>
      <c r="L296" s="9" t="s">
        <v>240</v>
      </c>
      <c r="M296" s="14" t="s">
        <v>101</v>
      </c>
      <c r="N296" s="14" t="s">
        <v>101</v>
      </c>
      <c r="O296" s="14" t="s">
        <v>101</v>
      </c>
      <c r="P296" s="7"/>
      <c r="Q296" s="14" t="s">
        <v>101</v>
      </c>
      <c r="R296" s="14" t="s">
        <v>101</v>
      </c>
      <c r="S296" s="14" t="s">
        <v>101</v>
      </c>
    </row>
    <row r="297" spans="1:19" ht="16.5" customHeight="1" x14ac:dyDescent="0.2">
      <c r="A297" s="7"/>
      <c r="B297" s="7"/>
      <c r="C297" s="7"/>
      <c r="D297" s="7" t="s">
        <v>434</v>
      </c>
      <c r="E297" s="7"/>
      <c r="F297" s="7"/>
      <c r="G297" s="7"/>
      <c r="H297" s="7"/>
      <c r="I297" s="7"/>
      <c r="J297" s="7"/>
      <c r="K297" s="7"/>
      <c r="L297" s="9" t="s">
        <v>240</v>
      </c>
      <c r="M297" s="14" t="s">
        <v>101</v>
      </c>
      <c r="N297" s="14" t="s">
        <v>101</v>
      </c>
      <c r="O297" s="14" t="s">
        <v>101</v>
      </c>
      <c r="P297" s="7"/>
      <c r="Q297" s="14" t="s">
        <v>101</v>
      </c>
      <c r="R297" s="14" t="s">
        <v>101</v>
      </c>
      <c r="S297" s="14" t="s">
        <v>101</v>
      </c>
    </row>
    <row r="298" spans="1:19" ht="16.5" customHeight="1" x14ac:dyDescent="0.2">
      <c r="A298" s="7"/>
      <c r="B298" s="7"/>
      <c r="C298" s="7"/>
      <c r="D298" s="7" t="s">
        <v>435</v>
      </c>
      <c r="E298" s="7"/>
      <c r="F298" s="7"/>
      <c r="G298" s="7"/>
      <c r="H298" s="7"/>
      <c r="I298" s="7"/>
      <c r="J298" s="7"/>
      <c r="K298" s="7"/>
      <c r="L298" s="9" t="s">
        <v>240</v>
      </c>
      <c r="M298" s="14" t="s">
        <v>101</v>
      </c>
      <c r="N298" s="14" t="s">
        <v>101</v>
      </c>
      <c r="O298" s="14" t="s">
        <v>101</v>
      </c>
      <c r="P298" s="7"/>
      <c r="Q298" s="14" t="s">
        <v>101</v>
      </c>
      <c r="R298" s="14" t="s">
        <v>101</v>
      </c>
      <c r="S298" s="14" t="s">
        <v>101</v>
      </c>
    </row>
    <row r="299" spans="1:19" ht="16.5" customHeight="1" x14ac:dyDescent="0.2">
      <c r="A299" s="7"/>
      <c r="B299" s="7"/>
      <c r="C299" s="7"/>
      <c r="D299" s="7" t="s">
        <v>436</v>
      </c>
      <c r="E299" s="7"/>
      <c r="F299" s="7"/>
      <c r="G299" s="7"/>
      <c r="H299" s="7"/>
      <c r="I299" s="7"/>
      <c r="J299" s="7"/>
      <c r="K299" s="7"/>
      <c r="L299" s="9" t="s">
        <v>240</v>
      </c>
      <c r="M299" s="14" t="s">
        <v>101</v>
      </c>
      <c r="N299" s="14" t="s">
        <v>101</v>
      </c>
      <c r="O299" s="14" t="s">
        <v>101</v>
      </c>
      <c r="P299" s="7"/>
      <c r="Q299" s="14" t="s">
        <v>101</v>
      </c>
      <c r="R299" s="14" t="s">
        <v>101</v>
      </c>
      <c r="S299" s="14" t="s">
        <v>101</v>
      </c>
    </row>
    <row r="300" spans="1:19" ht="16.5" customHeight="1" x14ac:dyDescent="0.2">
      <c r="A300" s="7"/>
      <c r="B300" s="7"/>
      <c r="C300" s="7"/>
      <c r="D300" s="7" t="s">
        <v>437</v>
      </c>
      <c r="E300" s="7"/>
      <c r="F300" s="7"/>
      <c r="G300" s="7"/>
      <c r="H300" s="7"/>
      <c r="I300" s="7"/>
      <c r="J300" s="7"/>
      <c r="K300" s="7"/>
      <c r="L300" s="9" t="s">
        <v>240</v>
      </c>
      <c r="M300" s="14" t="s">
        <v>101</v>
      </c>
      <c r="N300" s="14" t="s">
        <v>101</v>
      </c>
      <c r="O300" s="14" t="s">
        <v>101</v>
      </c>
      <c r="P300" s="7"/>
      <c r="Q300" s="14" t="s">
        <v>101</v>
      </c>
      <c r="R300" s="14" t="s">
        <v>101</v>
      </c>
      <c r="S300" s="14" t="s">
        <v>101</v>
      </c>
    </row>
    <row r="301" spans="1:19" ht="16.5" customHeight="1" x14ac:dyDescent="0.2">
      <c r="A301" s="7"/>
      <c r="B301" s="7"/>
      <c r="C301" s="7"/>
      <c r="D301" s="7" t="s">
        <v>588</v>
      </c>
      <c r="E301" s="7"/>
      <c r="F301" s="7"/>
      <c r="G301" s="7"/>
      <c r="H301" s="7"/>
      <c r="I301" s="7"/>
      <c r="J301" s="7"/>
      <c r="K301" s="7"/>
      <c r="L301" s="9" t="s">
        <v>240</v>
      </c>
      <c r="M301" s="14" t="s">
        <v>101</v>
      </c>
      <c r="N301" s="14" t="s">
        <v>101</v>
      </c>
      <c r="O301" s="14" t="s">
        <v>101</v>
      </c>
      <c r="P301" s="7"/>
      <c r="Q301" s="14" t="s">
        <v>101</v>
      </c>
      <c r="R301" s="14" t="s">
        <v>101</v>
      </c>
      <c r="S301" s="14" t="s">
        <v>101</v>
      </c>
    </row>
    <row r="302" spans="1:19" ht="16.5" customHeight="1" x14ac:dyDescent="0.2">
      <c r="A302" s="7"/>
      <c r="B302" s="7"/>
      <c r="C302" s="7" t="s">
        <v>590</v>
      </c>
      <c r="D302" s="7"/>
      <c r="E302" s="7"/>
      <c r="F302" s="7"/>
      <c r="G302" s="7"/>
      <c r="H302" s="7"/>
      <c r="I302" s="7"/>
      <c r="J302" s="7"/>
      <c r="K302" s="7"/>
      <c r="L302" s="9"/>
      <c r="M302" s="10"/>
      <c r="N302" s="10"/>
      <c r="O302" s="10"/>
      <c r="P302" s="7"/>
      <c r="Q302" s="10"/>
      <c r="R302" s="10"/>
      <c r="S302" s="10"/>
    </row>
    <row r="303" spans="1:19" ht="16.5" customHeight="1" x14ac:dyDescent="0.2">
      <c r="A303" s="7"/>
      <c r="B303" s="7"/>
      <c r="C303" s="7"/>
      <c r="D303" s="7" t="s">
        <v>591</v>
      </c>
      <c r="E303" s="7"/>
      <c r="F303" s="7"/>
      <c r="G303" s="7"/>
      <c r="H303" s="7"/>
      <c r="I303" s="7"/>
      <c r="J303" s="7"/>
      <c r="K303" s="7"/>
      <c r="L303" s="9" t="s">
        <v>240</v>
      </c>
      <c r="M303" s="14" t="s">
        <v>101</v>
      </c>
      <c r="N303" s="14" t="s">
        <v>101</v>
      </c>
      <c r="O303" s="14" t="s">
        <v>101</v>
      </c>
      <c r="P303" s="7"/>
      <c r="Q303" s="14" t="s">
        <v>101</v>
      </c>
      <c r="R303" s="14" t="s">
        <v>101</v>
      </c>
      <c r="S303" s="14" t="s">
        <v>101</v>
      </c>
    </row>
    <row r="304" spans="1:19" ht="16.5" customHeight="1" x14ac:dyDescent="0.2">
      <c r="A304" s="7"/>
      <c r="B304" s="7"/>
      <c r="C304" s="7"/>
      <c r="D304" s="7" t="s">
        <v>592</v>
      </c>
      <c r="E304" s="7"/>
      <c r="F304" s="7"/>
      <c r="G304" s="7"/>
      <c r="H304" s="7"/>
      <c r="I304" s="7"/>
      <c r="J304" s="7"/>
      <c r="K304" s="7"/>
      <c r="L304" s="9" t="s">
        <v>240</v>
      </c>
      <c r="M304" s="14" t="s">
        <v>101</v>
      </c>
      <c r="N304" s="14" t="s">
        <v>101</v>
      </c>
      <c r="O304" s="14" t="s">
        <v>101</v>
      </c>
      <c r="P304" s="7"/>
      <c r="Q304" s="14" t="s">
        <v>101</v>
      </c>
      <c r="R304" s="14" t="s">
        <v>101</v>
      </c>
      <c r="S304" s="14" t="s">
        <v>101</v>
      </c>
    </row>
    <row r="305" spans="1:19" ht="16.5" customHeight="1" x14ac:dyDescent="0.2">
      <c r="A305" s="7"/>
      <c r="B305" s="7"/>
      <c r="C305" s="7"/>
      <c r="D305" s="7" t="s">
        <v>593</v>
      </c>
      <c r="E305" s="7"/>
      <c r="F305" s="7"/>
      <c r="G305" s="7"/>
      <c r="H305" s="7"/>
      <c r="I305" s="7"/>
      <c r="J305" s="7"/>
      <c r="K305" s="7"/>
      <c r="L305" s="9" t="s">
        <v>240</v>
      </c>
      <c r="M305" s="14" t="s">
        <v>101</v>
      </c>
      <c r="N305" s="14" t="s">
        <v>101</v>
      </c>
      <c r="O305" s="14" t="s">
        <v>101</v>
      </c>
      <c r="P305" s="7"/>
      <c r="Q305" s="14" t="s">
        <v>101</v>
      </c>
      <c r="R305" s="14" t="s">
        <v>101</v>
      </c>
      <c r="S305" s="14" t="s">
        <v>101</v>
      </c>
    </row>
    <row r="306" spans="1:19" ht="16.5" customHeight="1" x14ac:dyDescent="0.2">
      <c r="A306" s="7"/>
      <c r="B306" s="7"/>
      <c r="C306" s="7"/>
      <c r="D306" s="7" t="s">
        <v>594</v>
      </c>
      <c r="E306" s="7"/>
      <c r="F306" s="7"/>
      <c r="G306" s="7"/>
      <c r="H306" s="7"/>
      <c r="I306" s="7"/>
      <c r="J306" s="7"/>
      <c r="K306" s="7"/>
      <c r="L306" s="9" t="s">
        <v>240</v>
      </c>
      <c r="M306" s="14" t="s">
        <v>101</v>
      </c>
      <c r="N306" s="14" t="s">
        <v>101</v>
      </c>
      <c r="O306" s="14" t="s">
        <v>101</v>
      </c>
      <c r="P306" s="7"/>
      <c r="Q306" s="14" t="s">
        <v>101</v>
      </c>
      <c r="R306" s="14" t="s">
        <v>101</v>
      </c>
      <c r="S306" s="14" t="s">
        <v>101</v>
      </c>
    </row>
    <row r="307" spans="1:19" ht="16.5" customHeight="1" x14ac:dyDescent="0.2">
      <c r="A307" s="7"/>
      <c r="B307" s="7"/>
      <c r="C307" s="7"/>
      <c r="D307" s="7" t="s">
        <v>595</v>
      </c>
      <c r="E307" s="7"/>
      <c r="F307" s="7"/>
      <c r="G307" s="7"/>
      <c r="H307" s="7"/>
      <c r="I307" s="7"/>
      <c r="J307" s="7"/>
      <c r="K307" s="7"/>
      <c r="L307" s="9" t="s">
        <v>240</v>
      </c>
      <c r="M307" s="14" t="s">
        <v>101</v>
      </c>
      <c r="N307" s="14" t="s">
        <v>101</v>
      </c>
      <c r="O307" s="14" t="s">
        <v>101</v>
      </c>
      <c r="P307" s="7"/>
      <c r="Q307" s="14" t="s">
        <v>101</v>
      </c>
      <c r="R307" s="14" t="s">
        <v>101</v>
      </c>
      <c r="S307" s="14" t="s">
        <v>101</v>
      </c>
    </row>
    <row r="308" spans="1:19" ht="16.5" customHeight="1" x14ac:dyDescent="0.2">
      <c r="A308" s="7"/>
      <c r="B308" s="7"/>
      <c r="C308" s="7"/>
      <c r="D308" s="7" t="s">
        <v>588</v>
      </c>
      <c r="E308" s="7"/>
      <c r="F308" s="7"/>
      <c r="G308" s="7"/>
      <c r="H308" s="7"/>
      <c r="I308" s="7"/>
      <c r="J308" s="7"/>
      <c r="K308" s="7"/>
      <c r="L308" s="9" t="s">
        <v>240</v>
      </c>
      <c r="M308" s="14" t="s">
        <v>101</v>
      </c>
      <c r="N308" s="14" t="s">
        <v>101</v>
      </c>
      <c r="O308" s="14" t="s">
        <v>101</v>
      </c>
      <c r="P308" s="7"/>
      <c r="Q308" s="14" t="s">
        <v>101</v>
      </c>
      <c r="R308" s="14" t="s">
        <v>101</v>
      </c>
      <c r="S308" s="14" t="s">
        <v>101</v>
      </c>
    </row>
    <row r="309" spans="1:19" ht="16.5" customHeight="1" x14ac:dyDescent="0.2">
      <c r="A309" s="7" t="s">
        <v>144</v>
      </c>
      <c r="B309" s="7"/>
      <c r="C309" s="7"/>
      <c r="D309" s="7"/>
      <c r="E309" s="7"/>
      <c r="F309" s="7"/>
      <c r="G309" s="7"/>
      <c r="H309" s="7"/>
      <c r="I309" s="7"/>
      <c r="J309" s="7"/>
      <c r="K309" s="7"/>
      <c r="L309" s="9"/>
      <c r="M309" s="10"/>
      <c r="N309" s="10"/>
      <c r="O309" s="10"/>
      <c r="P309" s="7"/>
      <c r="Q309" s="10"/>
      <c r="R309" s="10"/>
      <c r="S309" s="10"/>
    </row>
    <row r="310" spans="1:19" ht="16.5" customHeight="1" x14ac:dyDescent="0.2">
      <c r="A310" s="7"/>
      <c r="B310" s="7" t="s">
        <v>586</v>
      </c>
      <c r="C310" s="7"/>
      <c r="D310" s="7"/>
      <c r="E310" s="7"/>
      <c r="F310" s="7"/>
      <c r="G310" s="7"/>
      <c r="H310" s="7"/>
      <c r="I310" s="7"/>
      <c r="J310" s="7"/>
      <c r="K310" s="7"/>
      <c r="L310" s="9"/>
      <c r="M310" s="10"/>
      <c r="N310" s="10"/>
      <c r="O310" s="10"/>
      <c r="P310" s="7"/>
      <c r="Q310" s="10"/>
      <c r="R310" s="10"/>
      <c r="S310" s="10"/>
    </row>
    <row r="311" spans="1:19" ht="16.5" customHeight="1" x14ac:dyDescent="0.2">
      <c r="A311" s="7"/>
      <c r="B311" s="7"/>
      <c r="C311" s="7" t="s">
        <v>105</v>
      </c>
      <c r="D311" s="7"/>
      <c r="E311" s="7"/>
      <c r="F311" s="7"/>
      <c r="G311" s="7"/>
      <c r="H311" s="7"/>
      <c r="I311" s="7"/>
      <c r="J311" s="7"/>
      <c r="K311" s="7"/>
      <c r="L311" s="9" t="s">
        <v>240</v>
      </c>
      <c r="M311" s="16">
        <v>44</v>
      </c>
      <c r="N311" s="15">
        <v>299</v>
      </c>
      <c r="O311" s="19">
        <v>31514</v>
      </c>
      <c r="P311" s="7"/>
      <c r="Q311" s="16">
        <v>87</v>
      </c>
      <c r="R311" s="15">
        <v>360</v>
      </c>
      <c r="S311" s="19">
        <v>16680</v>
      </c>
    </row>
    <row r="312" spans="1:19" ht="16.5" customHeight="1" x14ac:dyDescent="0.2">
      <c r="A312" s="7"/>
      <c r="B312" s="7"/>
      <c r="C312" s="7" t="s">
        <v>587</v>
      </c>
      <c r="D312" s="7"/>
      <c r="E312" s="7"/>
      <c r="F312" s="7"/>
      <c r="G312" s="7"/>
      <c r="H312" s="7"/>
      <c r="I312" s="7"/>
      <c r="J312" s="7"/>
      <c r="K312" s="7"/>
      <c r="L312" s="9"/>
      <c r="M312" s="10"/>
      <c r="N312" s="10"/>
      <c r="O312" s="10"/>
      <c r="P312" s="7"/>
      <c r="Q312" s="10"/>
      <c r="R312" s="10"/>
      <c r="S312" s="10"/>
    </row>
    <row r="313" spans="1:19" ht="29.45" customHeight="1" x14ac:dyDescent="0.2">
      <c r="A313" s="7"/>
      <c r="B313" s="7"/>
      <c r="C313" s="7"/>
      <c r="D313" s="84" t="s">
        <v>346</v>
      </c>
      <c r="E313" s="84"/>
      <c r="F313" s="84"/>
      <c r="G313" s="84"/>
      <c r="H313" s="84"/>
      <c r="I313" s="84"/>
      <c r="J313" s="84"/>
      <c r="K313" s="84"/>
      <c r="L313" s="9" t="s">
        <v>240</v>
      </c>
      <c r="M313" s="16">
        <v>69</v>
      </c>
      <c r="N313" s="15">
        <v>386</v>
      </c>
      <c r="O313" s="17">
        <v>1193</v>
      </c>
      <c r="P313" s="7"/>
      <c r="Q313" s="15">
        <v>111</v>
      </c>
      <c r="R313" s="15">
        <v>463</v>
      </c>
      <c r="S313" s="15">
        <v>363</v>
      </c>
    </row>
    <row r="314" spans="1:19" ht="16.5" customHeight="1" x14ac:dyDescent="0.2">
      <c r="A314" s="7"/>
      <c r="B314" s="7"/>
      <c r="C314" s="7"/>
      <c r="D314" s="7" t="s">
        <v>487</v>
      </c>
      <c r="E314" s="7"/>
      <c r="F314" s="7"/>
      <c r="G314" s="7"/>
      <c r="H314" s="7"/>
      <c r="I314" s="7"/>
      <c r="J314" s="7"/>
      <c r="K314" s="7"/>
      <c r="L314" s="9" t="s">
        <v>240</v>
      </c>
      <c r="M314" s="16">
        <v>43</v>
      </c>
      <c r="N314" s="15">
        <v>294</v>
      </c>
      <c r="O314" s="19">
        <v>27923</v>
      </c>
      <c r="P314" s="7"/>
      <c r="Q314" s="16">
        <v>88</v>
      </c>
      <c r="R314" s="15">
        <v>361</v>
      </c>
      <c r="S314" s="19">
        <v>15041</v>
      </c>
    </row>
    <row r="315" spans="1:19" ht="16.5" customHeight="1" x14ac:dyDescent="0.2">
      <c r="A315" s="7"/>
      <c r="B315" s="7"/>
      <c r="C315" s="7"/>
      <c r="D315" s="7" t="s">
        <v>588</v>
      </c>
      <c r="E315" s="7"/>
      <c r="F315" s="7"/>
      <c r="G315" s="7"/>
      <c r="H315" s="7"/>
      <c r="I315" s="7"/>
      <c r="J315" s="7"/>
      <c r="K315" s="7"/>
      <c r="L315" s="9" t="s">
        <v>240</v>
      </c>
      <c r="M315" s="14" t="s">
        <v>227</v>
      </c>
      <c r="N315" s="14" t="s">
        <v>227</v>
      </c>
      <c r="O315" s="17">
        <v>2398</v>
      </c>
      <c r="P315" s="7"/>
      <c r="Q315" s="14" t="s">
        <v>227</v>
      </c>
      <c r="R315" s="14" t="s">
        <v>227</v>
      </c>
      <c r="S315" s="17">
        <v>1276</v>
      </c>
    </row>
    <row r="316" spans="1:19" ht="16.5" customHeight="1" x14ac:dyDescent="0.2">
      <c r="A316" s="7"/>
      <c r="B316" s="7"/>
      <c r="C316" s="7" t="s">
        <v>589</v>
      </c>
      <c r="D316" s="7"/>
      <c r="E316" s="7"/>
      <c r="F316" s="7"/>
      <c r="G316" s="7"/>
      <c r="H316" s="7"/>
      <c r="I316" s="7"/>
      <c r="J316" s="7"/>
      <c r="K316" s="7"/>
      <c r="L316" s="9"/>
      <c r="M316" s="10"/>
      <c r="N316" s="10"/>
      <c r="O316" s="10"/>
      <c r="P316" s="7"/>
      <c r="Q316" s="10"/>
      <c r="R316" s="10"/>
      <c r="S316" s="10"/>
    </row>
    <row r="317" spans="1:19" ht="16.5" customHeight="1" x14ac:dyDescent="0.2">
      <c r="A317" s="7"/>
      <c r="B317" s="7"/>
      <c r="C317" s="7"/>
      <c r="D317" s="7" t="s">
        <v>433</v>
      </c>
      <c r="E317" s="7"/>
      <c r="F317" s="7"/>
      <c r="G317" s="7"/>
      <c r="H317" s="7"/>
      <c r="I317" s="7"/>
      <c r="J317" s="7"/>
      <c r="K317" s="7"/>
      <c r="L317" s="9" t="s">
        <v>240</v>
      </c>
      <c r="M317" s="16">
        <v>36</v>
      </c>
      <c r="N317" s="15">
        <v>146</v>
      </c>
      <c r="O317" s="19">
        <v>22584</v>
      </c>
      <c r="P317" s="7"/>
      <c r="Q317" s="16">
        <v>77</v>
      </c>
      <c r="R317" s="15">
        <v>239</v>
      </c>
      <c r="S317" s="19">
        <v>11827</v>
      </c>
    </row>
    <row r="318" spans="1:19" ht="16.5" customHeight="1" x14ac:dyDescent="0.2">
      <c r="A318" s="7"/>
      <c r="B318" s="7"/>
      <c r="C318" s="7"/>
      <c r="D318" s="7" t="s">
        <v>434</v>
      </c>
      <c r="E318" s="7"/>
      <c r="F318" s="7"/>
      <c r="G318" s="7"/>
      <c r="H318" s="7"/>
      <c r="I318" s="7"/>
      <c r="J318" s="7"/>
      <c r="K318" s="7"/>
      <c r="L318" s="9" t="s">
        <v>240</v>
      </c>
      <c r="M318" s="16">
        <v>78</v>
      </c>
      <c r="N318" s="15">
        <v>423</v>
      </c>
      <c r="O318" s="17">
        <v>3973</v>
      </c>
      <c r="P318" s="7"/>
      <c r="Q318" s="15">
        <v>120</v>
      </c>
      <c r="R318" s="15">
        <v>468</v>
      </c>
      <c r="S318" s="17">
        <v>2397</v>
      </c>
    </row>
    <row r="319" spans="1:19" ht="16.5" customHeight="1" x14ac:dyDescent="0.2">
      <c r="A319" s="7"/>
      <c r="B319" s="7"/>
      <c r="C319" s="7"/>
      <c r="D319" s="7" t="s">
        <v>435</v>
      </c>
      <c r="E319" s="7"/>
      <c r="F319" s="7"/>
      <c r="G319" s="7"/>
      <c r="H319" s="7"/>
      <c r="I319" s="7"/>
      <c r="J319" s="7"/>
      <c r="K319" s="7"/>
      <c r="L319" s="9" t="s">
        <v>240</v>
      </c>
      <c r="M319" s="15">
        <v>173</v>
      </c>
      <c r="N319" s="15">
        <v>644</v>
      </c>
      <c r="O319" s="17">
        <v>3398</v>
      </c>
      <c r="P319" s="7"/>
      <c r="Q319" s="15">
        <v>161</v>
      </c>
      <c r="R319" s="15">
        <v>681</v>
      </c>
      <c r="S319" s="17">
        <v>1670</v>
      </c>
    </row>
    <row r="320" spans="1:19" ht="16.5" customHeight="1" x14ac:dyDescent="0.2">
      <c r="A320" s="7"/>
      <c r="B320" s="7"/>
      <c r="C320" s="7"/>
      <c r="D320" s="7" t="s">
        <v>436</v>
      </c>
      <c r="E320" s="7"/>
      <c r="F320" s="7"/>
      <c r="G320" s="7"/>
      <c r="H320" s="7"/>
      <c r="I320" s="7"/>
      <c r="J320" s="7"/>
      <c r="K320" s="7"/>
      <c r="L320" s="9" t="s">
        <v>240</v>
      </c>
      <c r="M320" s="16">
        <v>49</v>
      </c>
      <c r="N320" s="15">
        <v>391</v>
      </c>
      <c r="O320" s="15">
        <v>509</v>
      </c>
      <c r="P320" s="7"/>
      <c r="Q320" s="15">
        <v>105</v>
      </c>
      <c r="R320" s="15">
        <v>445</v>
      </c>
      <c r="S320" s="15">
        <v>281</v>
      </c>
    </row>
    <row r="321" spans="1:19" ht="16.5" customHeight="1" x14ac:dyDescent="0.2">
      <c r="A321" s="7"/>
      <c r="B321" s="7"/>
      <c r="C321" s="7"/>
      <c r="D321" s="7" t="s">
        <v>437</v>
      </c>
      <c r="E321" s="7"/>
      <c r="F321" s="7"/>
      <c r="G321" s="7"/>
      <c r="H321" s="7"/>
      <c r="I321" s="7"/>
      <c r="J321" s="7"/>
      <c r="K321" s="7"/>
      <c r="L321" s="9" t="s">
        <v>240</v>
      </c>
      <c r="M321" s="16">
        <v>87</v>
      </c>
      <c r="N321" s="15">
        <v>399</v>
      </c>
      <c r="O321" s="15">
        <v>208</v>
      </c>
      <c r="P321" s="7"/>
      <c r="Q321" s="15">
        <v>155</v>
      </c>
      <c r="R321" s="15">
        <v>465</v>
      </c>
      <c r="S321" s="16">
        <v>78</v>
      </c>
    </row>
    <row r="322" spans="1:19" ht="16.5" customHeight="1" x14ac:dyDescent="0.2">
      <c r="A322" s="7"/>
      <c r="B322" s="7"/>
      <c r="C322" s="7"/>
      <c r="D322" s="7" t="s">
        <v>588</v>
      </c>
      <c r="E322" s="7"/>
      <c r="F322" s="7"/>
      <c r="G322" s="7"/>
      <c r="H322" s="7"/>
      <c r="I322" s="7"/>
      <c r="J322" s="7"/>
      <c r="K322" s="7"/>
      <c r="L322" s="9" t="s">
        <v>240</v>
      </c>
      <c r="M322" s="14" t="s">
        <v>227</v>
      </c>
      <c r="N322" s="14" t="s">
        <v>227</v>
      </c>
      <c r="O322" s="15">
        <v>842</v>
      </c>
      <c r="P322" s="7"/>
      <c r="Q322" s="14" t="s">
        <v>227</v>
      </c>
      <c r="R322" s="14" t="s">
        <v>227</v>
      </c>
      <c r="S322" s="15">
        <v>427</v>
      </c>
    </row>
    <row r="323" spans="1:19" ht="16.5" customHeight="1" x14ac:dyDescent="0.2">
      <c r="A323" s="7"/>
      <c r="B323" s="7"/>
      <c r="C323" s="7" t="s">
        <v>590</v>
      </c>
      <c r="D323" s="7"/>
      <c r="E323" s="7"/>
      <c r="F323" s="7"/>
      <c r="G323" s="7"/>
      <c r="H323" s="7"/>
      <c r="I323" s="7"/>
      <c r="J323" s="7"/>
      <c r="K323" s="7"/>
      <c r="L323" s="9"/>
      <c r="M323" s="10"/>
      <c r="N323" s="10"/>
      <c r="O323" s="10"/>
      <c r="P323" s="7"/>
      <c r="Q323" s="10"/>
      <c r="R323" s="10"/>
      <c r="S323" s="10"/>
    </row>
    <row r="324" spans="1:19" ht="16.5" customHeight="1" x14ac:dyDescent="0.2">
      <c r="A324" s="7"/>
      <c r="B324" s="7"/>
      <c r="C324" s="7"/>
      <c r="D324" s="7" t="s">
        <v>591</v>
      </c>
      <c r="E324" s="7"/>
      <c r="F324" s="7"/>
      <c r="G324" s="7"/>
      <c r="H324" s="7"/>
      <c r="I324" s="7"/>
      <c r="J324" s="7"/>
      <c r="K324" s="7"/>
      <c r="L324" s="9" t="s">
        <v>240</v>
      </c>
      <c r="M324" s="16">
        <v>41</v>
      </c>
      <c r="N324" s="15">
        <v>293</v>
      </c>
      <c r="O324" s="17">
        <v>6336</v>
      </c>
      <c r="P324" s="7"/>
      <c r="Q324" s="16">
        <v>80</v>
      </c>
      <c r="R324" s="15">
        <v>335</v>
      </c>
      <c r="S324" s="17">
        <v>3684</v>
      </c>
    </row>
    <row r="325" spans="1:19" ht="16.5" customHeight="1" x14ac:dyDescent="0.2">
      <c r="A325" s="7"/>
      <c r="B325" s="7"/>
      <c r="C325" s="7"/>
      <c r="D325" s="7" t="s">
        <v>592</v>
      </c>
      <c r="E325" s="7"/>
      <c r="F325" s="7"/>
      <c r="G325" s="7"/>
      <c r="H325" s="7"/>
      <c r="I325" s="7"/>
      <c r="J325" s="7"/>
      <c r="K325" s="7"/>
      <c r="L325" s="9" t="s">
        <v>240</v>
      </c>
      <c r="M325" s="16">
        <v>52</v>
      </c>
      <c r="N325" s="15">
        <v>388</v>
      </c>
      <c r="O325" s="17">
        <v>8595</v>
      </c>
      <c r="P325" s="7"/>
      <c r="Q325" s="15">
        <v>102</v>
      </c>
      <c r="R325" s="15">
        <v>432</v>
      </c>
      <c r="S325" s="17">
        <v>4418</v>
      </c>
    </row>
    <row r="326" spans="1:19" ht="16.5" customHeight="1" x14ac:dyDescent="0.2">
      <c r="A326" s="7"/>
      <c r="B326" s="7"/>
      <c r="C326" s="7"/>
      <c r="D326" s="7" t="s">
        <v>593</v>
      </c>
      <c r="E326" s="7"/>
      <c r="F326" s="7"/>
      <c r="G326" s="7"/>
      <c r="H326" s="7"/>
      <c r="I326" s="7"/>
      <c r="J326" s="7"/>
      <c r="K326" s="7"/>
      <c r="L326" s="9" t="s">
        <v>240</v>
      </c>
      <c r="M326" s="16">
        <v>42</v>
      </c>
      <c r="N326" s="15">
        <v>221</v>
      </c>
      <c r="O326" s="17">
        <v>7980</v>
      </c>
      <c r="P326" s="7"/>
      <c r="Q326" s="16">
        <v>85</v>
      </c>
      <c r="R326" s="15">
        <v>289</v>
      </c>
      <c r="S326" s="17">
        <v>4332</v>
      </c>
    </row>
    <row r="327" spans="1:19" ht="16.5" customHeight="1" x14ac:dyDescent="0.2">
      <c r="A327" s="7"/>
      <c r="B327" s="7"/>
      <c r="C327" s="7"/>
      <c r="D327" s="7" t="s">
        <v>594</v>
      </c>
      <c r="E327" s="7"/>
      <c r="F327" s="7"/>
      <c r="G327" s="7"/>
      <c r="H327" s="7"/>
      <c r="I327" s="7"/>
      <c r="J327" s="7"/>
      <c r="K327" s="7"/>
      <c r="L327" s="9" t="s">
        <v>240</v>
      </c>
      <c r="M327" s="16">
        <v>42</v>
      </c>
      <c r="N327" s="15">
        <v>260</v>
      </c>
      <c r="O327" s="17">
        <v>4574</v>
      </c>
      <c r="P327" s="7"/>
      <c r="Q327" s="16">
        <v>87</v>
      </c>
      <c r="R327" s="15">
        <v>343</v>
      </c>
      <c r="S327" s="17">
        <v>2278</v>
      </c>
    </row>
    <row r="328" spans="1:19" ht="16.5" customHeight="1" x14ac:dyDescent="0.2">
      <c r="A328" s="7"/>
      <c r="B328" s="7"/>
      <c r="C328" s="7"/>
      <c r="D328" s="7" t="s">
        <v>595</v>
      </c>
      <c r="E328" s="7"/>
      <c r="F328" s="7"/>
      <c r="G328" s="7"/>
      <c r="H328" s="7"/>
      <c r="I328" s="7"/>
      <c r="J328" s="7"/>
      <c r="K328" s="7"/>
      <c r="L328" s="9" t="s">
        <v>240</v>
      </c>
      <c r="M328" s="16">
        <v>37</v>
      </c>
      <c r="N328" s="15">
        <v>190</v>
      </c>
      <c r="O328" s="17">
        <v>3179</v>
      </c>
      <c r="P328" s="7"/>
      <c r="Q328" s="16">
        <v>81</v>
      </c>
      <c r="R328" s="15">
        <v>282</v>
      </c>
      <c r="S328" s="17">
        <v>1538</v>
      </c>
    </row>
    <row r="329" spans="1:19" ht="16.5" customHeight="1" x14ac:dyDescent="0.2">
      <c r="A329" s="7"/>
      <c r="B329" s="7"/>
      <c r="C329" s="7"/>
      <c r="D329" s="7" t="s">
        <v>588</v>
      </c>
      <c r="E329" s="7"/>
      <c r="F329" s="7"/>
      <c r="G329" s="7"/>
      <c r="H329" s="7"/>
      <c r="I329" s="7"/>
      <c r="J329" s="7"/>
      <c r="K329" s="7"/>
      <c r="L329" s="9" t="s">
        <v>240</v>
      </c>
      <c r="M329" s="14" t="s">
        <v>227</v>
      </c>
      <c r="N329" s="14" t="s">
        <v>227</v>
      </c>
      <c r="O329" s="15">
        <v>850</v>
      </c>
      <c r="P329" s="7"/>
      <c r="Q329" s="14" t="s">
        <v>227</v>
      </c>
      <c r="R329" s="14" t="s">
        <v>227</v>
      </c>
      <c r="S329" s="15">
        <v>430</v>
      </c>
    </row>
    <row r="330" spans="1:19" ht="16.5" customHeight="1" x14ac:dyDescent="0.2">
      <c r="A330" s="7"/>
      <c r="B330" s="7" t="s">
        <v>596</v>
      </c>
      <c r="C330" s="7"/>
      <c r="D330" s="7"/>
      <c r="E330" s="7"/>
      <c r="F330" s="7"/>
      <c r="G330" s="7"/>
      <c r="H330" s="7"/>
      <c r="I330" s="7"/>
      <c r="J330" s="7"/>
      <c r="K330" s="7"/>
      <c r="L330" s="9"/>
      <c r="M330" s="10"/>
      <c r="N330" s="10"/>
      <c r="O330" s="10"/>
      <c r="P330" s="7"/>
      <c r="Q330" s="10"/>
      <c r="R330" s="10"/>
      <c r="S330" s="10"/>
    </row>
    <row r="331" spans="1:19" ht="16.5" customHeight="1" x14ac:dyDescent="0.2">
      <c r="A331" s="7"/>
      <c r="B331" s="7"/>
      <c r="C331" s="7" t="s">
        <v>105</v>
      </c>
      <c r="D331" s="7"/>
      <c r="E331" s="7"/>
      <c r="F331" s="7"/>
      <c r="G331" s="7"/>
      <c r="H331" s="7"/>
      <c r="I331" s="7"/>
      <c r="J331" s="7"/>
      <c r="K331" s="7"/>
      <c r="L331" s="9" t="s">
        <v>240</v>
      </c>
      <c r="M331" s="15">
        <v>287</v>
      </c>
      <c r="N331" s="15">
        <v>627</v>
      </c>
      <c r="O331" s="17">
        <v>2011</v>
      </c>
      <c r="P331" s="7"/>
      <c r="Q331" s="15">
        <v>331</v>
      </c>
      <c r="R331" s="15">
        <v>675</v>
      </c>
      <c r="S331" s="17">
        <v>1522</v>
      </c>
    </row>
    <row r="332" spans="1:19" ht="16.5" customHeight="1" x14ac:dyDescent="0.2">
      <c r="A332" s="7"/>
      <c r="B332" s="7"/>
      <c r="C332" s="7" t="s">
        <v>587</v>
      </c>
      <c r="D332" s="7"/>
      <c r="E332" s="7"/>
      <c r="F332" s="7"/>
      <c r="G332" s="7"/>
      <c r="H332" s="7"/>
      <c r="I332" s="7"/>
      <c r="J332" s="7"/>
      <c r="K332" s="7"/>
      <c r="L332" s="9"/>
      <c r="M332" s="10"/>
      <c r="N332" s="10"/>
      <c r="O332" s="10"/>
      <c r="P332" s="7"/>
      <c r="Q332" s="10"/>
      <c r="R332" s="10"/>
      <c r="S332" s="10"/>
    </row>
    <row r="333" spans="1:19" ht="29.45" customHeight="1" x14ac:dyDescent="0.2">
      <c r="A333" s="7"/>
      <c r="B333" s="7"/>
      <c r="C333" s="7"/>
      <c r="D333" s="84" t="s">
        <v>346</v>
      </c>
      <c r="E333" s="84"/>
      <c r="F333" s="84"/>
      <c r="G333" s="84"/>
      <c r="H333" s="84"/>
      <c r="I333" s="84"/>
      <c r="J333" s="84"/>
      <c r="K333" s="84"/>
      <c r="L333" s="9" t="s">
        <v>240</v>
      </c>
      <c r="M333" s="15">
        <v>366</v>
      </c>
      <c r="N333" s="15">
        <v>497</v>
      </c>
      <c r="O333" s="16">
        <v>60</v>
      </c>
      <c r="P333" s="7"/>
      <c r="Q333" s="15">
        <v>388</v>
      </c>
      <c r="R333" s="15">
        <v>644</v>
      </c>
      <c r="S333" s="16">
        <v>22</v>
      </c>
    </row>
    <row r="334" spans="1:19" ht="16.5" customHeight="1" x14ac:dyDescent="0.2">
      <c r="A334" s="7"/>
      <c r="B334" s="7"/>
      <c r="C334" s="7"/>
      <c r="D334" s="7" t="s">
        <v>487</v>
      </c>
      <c r="E334" s="7"/>
      <c r="F334" s="7"/>
      <c r="G334" s="7"/>
      <c r="H334" s="7"/>
      <c r="I334" s="7"/>
      <c r="J334" s="7"/>
      <c r="K334" s="7"/>
      <c r="L334" s="9" t="s">
        <v>240</v>
      </c>
      <c r="M334" s="15">
        <v>286</v>
      </c>
      <c r="N334" s="15">
        <v>631</v>
      </c>
      <c r="O334" s="17">
        <v>1852</v>
      </c>
      <c r="P334" s="7"/>
      <c r="Q334" s="15">
        <v>334</v>
      </c>
      <c r="R334" s="15">
        <v>673</v>
      </c>
      <c r="S334" s="17">
        <v>1426</v>
      </c>
    </row>
    <row r="335" spans="1:19" ht="16.5" customHeight="1" x14ac:dyDescent="0.2">
      <c r="A335" s="7"/>
      <c r="B335" s="7"/>
      <c r="C335" s="7"/>
      <c r="D335" s="7" t="s">
        <v>588</v>
      </c>
      <c r="E335" s="7"/>
      <c r="F335" s="7"/>
      <c r="G335" s="7"/>
      <c r="H335" s="7"/>
      <c r="I335" s="7"/>
      <c r="J335" s="7"/>
      <c r="K335" s="7"/>
      <c r="L335" s="9" t="s">
        <v>240</v>
      </c>
      <c r="M335" s="14" t="s">
        <v>227</v>
      </c>
      <c r="N335" s="14" t="s">
        <v>227</v>
      </c>
      <c r="O335" s="16">
        <v>99</v>
      </c>
      <c r="P335" s="7"/>
      <c r="Q335" s="14" t="s">
        <v>227</v>
      </c>
      <c r="R335" s="14" t="s">
        <v>227</v>
      </c>
      <c r="S335" s="16">
        <v>74</v>
      </c>
    </row>
    <row r="336" spans="1:19" ht="16.5" customHeight="1" x14ac:dyDescent="0.2">
      <c r="A336" s="7"/>
      <c r="B336" s="7"/>
      <c r="C336" s="7" t="s">
        <v>589</v>
      </c>
      <c r="D336" s="7"/>
      <c r="E336" s="7"/>
      <c r="F336" s="7"/>
      <c r="G336" s="7"/>
      <c r="H336" s="7"/>
      <c r="I336" s="7"/>
      <c r="J336" s="7"/>
      <c r="K336" s="7"/>
      <c r="L336" s="9"/>
      <c r="M336" s="10"/>
      <c r="N336" s="10"/>
      <c r="O336" s="10"/>
      <c r="P336" s="7"/>
      <c r="Q336" s="10"/>
      <c r="R336" s="10"/>
      <c r="S336" s="10"/>
    </row>
    <row r="337" spans="1:19" ht="16.5" customHeight="1" x14ac:dyDescent="0.2">
      <c r="A337" s="7"/>
      <c r="B337" s="7"/>
      <c r="C337" s="7"/>
      <c r="D337" s="7" t="s">
        <v>433</v>
      </c>
      <c r="E337" s="7"/>
      <c r="F337" s="7"/>
      <c r="G337" s="7"/>
      <c r="H337" s="7"/>
      <c r="I337" s="7"/>
      <c r="J337" s="7"/>
      <c r="K337" s="7"/>
      <c r="L337" s="9" t="s">
        <v>240</v>
      </c>
      <c r="M337" s="15">
        <v>283</v>
      </c>
      <c r="N337" s="15">
        <v>640</v>
      </c>
      <c r="O337" s="17">
        <v>1517</v>
      </c>
      <c r="P337" s="7"/>
      <c r="Q337" s="15">
        <v>341</v>
      </c>
      <c r="R337" s="15">
        <v>676</v>
      </c>
      <c r="S337" s="17">
        <v>1212</v>
      </c>
    </row>
    <row r="338" spans="1:19" ht="16.5" customHeight="1" x14ac:dyDescent="0.2">
      <c r="A338" s="7"/>
      <c r="B338" s="7"/>
      <c r="C338" s="7"/>
      <c r="D338" s="7" t="s">
        <v>434</v>
      </c>
      <c r="E338" s="7"/>
      <c r="F338" s="7"/>
      <c r="G338" s="7"/>
      <c r="H338" s="7"/>
      <c r="I338" s="7"/>
      <c r="J338" s="7"/>
      <c r="K338" s="7"/>
      <c r="L338" s="9" t="s">
        <v>240</v>
      </c>
      <c r="M338" s="15">
        <v>259</v>
      </c>
      <c r="N338" s="15">
        <v>553</v>
      </c>
      <c r="O338" s="15">
        <v>174</v>
      </c>
      <c r="P338" s="7"/>
      <c r="Q338" s="15">
        <v>278</v>
      </c>
      <c r="R338" s="15">
        <v>642</v>
      </c>
      <c r="S338" s="15">
        <v>109</v>
      </c>
    </row>
    <row r="339" spans="1:19" ht="16.5" customHeight="1" x14ac:dyDescent="0.2">
      <c r="A339" s="7"/>
      <c r="B339" s="7"/>
      <c r="C339" s="7"/>
      <c r="D339" s="7" t="s">
        <v>435</v>
      </c>
      <c r="E339" s="7"/>
      <c r="F339" s="7"/>
      <c r="G339" s="7"/>
      <c r="H339" s="7"/>
      <c r="I339" s="7"/>
      <c r="J339" s="7"/>
      <c r="K339" s="7"/>
      <c r="L339" s="9" t="s">
        <v>240</v>
      </c>
      <c r="M339" s="15">
        <v>309</v>
      </c>
      <c r="N339" s="15">
        <v>468</v>
      </c>
      <c r="O339" s="15">
        <v>215</v>
      </c>
      <c r="P339" s="7"/>
      <c r="Q339" s="15">
        <v>320</v>
      </c>
      <c r="R339" s="15">
        <v>716</v>
      </c>
      <c r="S339" s="15">
        <v>128</v>
      </c>
    </row>
    <row r="340" spans="1:19" ht="16.5" customHeight="1" x14ac:dyDescent="0.2">
      <c r="A340" s="7"/>
      <c r="B340" s="7"/>
      <c r="C340" s="7"/>
      <c r="D340" s="7" t="s">
        <v>436</v>
      </c>
      <c r="E340" s="7"/>
      <c r="F340" s="7"/>
      <c r="G340" s="7"/>
      <c r="H340" s="7"/>
      <c r="I340" s="7"/>
      <c r="J340" s="7"/>
      <c r="K340" s="7"/>
      <c r="L340" s="9" t="s">
        <v>240</v>
      </c>
      <c r="M340" s="14" t="s">
        <v>227</v>
      </c>
      <c r="N340" s="14" t="s">
        <v>227</v>
      </c>
      <c r="O340" s="16">
        <v>19</v>
      </c>
      <c r="P340" s="7"/>
      <c r="Q340" s="14" t="s">
        <v>227</v>
      </c>
      <c r="R340" s="14" t="s">
        <v>227</v>
      </c>
      <c r="S340" s="16">
        <v>15</v>
      </c>
    </row>
    <row r="341" spans="1:19" ht="16.5" customHeight="1" x14ac:dyDescent="0.2">
      <c r="A341" s="7"/>
      <c r="B341" s="7"/>
      <c r="C341" s="7"/>
      <c r="D341" s="7" t="s">
        <v>437</v>
      </c>
      <c r="E341" s="7"/>
      <c r="F341" s="7"/>
      <c r="G341" s="7"/>
      <c r="H341" s="7"/>
      <c r="I341" s="7"/>
      <c r="J341" s="7"/>
      <c r="K341" s="7"/>
      <c r="L341" s="9" t="s">
        <v>240</v>
      </c>
      <c r="M341" s="15">
        <v>361</v>
      </c>
      <c r="N341" s="15">
        <v>424</v>
      </c>
      <c r="O341" s="16">
        <v>23</v>
      </c>
      <c r="P341" s="7"/>
      <c r="Q341" s="14" t="s">
        <v>227</v>
      </c>
      <c r="R341" s="14" t="s">
        <v>227</v>
      </c>
      <c r="S341" s="16">
        <v>15</v>
      </c>
    </row>
    <row r="342" spans="1:19" ht="16.5" customHeight="1" x14ac:dyDescent="0.2">
      <c r="A342" s="7"/>
      <c r="B342" s="7"/>
      <c r="C342" s="7"/>
      <c r="D342" s="7" t="s">
        <v>588</v>
      </c>
      <c r="E342" s="7"/>
      <c r="F342" s="7"/>
      <c r="G342" s="7"/>
      <c r="H342" s="7"/>
      <c r="I342" s="7"/>
      <c r="J342" s="7"/>
      <c r="K342" s="7"/>
      <c r="L342" s="9" t="s">
        <v>240</v>
      </c>
      <c r="M342" s="14" t="s">
        <v>227</v>
      </c>
      <c r="N342" s="14" t="s">
        <v>227</v>
      </c>
      <c r="O342" s="16">
        <v>63</v>
      </c>
      <c r="P342" s="7"/>
      <c r="Q342" s="14" t="s">
        <v>227</v>
      </c>
      <c r="R342" s="14" t="s">
        <v>227</v>
      </c>
      <c r="S342" s="16">
        <v>44</v>
      </c>
    </row>
    <row r="343" spans="1:19" ht="16.5" customHeight="1" x14ac:dyDescent="0.2">
      <c r="A343" s="7"/>
      <c r="B343" s="7"/>
      <c r="C343" s="7" t="s">
        <v>590</v>
      </c>
      <c r="D343" s="7"/>
      <c r="E343" s="7"/>
      <c r="F343" s="7"/>
      <c r="G343" s="7"/>
      <c r="H343" s="7"/>
      <c r="I343" s="7"/>
      <c r="J343" s="7"/>
      <c r="K343" s="7"/>
      <c r="L343" s="9"/>
      <c r="M343" s="10"/>
      <c r="N343" s="10"/>
      <c r="O343" s="10"/>
      <c r="P343" s="7"/>
      <c r="Q343" s="10"/>
      <c r="R343" s="10"/>
      <c r="S343" s="10"/>
    </row>
    <row r="344" spans="1:19" ht="16.5" customHeight="1" x14ac:dyDescent="0.2">
      <c r="A344" s="7"/>
      <c r="B344" s="7"/>
      <c r="C344" s="7"/>
      <c r="D344" s="7" t="s">
        <v>591</v>
      </c>
      <c r="E344" s="7"/>
      <c r="F344" s="7"/>
      <c r="G344" s="7"/>
      <c r="H344" s="7"/>
      <c r="I344" s="7"/>
      <c r="J344" s="7"/>
      <c r="K344" s="7"/>
      <c r="L344" s="9" t="s">
        <v>240</v>
      </c>
      <c r="M344" s="15">
        <v>304</v>
      </c>
      <c r="N344" s="15">
        <v>646</v>
      </c>
      <c r="O344" s="15">
        <v>373</v>
      </c>
      <c r="P344" s="7"/>
      <c r="Q344" s="15">
        <v>344</v>
      </c>
      <c r="R344" s="15">
        <v>697</v>
      </c>
      <c r="S344" s="15">
        <v>300</v>
      </c>
    </row>
    <row r="345" spans="1:19" ht="16.5" customHeight="1" x14ac:dyDescent="0.2">
      <c r="A345" s="7"/>
      <c r="B345" s="7"/>
      <c r="C345" s="7"/>
      <c r="D345" s="7" t="s">
        <v>592</v>
      </c>
      <c r="E345" s="7"/>
      <c r="F345" s="7"/>
      <c r="G345" s="7"/>
      <c r="H345" s="7"/>
      <c r="I345" s="7"/>
      <c r="J345" s="7"/>
      <c r="K345" s="7"/>
      <c r="L345" s="9" t="s">
        <v>240</v>
      </c>
      <c r="M345" s="15">
        <v>278</v>
      </c>
      <c r="N345" s="15">
        <v>633</v>
      </c>
      <c r="O345" s="15">
        <v>540</v>
      </c>
      <c r="P345" s="7"/>
      <c r="Q345" s="15">
        <v>337</v>
      </c>
      <c r="R345" s="15">
        <v>680</v>
      </c>
      <c r="S345" s="15">
        <v>386</v>
      </c>
    </row>
    <row r="346" spans="1:19" ht="16.5" customHeight="1" x14ac:dyDescent="0.2">
      <c r="A346" s="7"/>
      <c r="B346" s="7"/>
      <c r="C346" s="7"/>
      <c r="D346" s="7" t="s">
        <v>593</v>
      </c>
      <c r="E346" s="7"/>
      <c r="F346" s="7"/>
      <c r="G346" s="7"/>
      <c r="H346" s="7"/>
      <c r="I346" s="7"/>
      <c r="J346" s="7"/>
      <c r="K346" s="7"/>
      <c r="L346" s="9" t="s">
        <v>240</v>
      </c>
      <c r="M346" s="15">
        <v>349</v>
      </c>
      <c r="N346" s="15">
        <v>632</v>
      </c>
      <c r="O346" s="15">
        <v>488</v>
      </c>
      <c r="P346" s="7"/>
      <c r="Q346" s="15">
        <v>361</v>
      </c>
      <c r="R346" s="15">
        <v>675</v>
      </c>
      <c r="S346" s="15">
        <v>381</v>
      </c>
    </row>
    <row r="347" spans="1:19" ht="16.5" customHeight="1" x14ac:dyDescent="0.2">
      <c r="A347" s="7"/>
      <c r="B347" s="7"/>
      <c r="C347" s="7"/>
      <c r="D347" s="7" t="s">
        <v>594</v>
      </c>
      <c r="E347" s="7"/>
      <c r="F347" s="7"/>
      <c r="G347" s="7"/>
      <c r="H347" s="7"/>
      <c r="I347" s="7"/>
      <c r="J347" s="7"/>
      <c r="K347" s="7"/>
      <c r="L347" s="9" t="s">
        <v>240</v>
      </c>
      <c r="M347" s="15">
        <v>215</v>
      </c>
      <c r="N347" s="15">
        <v>575</v>
      </c>
      <c r="O347" s="15">
        <v>303</v>
      </c>
      <c r="P347" s="7"/>
      <c r="Q347" s="15">
        <v>276</v>
      </c>
      <c r="R347" s="15">
        <v>640</v>
      </c>
      <c r="S347" s="15">
        <v>225</v>
      </c>
    </row>
    <row r="348" spans="1:19" ht="16.5" customHeight="1" x14ac:dyDescent="0.2">
      <c r="A348" s="7"/>
      <c r="B348" s="7"/>
      <c r="C348" s="7"/>
      <c r="D348" s="7" t="s">
        <v>595</v>
      </c>
      <c r="E348" s="7"/>
      <c r="F348" s="7"/>
      <c r="G348" s="7"/>
      <c r="H348" s="7"/>
      <c r="I348" s="7"/>
      <c r="J348" s="7"/>
      <c r="K348" s="7"/>
      <c r="L348" s="9" t="s">
        <v>240</v>
      </c>
      <c r="M348" s="15">
        <v>238</v>
      </c>
      <c r="N348" s="15">
        <v>625</v>
      </c>
      <c r="O348" s="15">
        <v>244</v>
      </c>
      <c r="P348" s="7"/>
      <c r="Q348" s="15">
        <v>288</v>
      </c>
      <c r="R348" s="15">
        <v>662</v>
      </c>
      <c r="S348" s="15">
        <v>186</v>
      </c>
    </row>
    <row r="349" spans="1:19" ht="16.5" customHeight="1" x14ac:dyDescent="0.2">
      <c r="A349" s="7"/>
      <c r="B349" s="7"/>
      <c r="C349" s="7"/>
      <c r="D349" s="7" t="s">
        <v>588</v>
      </c>
      <c r="E349" s="7"/>
      <c r="F349" s="7"/>
      <c r="G349" s="7"/>
      <c r="H349" s="7"/>
      <c r="I349" s="7"/>
      <c r="J349" s="7"/>
      <c r="K349" s="7"/>
      <c r="L349" s="9" t="s">
        <v>240</v>
      </c>
      <c r="M349" s="14" t="s">
        <v>227</v>
      </c>
      <c r="N349" s="14" t="s">
        <v>227</v>
      </c>
      <c r="O349" s="16">
        <v>63</v>
      </c>
      <c r="P349" s="7"/>
      <c r="Q349" s="14" t="s">
        <v>227</v>
      </c>
      <c r="R349" s="14" t="s">
        <v>227</v>
      </c>
      <c r="S349" s="16">
        <v>44</v>
      </c>
    </row>
    <row r="350" spans="1:19" ht="16.5" customHeight="1" x14ac:dyDescent="0.2">
      <c r="A350" s="7"/>
      <c r="B350" s="7" t="s">
        <v>597</v>
      </c>
      <c r="C350" s="7"/>
      <c r="D350" s="7"/>
      <c r="E350" s="7"/>
      <c r="F350" s="7"/>
      <c r="G350" s="7"/>
      <c r="H350" s="7"/>
      <c r="I350" s="7"/>
      <c r="J350" s="7"/>
      <c r="K350" s="7"/>
      <c r="L350" s="9"/>
      <c r="M350" s="10"/>
      <c r="N350" s="10"/>
      <c r="O350" s="10"/>
      <c r="P350" s="7"/>
      <c r="Q350" s="10"/>
      <c r="R350" s="10"/>
      <c r="S350" s="10"/>
    </row>
    <row r="351" spans="1:19" ht="16.5" customHeight="1" x14ac:dyDescent="0.2">
      <c r="A351" s="7"/>
      <c r="B351" s="7"/>
      <c r="C351" s="7" t="s">
        <v>105</v>
      </c>
      <c r="D351" s="7"/>
      <c r="E351" s="7"/>
      <c r="F351" s="7"/>
      <c r="G351" s="7"/>
      <c r="H351" s="7"/>
      <c r="I351" s="7"/>
      <c r="J351" s="7"/>
      <c r="K351" s="7"/>
      <c r="L351" s="9" t="s">
        <v>240</v>
      </c>
      <c r="M351" s="14" t="s">
        <v>101</v>
      </c>
      <c r="N351" s="14" t="s">
        <v>101</v>
      </c>
      <c r="O351" s="14" t="s">
        <v>101</v>
      </c>
      <c r="P351" s="7"/>
      <c r="Q351" s="14" t="s">
        <v>101</v>
      </c>
      <c r="R351" s="14" t="s">
        <v>101</v>
      </c>
      <c r="S351" s="14" t="s">
        <v>101</v>
      </c>
    </row>
    <row r="352" spans="1:19" ht="16.5" customHeight="1" x14ac:dyDescent="0.2">
      <c r="A352" s="7"/>
      <c r="B352" s="7"/>
      <c r="C352" s="7" t="s">
        <v>587</v>
      </c>
      <c r="D352" s="7"/>
      <c r="E352" s="7"/>
      <c r="F352" s="7"/>
      <c r="G352" s="7"/>
      <c r="H352" s="7"/>
      <c r="I352" s="7"/>
      <c r="J352" s="7"/>
      <c r="K352" s="7"/>
      <c r="L352" s="9"/>
      <c r="M352" s="10"/>
      <c r="N352" s="10"/>
      <c r="O352" s="10"/>
      <c r="P352" s="7"/>
      <c r="Q352" s="10"/>
      <c r="R352" s="10"/>
      <c r="S352" s="10"/>
    </row>
    <row r="353" spans="1:19" ht="29.45" customHeight="1" x14ac:dyDescent="0.2">
      <c r="A353" s="7"/>
      <c r="B353" s="7"/>
      <c r="C353" s="7"/>
      <c r="D353" s="84" t="s">
        <v>346</v>
      </c>
      <c r="E353" s="84"/>
      <c r="F353" s="84"/>
      <c r="G353" s="84"/>
      <c r="H353" s="84"/>
      <c r="I353" s="84"/>
      <c r="J353" s="84"/>
      <c r="K353" s="84"/>
      <c r="L353" s="9" t="s">
        <v>240</v>
      </c>
      <c r="M353" s="14" t="s">
        <v>101</v>
      </c>
      <c r="N353" s="14" t="s">
        <v>101</v>
      </c>
      <c r="O353" s="14" t="s">
        <v>101</v>
      </c>
      <c r="P353" s="7"/>
      <c r="Q353" s="14" t="s">
        <v>101</v>
      </c>
      <c r="R353" s="14" t="s">
        <v>101</v>
      </c>
      <c r="S353" s="14" t="s">
        <v>101</v>
      </c>
    </row>
    <row r="354" spans="1:19" ht="16.5" customHeight="1" x14ac:dyDescent="0.2">
      <c r="A354" s="7"/>
      <c r="B354" s="7"/>
      <c r="C354" s="7"/>
      <c r="D354" s="7" t="s">
        <v>487</v>
      </c>
      <c r="E354" s="7"/>
      <c r="F354" s="7"/>
      <c r="G354" s="7"/>
      <c r="H354" s="7"/>
      <c r="I354" s="7"/>
      <c r="J354" s="7"/>
      <c r="K354" s="7"/>
      <c r="L354" s="9" t="s">
        <v>240</v>
      </c>
      <c r="M354" s="14" t="s">
        <v>101</v>
      </c>
      <c r="N354" s="14" t="s">
        <v>101</v>
      </c>
      <c r="O354" s="14" t="s">
        <v>101</v>
      </c>
      <c r="P354" s="7"/>
      <c r="Q354" s="14" t="s">
        <v>101</v>
      </c>
      <c r="R354" s="14" t="s">
        <v>101</v>
      </c>
      <c r="S354" s="14" t="s">
        <v>101</v>
      </c>
    </row>
    <row r="355" spans="1:19" ht="16.5" customHeight="1" x14ac:dyDescent="0.2">
      <c r="A355" s="7"/>
      <c r="B355" s="7"/>
      <c r="C355" s="7"/>
      <c r="D355" s="7" t="s">
        <v>588</v>
      </c>
      <c r="E355" s="7"/>
      <c r="F355" s="7"/>
      <c r="G355" s="7"/>
      <c r="H355" s="7"/>
      <c r="I355" s="7"/>
      <c r="J355" s="7"/>
      <c r="K355" s="7"/>
      <c r="L355" s="9" t="s">
        <v>240</v>
      </c>
      <c r="M355" s="14" t="s">
        <v>101</v>
      </c>
      <c r="N355" s="14" t="s">
        <v>101</v>
      </c>
      <c r="O355" s="14" t="s">
        <v>101</v>
      </c>
      <c r="P355" s="7"/>
      <c r="Q355" s="14" t="s">
        <v>101</v>
      </c>
      <c r="R355" s="14" t="s">
        <v>101</v>
      </c>
      <c r="S355" s="14" t="s">
        <v>101</v>
      </c>
    </row>
    <row r="356" spans="1:19" ht="16.5" customHeight="1" x14ac:dyDescent="0.2">
      <c r="A356" s="7"/>
      <c r="B356" s="7"/>
      <c r="C356" s="7" t="s">
        <v>589</v>
      </c>
      <c r="D356" s="7"/>
      <c r="E356" s="7"/>
      <c r="F356" s="7"/>
      <c r="G356" s="7"/>
      <c r="H356" s="7"/>
      <c r="I356" s="7"/>
      <c r="J356" s="7"/>
      <c r="K356" s="7"/>
      <c r="L356" s="9"/>
      <c r="M356" s="10"/>
      <c r="N356" s="10"/>
      <c r="O356" s="10"/>
      <c r="P356" s="7"/>
      <c r="Q356" s="10"/>
      <c r="R356" s="10"/>
      <c r="S356" s="10"/>
    </row>
    <row r="357" spans="1:19" ht="16.5" customHeight="1" x14ac:dyDescent="0.2">
      <c r="A357" s="7"/>
      <c r="B357" s="7"/>
      <c r="C357" s="7"/>
      <c r="D357" s="7" t="s">
        <v>433</v>
      </c>
      <c r="E357" s="7"/>
      <c r="F357" s="7"/>
      <c r="G357" s="7"/>
      <c r="H357" s="7"/>
      <c r="I357" s="7"/>
      <c r="J357" s="7"/>
      <c r="K357" s="7"/>
      <c r="L357" s="9" t="s">
        <v>240</v>
      </c>
      <c r="M357" s="14" t="s">
        <v>101</v>
      </c>
      <c r="N357" s="14" t="s">
        <v>101</v>
      </c>
      <c r="O357" s="14" t="s">
        <v>101</v>
      </c>
      <c r="P357" s="7"/>
      <c r="Q357" s="14" t="s">
        <v>101</v>
      </c>
      <c r="R357" s="14" t="s">
        <v>101</v>
      </c>
      <c r="S357" s="14" t="s">
        <v>101</v>
      </c>
    </row>
    <row r="358" spans="1:19" ht="16.5" customHeight="1" x14ac:dyDescent="0.2">
      <c r="A358" s="7"/>
      <c r="B358" s="7"/>
      <c r="C358" s="7"/>
      <c r="D358" s="7" t="s">
        <v>434</v>
      </c>
      <c r="E358" s="7"/>
      <c r="F358" s="7"/>
      <c r="G358" s="7"/>
      <c r="H358" s="7"/>
      <c r="I358" s="7"/>
      <c r="J358" s="7"/>
      <c r="K358" s="7"/>
      <c r="L358" s="9" t="s">
        <v>240</v>
      </c>
      <c r="M358" s="14" t="s">
        <v>101</v>
      </c>
      <c r="N358" s="14" t="s">
        <v>101</v>
      </c>
      <c r="O358" s="14" t="s">
        <v>101</v>
      </c>
      <c r="P358" s="7"/>
      <c r="Q358" s="14" t="s">
        <v>101</v>
      </c>
      <c r="R358" s="14" t="s">
        <v>101</v>
      </c>
      <c r="S358" s="14" t="s">
        <v>101</v>
      </c>
    </row>
    <row r="359" spans="1:19" ht="16.5" customHeight="1" x14ac:dyDescent="0.2">
      <c r="A359" s="7"/>
      <c r="B359" s="7"/>
      <c r="C359" s="7"/>
      <c r="D359" s="7" t="s">
        <v>435</v>
      </c>
      <c r="E359" s="7"/>
      <c r="F359" s="7"/>
      <c r="G359" s="7"/>
      <c r="H359" s="7"/>
      <c r="I359" s="7"/>
      <c r="J359" s="7"/>
      <c r="K359" s="7"/>
      <c r="L359" s="9" t="s">
        <v>240</v>
      </c>
      <c r="M359" s="14" t="s">
        <v>101</v>
      </c>
      <c r="N359" s="14" t="s">
        <v>101</v>
      </c>
      <c r="O359" s="14" t="s">
        <v>101</v>
      </c>
      <c r="P359" s="7"/>
      <c r="Q359" s="14" t="s">
        <v>101</v>
      </c>
      <c r="R359" s="14" t="s">
        <v>101</v>
      </c>
      <c r="S359" s="14" t="s">
        <v>101</v>
      </c>
    </row>
    <row r="360" spans="1:19" ht="16.5" customHeight="1" x14ac:dyDescent="0.2">
      <c r="A360" s="7"/>
      <c r="B360" s="7"/>
      <c r="C360" s="7"/>
      <c r="D360" s="7" t="s">
        <v>436</v>
      </c>
      <c r="E360" s="7"/>
      <c r="F360" s="7"/>
      <c r="G360" s="7"/>
      <c r="H360" s="7"/>
      <c r="I360" s="7"/>
      <c r="J360" s="7"/>
      <c r="K360" s="7"/>
      <c r="L360" s="9" t="s">
        <v>240</v>
      </c>
      <c r="M360" s="14" t="s">
        <v>101</v>
      </c>
      <c r="N360" s="14" t="s">
        <v>101</v>
      </c>
      <c r="O360" s="14" t="s">
        <v>101</v>
      </c>
      <c r="P360" s="7"/>
      <c r="Q360" s="14" t="s">
        <v>101</v>
      </c>
      <c r="R360" s="14" t="s">
        <v>101</v>
      </c>
      <c r="S360" s="14" t="s">
        <v>101</v>
      </c>
    </row>
    <row r="361" spans="1:19" ht="16.5" customHeight="1" x14ac:dyDescent="0.2">
      <c r="A361" s="7"/>
      <c r="B361" s="7"/>
      <c r="C361" s="7"/>
      <c r="D361" s="7" t="s">
        <v>437</v>
      </c>
      <c r="E361" s="7"/>
      <c r="F361" s="7"/>
      <c r="G361" s="7"/>
      <c r="H361" s="7"/>
      <c r="I361" s="7"/>
      <c r="J361" s="7"/>
      <c r="K361" s="7"/>
      <c r="L361" s="9" t="s">
        <v>240</v>
      </c>
      <c r="M361" s="14" t="s">
        <v>101</v>
      </c>
      <c r="N361" s="14" t="s">
        <v>101</v>
      </c>
      <c r="O361" s="14" t="s">
        <v>101</v>
      </c>
      <c r="P361" s="7"/>
      <c r="Q361" s="14" t="s">
        <v>101</v>
      </c>
      <c r="R361" s="14" t="s">
        <v>101</v>
      </c>
      <c r="S361" s="14" t="s">
        <v>101</v>
      </c>
    </row>
    <row r="362" spans="1:19" ht="16.5" customHeight="1" x14ac:dyDescent="0.2">
      <c r="A362" s="7"/>
      <c r="B362" s="7"/>
      <c r="C362" s="7"/>
      <c r="D362" s="7" t="s">
        <v>588</v>
      </c>
      <c r="E362" s="7"/>
      <c r="F362" s="7"/>
      <c r="G362" s="7"/>
      <c r="H362" s="7"/>
      <c r="I362" s="7"/>
      <c r="J362" s="7"/>
      <c r="K362" s="7"/>
      <c r="L362" s="9" t="s">
        <v>240</v>
      </c>
      <c r="M362" s="14" t="s">
        <v>101</v>
      </c>
      <c r="N362" s="14" t="s">
        <v>101</v>
      </c>
      <c r="O362" s="14" t="s">
        <v>101</v>
      </c>
      <c r="P362" s="7"/>
      <c r="Q362" s="14" t="s">
        <v>101</v>
      </c>
      <c r="R362" s="14" t="s">
        <v>101</v>
      </c>
      <c r="S362" s="14" t="s">
        <v>101</v>
      </c>
    </row>
    <row r="363" spans="1:19" ht="16.5" customHeight="1" x14ac:dyDescent="0.2">
      <c r="A363" s="7"/>
      <c r="B363" s="7"/>
      <c r="C363" s="7" t="s">
        <v>590</v>
      </c>
      <c r="D363" s="7"/>
      <c r="E363" s="7"/>
      <c r="F363" s="7"/>
      <c r="G363" s="7"/>
      <c r="H363" s="7"/>
      <c r="I363" s="7"/>
      <c r="J363" s="7"/>
      <c r="K363" s="7"/>
      <c r="L363" s="9"/>
      <c r="M363" s="10"/>
      <c r="N363" s="10"/>
      <c r="O363" s="10"/>
      <c r="P363" s="7"/>
      <c r="Q363" s="10"/>
      <c r="R363" s="10"/>
      <c r="S363" s="10"/>
    </row>
    <row r="364" spans="1:19" ht="16.5" customHeight="1" x14ac:dyDescent="0.2">
      <c r="A364" s="7"/>
      <c r="B364" s="7"/>
      <c r="C364" s="7"/>
      <c r="D364" s="7" t="s">
        <v>591</v>
      </c>
      <c r="E364" s="7"/>
      <c r="F364" s="7"/>
      <c r="G364" s="7"/>
      <c r="H364" s="7"/>
      <c r="I364" s="7"/>
      <c r="J364" s="7"/>
      <c r="K364" s="7"/>
      <c r="L364" s="9" t="s">
        <v>240</v>
      </c>
      <c r="M364" s="14" t="s">
        <v>101</v>
      </c>
      <c r="N364" s="14" t="s">
        <v>101</v>
      </c>
      <c r="O364" s="14" t="s">
        <v>101</v>
      </c>
      <c r="P364" s="7"/>
      <c r="Q364" s="14" t="s">
        <v>101</v>
      </c>
      <c r="R364" s="14" t="s">
        <v>101</v>
      </c>
      <c r="S364" s="14" t="s">
        <v>101</v>
      </c>
    </row>
    <row r="365" spans="1:19" ht="16.5" customHeight="1" x14ac:dyDescent="0.2">
      <c r="A365" s="7"/>
      <c r="B365" s="7"/>
      <c r="C365" s="7"/>
      <c r="D365" s="7" t="s">
        <v>592</v>
      </c>
      <c r="E365" s="7"/>
      <c r="F365" s="7"/>
      <c r="G365" s="7"/>
      <c r="H365" s="7"/>
      <c r="I365" s="7"/>
      <c r="J365" s="7"/>
      <c r="K365" s="7"/>
      <c r="L365" s="9" t="s">
        <v>240</v>
      </c>
      <c r="M365" s="14" t="s">
        <v>101</v>
      </c>
      <c r="N365" s="14" t="s">
        <v>101</v>
      </c>
      <c r="O365" s="14" t="s">
        <v>101</v>
      </c>
      <c r="P365" s="7"/>
      <c r="Q365" s="14" t="s">
        <v>101</v>
      </c>
      <c r="R365" s="14" t="s">
        <v>101</v>
      </c>
      <c r="S365" s="14" t="s">
        <v>101</v>
      </c>
    </row>
    <row r="366" spans="1:19" ht="16.5" customHeight="1" x14ac:dyDescent="0.2">
      <c r="A366" s="7"/>
      <c r="B366" s="7"/>
      <c r="C366" s="7"/>
      <c r="D366" s="7" t="s">
        <v>593</v>
      </c>
      <c r="E366" s="7"/>
      <c r="F366" s="7"/>
      <c r="G366" s="7"/>
      <c r="H366" s="7"/>
      <c r="I366" s="7"/>
      <c r="J366" s="7"/>
      <c r="K366" s="7"/>
      <c r="L366" s="9" t="s">
        <v>240</v>
      </c>
      <c r="M366" s="14" t="s">
        <v>101</v>
      </c>
      <c r="N366" s="14" t="s">
        <v>101</v>
      </c>
      <c r="O366" s="14" t="s">
        <v>101</v>
      </c>
      <c r="P366" s="7"/>
      <c r="Q366" s="14" t="s">
        <v>101</v>
      </c>
      <c r="R366" s="14" t="s">
        <v>101</v>
      </c>
      <c r="S366" s="14" t="s">
        <v>101</v>
      </c>
    </row>
    <row r="367" spans="1:19" ht="16.5" customHeight="1" x14ac:dyDescent="0.2">
      <c r="A367" s="7"/>
      <c r="B367" s="7"/>
      <c r="C367" s="7"/>
      <c r="D367" s="7" t="s">
        <v>594</v>
      </c>
      <c r="E367" s="7"/>
      <c r="F367" s="7"/>
      <c r="G367" s="7"/>
      <c r="H367" s="7"/>
      <c r="I367" s="7"/>
      <c r="J367" s="7"/>
      <c r="K367" s="7"/>
      <c r="L367" s="9" t="s">
        <v>240</v>
      </c>
      <c r="M367" s="14" t="s">
        <v>101</v>
      </c>
      <c r="N367" s="14" t="s">
        <v>101</v>
      </c>
      <c r="O367" s="14" t="s">
        <v>101</v>
      </c>
      <c r="P367" s="7"/>
      <c r="Q367" s="14" t="s">
        <v>101</v>
      </c>
      <c r="R367" s="14" t="s">
        <v>101</v>
      </c>
      <c r="S367" s="14" t="s">
        <v>101</v>
      </c>
    </row>
    <row r="368" spans="1:19" ht="16.5" customHeight="1" x14ac:dyDescent="0.2">
      <c r="A368" s="7"/>
      <c r="B368" s="7"/>
      <c r="C368" s="7"/>
      <c r="D368" s="7" t="s">
        <v>595</v>
      </c>
      <c r="E368" s="7"/>
      <c r="F368" s="7"/>
      <c r="G368" s="7"/>
      <c r="H368" s="7"/>
      <c r="I368" s="7"/>
      <c r="J368" s="7"/>
      <c r="K368" s="7"/>
      <c r="L368" s="9" t="s">
        <v>240</v>
      </c>
      <c r="M368" s="14" t="s">
        <v>101</v>
      </c>
      <c r="N368" s="14" t="s">
        <v>101</v>
      </c>
      <c r="O368" s="14" t="s">
        <v>101</v>
      </c>
      <c r="P368" s="7"/>
      <c r="Q368" s="14" t="s">
        <v>101</v>
      </c>
      <c r="R368" s="14" t="s">
        <v>101</v>
      </c>
      <c r="S368" s="14" t="s">
        <v>101</v>
      </c>
    </row>
    <row r="369" spans="1:19" ht="16.5" customHeight="1" x14ac:dyDescent="0.2">
      <c r="A369" s="7"/>
      <c r="B369" s="7"/>
      <c r="C369" s="7"/>
      <c r="D369" s="7" t="s">
        <v>588</v>
      </c>
      <c r="E369" s="7"/>
      <c r="F369" s="7"/>
      <c r="G369" s="7"/>
      <c r="H369" s="7"/>
      <c r="I369" s="7"/>
      <c r="J369" s="7"/>
      <c r="K369" s="7"/>
      <c r="L369" s="9" t="s">
        <v>240</v>
      </c>
      <c r="M369" s="14" t="s">
        <v>101</v>
      </c>
      <c r="N369" s="14" t="s">
        <v>101</v>
      </c>
      <c r="O369" s="14" t="s">
        <v>101</v>
      </c>
      <c r="P369" s="7"/>
      <c r="Q369" s="14" t="s">
        <v>101</v>
      </c>
      <c r="R369" s="14" t="s">
        <v>101</v>
      </c>
      <c r="S369" s="14" t="s">
        <v>101</v>
      </c>
    </row>
    <row r="370" spans="1:19" ht="16.5" customHeight="1" x14ac:dyDescent="0.2">
      <c r="A370" s="7" t="s">
        <v>145</v>
      </c>
      <c r="B370" s="7"/>
      <c r="C370" s="7"/>
      <c r="D370" s="7"/>
      <c r="E370" s="7"/>
      <c r="F370" s="7"/>
      <c r="G370" s="7"/>
      <c r="H370" s="7"/>
      <c r="I370" s="7"/>
      <c r="J370" s="7"/>
      <c r="K370" s="7"/>
      <c r="L370" s="9"/>
      <c r="M370" s="10"/>
      <c r="N370" s="10"/>
      <c r="O370" s="10"/>
      <c r="P370" s="7"/>
      <c r="Q370" s="10"/>
      <c r="R370" s="10"/>
      <c r="S370" s="10"/>
    </row>
    <row r="371" spans="1:19" ht="16.5" customHeight="1" x14ac:dyDescent="0.2">
      <c r="A371" s="7"/>
      <c r="B371" s="7" t="s">
        <v>586</v>
      </c>
      <c r="C371" s="7"/>
      <c r="D371" s="7"/>
      <c r="E371" s="7"/>
      <c r="F371" s="7"/>
      <c r="G371" s="7"/>
      <c r="H371" s="7"/>
      <c r="I371" s="7"/>
      <c r="J371" s="7"/>
      <c r="K371" s="7"/>
      <c r="L371" s="9"/>
      <c r="M371" s="10"/>
      <c r="N371" s="10"/>
      <c r="O371" s="10"/>
      <c r="P371" s="7"/>
      <c r="Q371" s="10"/>
      <c r="R371" s="10"/>
      <c r="S371" s="10"/>
    </row>
    <row r="372" spans="1:19" ht="16.5" customHeight="1" x14ac:dyDescent="0.2">
      <c r="A372" s="7"/>
      <c r="B372" s="7"/>
      <c r="C372" s="7" t="s">
        <v>105</v>
      </c>
      <c r="D372" s="7"/>
      <c r="E372" s="7"/>
      <c r="F372" s="7"/>
      <c r="G372" s="7"/>
      <c r="H372" s="7"/>
      <c r="I372" s="7"/>
      <c r="J372" s="7"/>
      <c r="K372" s="7"/>
      <c r="L372" s="9" t="s">
        <v>240</v>
      </c>
      <c r="M372" s="16">
        <v>98</v>
      </c>
      <c r="N372" s="15">
        <v>350</v>
      </c>
      <c r="O372" s="19">
        <v>19191</v>
      </c>
      <c r="P372" s="7"/>
      <c r="Q372" s="15">
        <v>169</v>
      </c>
      <c r="R372" s="15">
        <v>435</v>
      </c>
      <c r="S372" s="19">
        <v>12261</v>
      </c>
    </row>
    <row r="373" spans="1:19" ht="16.5" customHeight="1" x14ac:dyDescent="0.2">
      <c r="A373" s="7"/>
      <c r="B373" s="7"/>
      <c r="C373" s="7" t="s">
        <v>587</v>
      </c>
      <c r="D373" s="7"/>
      <c r="E373" s="7"/>
      <c r="F373" s="7"/>
      <c r="G373" s="7"/>
      <c r="H373" s="7"/>
      <c r="I373" s="7"/>
      <c r="J373" s="7"/>
      <c r="K373" s="7"/>
      <c r="L373" s="9"/>
      <c r="M373" s="10"/>
      <c r="N373" s="10"/>
      <c r="O373" s="10"/>
      <c r="P373" s="7"/>
      <c r="Q373" s="10"/>
      <c r="R373" s="10"/>
      <c r="S373" s="10"/>
    </row>
    <row r="374" spans="1:19" ht="29.45" customHeight="1" x14ac:dyDescent="0.2">
      <c r="A374" s="7"/>
      <c r="B374" s="7"/>
      <c r="C374" s="7"/>
      <c r="D374" s="84" t="s">
        <v>346</v>
      </c>
      <c r="E374" s="84"/>
      <c r="F374" s="84"/>
      <c r="G374" s="84"/>
      <c r="H374" s="84"/>
      <c r="I374" s="84"/>
      <c r="J374" s="84"/>
      <c r="K374" s="84"/>
      <c r="L374" s="9" t="s">
        <v>240</v>
      </c>
      <c r="M374" s="15">
        <v>106</v>
      </c>
      <c r="N374" s="15">
        <v>475</v>
      </c>
      <c r="O374" s="15">
        <v>684</v>
      </c>
      <c r="P374" s="7"/>
      <c r="Q374" s="15">
        <v>200</v>
      </c>
      <c r="R374" s="15">
        <v>564</v>
      </c>
      <c r="S374" s="15">
        <v>258</v>
      </c>
    </row>
    <row r="375" spans="1:19" ht="16.5" customHeight="1" x14ac:dyDescent="0.2">
      <c r="A375" s="7"/>
      <c r="B375" s="7"/>
      <c r="C375" s="7"/>
      <c r="D375" s="7" t="s">
        <v>487</v>
      </c>
      <c r="E375" s="7"/>
      <c r="F375" s="7"/>
      <c r="G375" s="7"/>
      <c r="H375" s="7"/>
      <c r="I375" s="7"/>
      <c r="J375" s="7"/>
      <c r="K375" s="7"/>
      <c r="L375" s="9" t="s">
        <v>240</v>
      </c>
      <c r="M375" s="16">
        <v>98</v>
      </c>
      <c r="N375" s="15">
        <v>350</v>
      </c>
      <c r="O375" s="19">
        <v>17148</v>
      </c>
      <c r="P375" s="7"/>
      <c r="Q375" s="15">
        <v>168</v>
      </c>
      <c r="R375" s="15">
        <v>435</v>
      </c>
      <c r="S375" s="19">
        <v>11095</v>
      </c>
    </row>
    <row r="376" spans="1:19" ht="16.5" customHeight="1" x14ac:dyDescent="0.2">
      <c r="A376" s="7"/>
      <c r="B376" s="7"/>
      <c r="C376" s="7"/>
      <c r="D376" s="7" t="s">
        <v>588</v>
      </c>
      <c r="E376" s="7"/>
      <c r="F376" s="7"/>
      <c r="G376" s="7"/>
      <c r="H376" s="7"/>
      <c r="I376" s="7"/>
      <c r="J376" s="7"/>
      <c r="K376" s="7"/>
      <c r="L376" s="9" t="s">
        <v>240</v>
      </c>
      <c r="M376" s="14" t="s">
        <v>227</v>
      </c>
      <c r="N376" s="14" t="s">
        <v>227</v>
      </c>
      <c r="O376" s="17">
        <v>1359</v>
      </c>
      <c r="P376" s="7"/>
      <c r="Q376" s="14" t="s">
        <v>227</v>
      </c>
      <c r="R376" s="14" t="s">
        <v>227</v>
      </c>
      <c r="S376" s="15">
        <v>908</v>
      </c>
    </row>
    <row r="377" spans="1:19" ht="16.5" customHeight="1" x14ac:dyDescent="0.2">
      <c r="A377" s="7"/>
      <c r="B377" s="7"/>
      <c r="C377" s="7" t="s">
        <v>589</v>
      </c>
      <c r="D377" s="7"/>
      <c r="E377" s="7"/>
      <c r="F377" s="7"/>
      <c r="G377" s="7"/>
      <c r="H377" s="7"/>
      <c r="I377" s="7"/>
      <c r="J377" s="7"/>
      <c r="K377" s="7"/>
      <c r="L377" s="9"/>
      <c r="M377" s="10"/>
      <c r="N377" s="10"/>
      <c r="O377" s="10"/>
      <c r="P377" s="7"/>
      <c r="Q377" s="10"/>
      <c r="R377" s="10"/>
      <c r="S377" s="10"/>
    </row>
    <row r="378" spans="1:19" ht="16.5" customHeight="1" x14ac:dyDescent="0.2">
      <c r="A378" s="7"/>
      <c r="B378" s="7"/>
      <c r="C378" s="7"/>
      <c r="D378" s="7" t="s">
        <v>433</v>
      </c>
      <c r="E378" s="7"/>
      <c r="F378" s="7"/>
      <c r="G378" s="7"/>
      <c r="H378" s="7"/>
      <c r="I378" s="7"/>
      <c r="J378" s="7"/>
      <c r="K378" s="7"/>
      <c r="L378" s="9" t="s">
        <v>240</v>
      </c>
      <c r="M378" s="16">
        <v>94</v>
      </c>
      <c r="N378" s="15">
        <v>224</v>
      </c>
      <c r="O378" s="19">
        <v>13399</v>
      </c>
      <c r="P378" s="7"/>
      <c r="Q378" s="15">
        <v>154</v>
      </c>
      <c r="R378" s="15">
        <v>380</v>
      </c>
      <c r="S378" s="17">
        <v>8312</v>
      </c>
    </row>
    <row r="379" spans="1:19" ht="16.5" customHeight="1" x14ac:dyDescent="0.2">
      <c r="A379" s="7"/>
      <c r="B379" s="7"/>
      <c r="C379" s="7"/>
      <c r="D379" s="7" t="s">
        <v>434</v>
      </c>
      <c r="E379" s="7"/>
      <c r="F379" s="7"/>
      <c r="G379" s="7"/>
      <c r="H379" s="7"/>
      <c r="I379" s="7"/>
      <c r="J379" s="7"/>
      <c r="K379" s="7"/>
      <c r="L379" s="9" t="s">
        <v>240</v>
      </c>
      <c r="M379" s="15">
        <v>130</v>
      </c>
      <c r="N379" s="15">
        <v>426</v>
      </c>
      <c r="O379" s="17">
        <v>2454</v>
      </c>
      <c r="P379" s="7"/>
      <c r="Q379" s="15">
        <v>195</v>
      </c>
      <c r="R379" s="15">
        <v>452</v>
      </c>
      <c r="S379" s="17">
        <v>1825</v>
      </c>
    </row>
    <row r="380" spans="1:19" ht="16.5" customHeight="1" x14ac:dyDescent="0.2">
      <c r="A380" s="7"/>
      <c r="B380" s="7"/>
      <c r="C380" s="7"/>
      <c r="D380" s="7" t="s">
        <v>435</v>
      </c>
      <c r="E380" s="7"/>
      <c r="F380" s="7"/>
      <c r="G380" s="7"/>
      <c r="H380" s="7"/>
      <c r="I380" s="7"/>
      <c r="J380" s="7"/>
      <c r="K380" s="7"/>
      <c r="L380" s="9" t="s">
        <v>240</v>
      </c>
      <c r="M380" s="15">
        <v>181</v>
      </c>
      <c r="N380" s="15">
        <v>572</v>
      </c>
      <c r="O380" s="17">
        <v>2100</v>
      </c>
      <c r="P380" s="7"/>
      <c r="Q380" s="15">
        <v>228</v>
      </c>
      <c r="R380" s="15">
        <v>694</v>
      </c>
      <c r="S380" s="17">
        <v>1323</v>
      </c>
    </row>
    <row r="381" spans="1:19" ht="16.5" customHeight="1" x14ac:dyDescent="0.2">
      <c r="A381" s="7"/>
      <c r="B381" s="7"/>
      <c r="C381" s="7"/>
      <c r="D381" s="7" t="s">
        <v>436</v>
      </c>
      <c r="E381" s="7"/>
      <c r="F381" s="7"/>
      <c r="G381" s="7"/>
      <c r="H381" s="7"/>
      <c r="I381" s="7"/>
      <c r="J381" s="7"/>
      <c r="K381" s="7"/>
      <c r="L381" s="9" t="s">
        <v>240</v>
      </c>
      <c r="M381" s="16">
        <v>99</v>
      </c>
      <c r="N381" s="15">
        <v>482</v>
      </c>
      <c r="O381" s="15">
        <v>447</v>
      </c>
      <c r="P381" s="7"/>
      <c r="Q381" s="15">
        <v>198</v>
      </c>
      <c r="R381" s="15">
        <v>470</v>
      </c>
      <c r="S381" s="15">
        <v>293</v>
      </c>
    </row>
    <row r="382" spans="1:19" ht="16.5" customHeight="1" x14ac:dyDescent="0.2">
      <c r="A382" s="7"/>
      <c r="B382" s="7"/>
      <c r="C382" s="7"/>
      <c r="D382" s="7" t="s">
        <v>437</v>
      </c>
      <c r="E382" s="7"/>
      <c r="F382" s="7"/>
      <c r="G382" s="7"/>
      <c r="H382" s="7"/>
      <c r="I382" s="7"/>
      <c r="J382" s="7"/>
      <c r="K382" s="7"/>
      <c r="L382" s="9" t="s">
        <v>240</v>
      </c>
      <c r="M382" s="15">
        <v>293</v>
      </c>
      <c r="N382" s="15">
        <v>548</v>
      </c>
      <c r="O382" s="16">
        <v>78</v>
      </c>
      <c r="P382" s="7"/>
      <c r="Q382" s="15">
        <v>203</v>
      </c>
      <c r="R382" s="15">
        <v>478</v>
      </c>
      <c r="S382" s="16">
        <v>30</v>
      </c>
    </row>
    <row r="383" spans="1:19" ht="16.5" customHeight="1" x14ac:dyDescent="0.2">
      <c r="A383" s="7"/>
      <c r="B383" s="7"/>
      <c r="C383" s="7"/>
      <c r="D383" s="7" t="s">
        <v>588</v>
      </c>
      <c r="E383" s="7"/>
      <c r="F383" s="7"/>
      <c r="G383" s="7"/>
      <c r="H383" s="7"/>
      <c r="I383" s="7"/>
      <c r="J383" s="7"/>
      <c r="K383" s="7"/>
      <c r="L383" s="9" t="s">
        <v>240</v>
      </c>
      <c r="M383" s="14" t="s">
        <v>227</v>
      </c>
      <c r="N383" s="14" t="s">
        <v>227</v>
      </c>
      <c r="O383" s="15">
        <v>713</v>
      </c>
      <c r="P383" s="7"/>
      <c r="Q383" s="14" t="s">
        <v>227</v>
      </c>
      <c r="R383" s="14" t="s">
        <v>227</v>
      </c>
      <c r="S383" s="15">
        <v>478</v>
      </c>
    </row>
    <row r="384" spans="1:19" ht="16.5" customHeight="1" x14ac:dyDescent="0.2">
      <c r="A384" s="7"/>
      <c r="B384" s="7"/>
      <c r="C384" s="7" t="s">
        <v>590</v>
      </c>
      <c r="D384" s="7"/>
      <c r="E384" s="7"/>
      <c r="F384" s="7"/>
      <c r="G384" s="7"/>
      <c r="H384" s="7"/>
      <c r="I384" s="7"/>
      <c r="J384" s="7"/>
      <c r="K384" s="7"/>
      <c r="L384" s="9"/>
      <c r="M384" s="10"/>
      <c r="N384" s="10"/>
      <c r="O384" s="10"/>
      <c r="P384" s="7"/>
      <c r="Q384" s="10"/>
      <c r="R384" s="10"/>
      <c r="S384" s="10"/>
    </row>
    <row r="385" spans="1:19" ht="16.5" customHeight="1" x14ac:dyDescent="0.2">
      <c r="A385" s="7"/>
      <c r="B385" s="7"/>
      <c r="C385" s="7"/>
      <c r="D385" s="7" t="s">
        <v>591</v>
      </c>
      <c r="E385" s="7"/>
      <c r="F385" s="7"/>
      <c r="G385" s="7"/>
      <c r="H385" s="7"/>
      <c r="I385" s="7"/>
      <c r="J385" s="7"/>
      <c r="K385" s="7"/>
      <c r="L385" s="9" t="s">
        <v>240</v>
      </c>
      <c r="M385" s="16">
        <v>97</v>
      </c>
      <c r="N385" s="15">
        <v>301</v>
      </c>
      <c r="O385" s="17">
        <v>4403</v>
      </c>
      <c r="P385" s="7"/>
      <c r="Q385" s="15">
        <v>164</v>
      </c>
      <c r="R385" s="15">
        <v>380</v>
      </c>
      <c r="S385" s="17">
        <v>2999</v>
      </c>
    </row>
    <row r="386" spans="1:19" ht="16.5" customHeight="1" x14ac:dyDescent="0.2">
      <c r="A386" s="7"/>
      <c r="B386" s="7"/>
      <c r="C386" s="7"/>
      <c r="D386" s="7" t="s">
        <v>592</v>
      </c>
      <c r="E386" s="7"/>
      <c r="F386" s="7"/>
      <c r="G386" s="7"/>
      <c r="H386" s="7"/>
      <c r="I386" s="7"/>
      <c r="J386" s="7"/>
      <c r="K386" s="7"/>
      <c r="L386" s="9" t="s">
        <v>240</v>
      </c>
      <c r="M386" s="15">
        <v>103</v>
      </c>
      <c r="N386" s="15">
        <v>425</v>
      </c>
      <c r="O386" s="17">
        <v>5120</v>
      </c>
      <c r="P386" s="7"/>
      <c r="Q386" s="15">
        <v>181</v>
      </c>
      <c r="R386" s="15">
        <v>503</v>
      </c>
      <c r="S386" s="17">
        <v>3166</v>
      </c>
    </row>
    <row r="387" spans="1:19" ht="16.5" customHeight="1" x14ac:dyDescent="0.2">
      <c r="A387" s="7"/>
      <c r="B387" s="7"/>
      <c r="C387" s="7"/>
      <c r="D387" s="7" t="s">
        <v>593</v>
      </c>
      <c r="E387" s="7"/>
      <c r="F387" s="7"/>
      <c r="G387" s="7"/>
      <c r="H387" s="7"/>
      <c r="I387" s="7"/>
      <c r="J387" s="7"/>
      <c r="K387" s="7"/>
      <c r="L387" s="9" t="s">
        <v>240</v>
      </c>
      <c r="M387" s="16">
        <v>97</v>
      </c>
      <c r="N387" s="15">
        <v>289</v>
      </c>
      <c r="O387" s="17">
        <v>5063</v>
      </c>
      <c r="P387" s="7"/>
      <c r="Q387" s="15">
        <v>167</v>
      </c>
      <c r="R387" s="15">
        <v>389</v>
      </c>
      <c r="S387" s="17">
        <v>3251</v>
      </c>
    </row>
    <row r="388" spans="1:19" ht="16.5" customHeight="1" x14ac:dyDescent="0.2">
      <c r="A388" s="7"/>
      <c r="B388" s="7"/>
      <c r="C388" s="7"/>
      <c r="D388" s="7" t="s">
        <v>594</v>
      </c>
      <c r="E388" s="7"/>
      <c r="F388" s="7"/>
      <c r="G388" s="7"/>
      <c r="H388" s="7"/>
      <c r="I388" s="7"/>
      <c r="J388" s="7"/>
      <c r="K388" s="7"/>
      <c r="L388" s="9" t="s">
        <v>240</v>
      </c>
      <c r="M388" s="16">
        <v>98</v>
      </c>
      <c r="N388" s="15">
        <v>356</v>
      </c>
      <c r="O388" s="17">
        <v>2291</v>
      </c>
      <c r="P388" s="7"/>
      <c r="Q388" s="15">
        <v>163</v>
      </c>
      <c r="R388" s="15">
        <v>448</v>
      </c>
      <c r="S388" s="17">
        <v>1412</v>
      </c>
    </row>
    <row r="389" spans="1:19" ht="16.5" customHeight="1" x14ac:dyDescent="0.2">
      <c r="A389" s="7"/>
      <c r="B389" s="7"/>
      <c r="C389" s="7"/>
      <c r="D389" s="7" t="s">
        <v>595</v>
      </c>
      <c r="E389" s="7"/>
      <c r="F389" s="7"/>
      <c r="G389" s="7"/>
      <c r="H389" s="7"/>
      <c r="I389" s="7"/>
      <c r="J389" s="7"/>
      <c r="K389" s="7"/>
      <c r="L389" s="9" t="s">
        <v>240</v>
      </c>
      <c r="M389" s="16">
        <v>96</v>
      </c>
      <c r="N389" s="15">
        <v>297</v>
      </c>
      <c r="O389" s="17">
        <v>1598</v>
      </c>
      <c r="P389" s="7"/>
      <c r="Q389" s="15">
        <v>154</v>
      </c>
      <c r="R389" s="15">
        <v>435</v>
      </c>
      <c r="S389" s="15">
        <v>953</v>
      </c>
    </row>
    <row r="390" spans="1:19" ht="16.5" customHeight="1" x14ac:dyDescent="0.2">
      <c r="A390" s="7"/>
      <c r="B390" s="7"/>
      <c r="C390" s="7"/>
      <c r="D390" s="7" t="s">
        <v>588</v>
      </c>
      <c r="E390" s="7"/>
      <c r="F390" s="7"/>
      <c r="G390" s="7"/>
      <c r="H390" s="7"/>
      <c r="I390" s="7"/>
      <c r="J390" s="7"/>
      <c r="K390" s="7"/>
      <c r="L390" s="9" t="s">
        <v>240</v>
      </c>
      <c r="M390" s="14" t="s">
        <v>227</v>
      </c>
      <c r="N390" s="14" t="s">
        <v>227</v>
      </c>
      <c r="O390" s="15">
        <v>716</v>
      </c>
      <c r="P390" s="7"/>
      <c r="Q390" s="14" t="s">
        <v>227</v>
      </c>
      <c r="R390" s="14" t="s">
        <v>227</v>
      </c>
      <c r="S390" s="15">
        <v>480</v>
      </c>
    </row>
    <row r="391" spans="1:19" ht="16.5" customHeight="1" x14ac:dyDescent="0.2">
      <c r="A391" s="7"/>
      <c r="B391" s="7" t="s">
        <v>596</v>
      </c>
      <c r="C391" s="7"/>
      <c r="D391" s="7"/>
      <c r="E391" s="7"/>
      <c r="F391" s="7"/>
      <c r="G391" s="7"/>
      <c r="H391" s="7"/>
      <c r="I391" s="7"/>
      <c r="J391" s="7"/>
      <c r="K391" s="7"/>
      <c r="L391" s="9"/>
      <c r="M391" s="10"/>
      <c r="N391" s="10"/>
      <c r="O391" s="10"/>
      <c r="P391" s="7"/>
      <c r="Q391" s="10"/>
      <c r="R391" s="10"/>
      <c r="S391" s="10"/>
    </row>
    <row r="392" spans="1:19" ht="16.5" customHeight="1" x14ac:dyDescent="0.2">
      <c r="A392" s="7"/>
      <c r="B392" s="7"/>
      <c r="C392" s="7" t="s">
        <v>105</v>
      </c>
      <c r="D392" s="7"/>
      <c r="E392" s="7"/>
      <c r="F392" s="7"/>
      <c r="G392" s="7"/>
      <c r="H392" s="7"/>
      <c r="I392" s="7"/>
      <c r="J392" s="7"/>
      <c r="K392" s="7"/>
      <c r="L392" s="9" t="s">
        <v>240</v>
      </c>
      <c r="M392" s="15">
        <v>371</v>
      </c>
      <c r="N392" s="15">
        <v>738</v>
      </c>
      <c r="O392" s="17">
        <v>1763</v>
      </c>
      <c r="P392" s="7"/>
      <c r="Q392" s="15">
        <v>435</v>
      </c>
      <c r="R392" s="15">
        <v>829</v>
      </c>
      <c r="S392" s="17">
        <v>1522</v>
      </c>
    </row>
    <row r="393" spans="1:19" ht="16.5" customHeight="1" x14ac:dyDescent="0.2">
      <c r="A393" s="7"/>
      <c r="B393" s="7"/>
      <c r="C393" s="7" t="s">
        <v>587</v>
      </c>
      <c r="D393" s="7"/>
      <c r="E393" s="7"/>
      <c r="F393" s="7"/>
      <c r="G393" s="7"/>
      <c r="H393" s="7"/>
      <c r="I393" s="7"/>
      <c r="J393" s="7"/>
      <c r="K393" s="7"/>
      <c r="L393" s="9"/>
      <c r="M393" s="10"/>
      <c r="N393" s="10"/>
      <c r="O393" s="10"/>
      <c r="P393" s="7"/>
      <c r="Q393" s="10"/>
      <c r="R393" s="10"/>
      <c r="S393" s="10"/>
    </row>
    <row r="394" spans="1:19" ht="29.45" customHeight="1" x14ac:dyDescent="0.2">
      <c r="A394" s="7"/>
      <c r="B394" s="7"/>
      <c r="C394" s="7"/>
      <c r="D394" s="84" t="s">
        <v>346</v>
      </c>
      <c r="E394" s="84"/>
      <c r="F394" s="84"/>
      <c r="G394" s="84"/>
      <c r="H394" s="84"/>
      <c r="I394" s="84"/>
      <c r="J394" s="84"/>
      <c r="K394" s="84"/>
      <c r="L394" s="9" t="s">
        <v>240</v>
      </c>
      <c r="M394" s="15">
        <v>343</v>
      </c>
      <c r="N394" s="15">
        <v>517</v>
      </c>
      <c r="O394" s="16">
        <v>33</v>
      </c>
      <c r="P394" s="7"/>
      <c r="Q394" s="14" t="s">
        <v>227</v>
      </c>
      <c r="R394" s="14" t="s">
        <v>227</v>
      </c>
      <c r="S394" s="16">
        <v>16</v>
      </c>
    </row>
    <row r="395" spans="1:19" ht="16.5" customHeight="1" x14ac:dyDescent="0.2">
      <c r="A395" s="7"/>
      <c r="B395" s="7"/>
      <c r="C395" s="7"/>
      <c r="D395" s="7" t="s">
        <v>487</v>
      </c>
      <c r="E395" s="7"/>
      <c r="F395" s="7"/>
      <c r="G395" s="7"/>
      <c r="H395" s="7"/>
      <c r="I395" s="7"/>
      <c r="J395" s="7"/>
      <c r="K395" s="7"/>
      <c r="L395" s="9" t="s">
        <v>240</v>
      </c>
      <c r="M395" s="15">
        <v>378</v>
      </c>
      <c r="N395" s="15">
        <v>738</v>
      </c>
      <c r="O395" s="17">
        <v>1631</v>
      </c>
      <c r="P395" s="7"/>
      <c r="Q395" s="15">
        <v>440</v>
      </c>
      <c r="R395" s="15">
        <v>829</v>
      </c>
      <c r="S395" s="17">
        <v>1427</v>
      </c>
    </row>
    <row r="396" spans="1:19" ht="16.5" customHeight="1" x14ac:dyDescent="0.2">
      <c r="A396" s="7"/>
      <c r="B396" s="7"/>
      <c r="C396" s="7"/>
      <c r="D396" s="7" t="s">
        <v>588</v>
      </c>
      <c r="E396" s="7"/>
      <c r="F396" s="7"/>
      <c r="G396" s="7"/>
      <c r="H396" s="7"/>
      <c r="I396" s="7"/>
      <c r="J396" s="7"/>
      <c r="K396" s="7"/>
      <c r="L396" s="9" t="s">
        <v>240</v>
      </c>
      <c r="M396" s="14" t="s">
        <v>227</v>
      </c>
      <c r="N396" s="14" t="s">
        <v>227</v>
      </c>
      <c r="O396" s="16">
        <v>99</v>
      </c>
      <c r="P396" s="7"/>
      <c r="Q396" s="14" t="s">
        <v>227</v>
      </c>
      <c r="R396" s="14" t="s">
        <v>227</v>
      </c>
      <c r="S396" s="16">
        <v>79</v>
      </c>
    </row>
    <row r="397" spans="1:19" ht="16.5" customHeight="1" x14ac:dyDescent="0.2">
      <c r="A397" s="7"/>
      <c r="B397" s="7"/>
      <c r="C397" s="7" t="s">
        <v>589</v>
      </c>
      <c r="D397" s="7"/>
      <c r="E397" s="7"/>
      <c r="F397" s="7"/>
      <c r="G397" s="7"/>
      <c r="H397" s="7"/>
      <c r="I397" s="7"/>
      <c r="J397" s="7"/>
      <c r="K397" s="7"/>
      <c r="L397" s="9"/>
      <c r="M397" s="10"/>
      <c r="N397" s="10"/>
      <c r="O397" s="10"/>
      <c r="P397" s="7"/>
      <c r="Q397" s="10"/>
      <c r="R397" s="10"/>
      <c r="S397" s="10"/>
    </row>
    <row r="398" spans="1:19" ht="16.5" customHeight="1" x14ac:dyDescent="0.2">
      <c r="A398" s="7"/>
      <c r="B398" s="7"/>
      <c r="C398" s="7"/>
      <c r="D398" s="7" t="s">
        <v>433</v>
      </c>
      <c r="E398" s="7"/>
      <c r="F398" s="7"/>
      <c r="G398" s="7"/>
      <c r="H398" s="7"/>
      <c r="I398" s="7"/>
      <c r="J398" s="7"/>
      <c r="K398" s="7"/>
      <c r="L398" s="9" t="s">
        <v>240</v>
      </c>
      <c r="M398" s="15">
        <v>380</v>
      </c>
      <c r="N398" s="15">
        <v>728</v>
      </c>
      <c r="O398" s="17">
        <v>1415</v>
      </c>
      <c r="P398" s="7"/>
      <c r="Q398" s="15">
        <v>439</v>
      </c>
      <c r="R398" s="15">
        <v>831</v>
      </c>
      <c r="S398" s="17">
        <v>1263</v>
      </c>
    </row>
    <row r="399" spans="1:19" ht="16.5" customHeight="1" x14ac:dyDescent="0.2">
      <c r="A399" s="7"/>
      <c r="B399" s="7"/>
      <c r="C399" s="7"/>
      <c r="D399" s="7" t="s">
        <v>434</v>
      </c>
      <c r="E399" s="7"/>
      <c r="F399" s="7"/>
      <c r="G399" s="7"/>
      <c r="H399" s="7"/>
      <c r="I399" s="7"/>
      <c r="J399" s="7"/>
      <c r="K399" s="7"/>
      <c r="L399" s="9" t="s">
        <v>240</v>
      </c>
      <c r="M399" s="15">
        <v>356</v>
      </c>
      <c r="N399" s="15">
        <v>665</v>
      </c>
      <c r="O399" s="16">
        <v>68</v>
      </c>
      <c r="P399" s="7"/>
      <c r="Q399" s="15">
        <v>443</v>
      </c>
      <c r="R399" s="15">
        <v>705</v>
      </c>
      <c r="S399" s="16">
        <v>49</v>
      </c>
    </row>
    <row r="400" spans="1:19" ht="16.5" customHeight="1" x14ac:dyDescent="0.2">
      <c r="A400" s="7"/>
      <c r="B400" s="7"/>
      <c r="C400" s="7"/>
      <c r="D400" s="7" t="s">
        <v>435</v>
      </c>
      <c r="E400" s="7"/>
      <c r="F400" s="7"/>
      <c r="G400" s="7"/>
      <c r="H400" s="7"/>
      <c r="I400" s="7"/>
      <c r="J400" s="7"/>
      <c r="K400" s="7"/>
      <c r="L400" s="9" t="s">
        <v>240</v>
      </c>
      <c r="M400" s="15">
        <v>357</v>
      </c>
      <c r="N400" s="15">
        <v>789</v>
      </c>
      <c r="O400" s="15">
        <v>192</v>
      </c>
      <c r="P400" s="7"/>
      <c r="Q400" s="15">
        <v>408</v>
      </c>
      <c r="R400" s="15">
        <v>862</v>
      </c>
      <c r="S400" s="15">
        <v>145</v>
      </c>
    </row>
    <row r="401" spans="1:19" ht="16.5" customHeight="1" x14ac:dyDescent="0.2">
      <c r="A401" s="7"/>
      <c r="B401" s="7"/>
      <c r="C401" s="7"/>
      <c r="D401" s="7" t="s">
        <v>436</v>
      </c>
      <c r="E401" s="7"/>
      <c r="F401" s="7"/>
      <c r="G401" s="7"/>
      <c r="H401" s="7"/>
      <c r="I401" s="7"/>
      <c r="J401" s="7"/>
      <c r="K401" s="7"/>
      <c r="L401" s="9" t="s">
        <v>240</v>
      </c>
      <c r="M401" s="14" t="s">
        <v>227</v>
      </c>
      <c r="N401" s="14" t="s">
        <v>227</v>
      </c>
      <c r="O401" s="16">
        <v>13</v>
      </c>
      <c r="P401" s="7"/>
      <c r="Q401" s="14" t="s">
        <v>227</v>
      </c>
      <c r="R401" s="14" t="s">
        <v>227</v>
      </c>
      <c r="S401" s="13">
        <v>9</v>
      </c>
    </row>
    <row r="402" spans="1:19" ht="16.5" customHeight="1" x14ac:dyDescent="0.2">
      <c r="A402" s="7"/>
      <c r="B402" s="7"/>
      <c r="C402" s="7"/>
      <c r="D402" s="7" t="s">
        <v>437</v>
      </c>
      <c r="E402" s="7"/>
      <c r="F402" s="7"/>
      <c r="G402" s="7"/>
      <c r="H402" s="7"/>
      <c r="I402" s="7"/>
      <c r="J402" s="7"/>
      <c r="K402" s="7"/>
      <c r="L402" s="9" t="s">
        <v>240</v>
      </c>
      <c r="M402" s="14" t="s">
        <v>227</v>
      </c>
      <c r="N402" s="14" t="s">
        <v>227</v>
      </c>
      <c r="O402" s="13">
        <v>9</v>
      </c>
      <c r="P402" s="7"/>
      <c r="Q402" s="14" t="s">
        <v>227</v>
      </c>
      <c r="R402" s="14" t="s">
        <v>227</v>
      </c>
      <c r="S402" s="13">
        <v>5</v>
      </c>
    </row>
    <row r="403" spans="1:19" ht="16.5" customHeight="1" x14ac:dyDescent="0.2">
      <c r="A403" s="7"/>
      <c r="B403" s="7"/>
      <c r="C403" s="7"/>
      <c r="D403" s="7" t="s">
        <v>588</v>
      </c>
      <c r="E403" s="7"/>
      <c r="F403" s="7"/>
      <c r="G403" s="7"/>
      <c r="H403" s="7"/>
      <c r="I403" s="7"/>
      <c r="J403" s="7"/>
      <c r="K403" s="7"/>
      <c r="L403" s="9" t="s">
        <v>240</v>
      </c>
      <c r="M403" s="14" t="s">
        <v>227</v>
      </c>
      <c r="N403" s="14" t="s">
        <v>227</v>
      </c>
      <c r="O403" s="16">
        <v>65</v>
      </c>
      <c r="P403" s="7"/>
      <c r="Q403" s="14" t="s">
        <v>227</v>
      </c>
      <c r="R403" s="14" t="s">
        <v>227</v>
      </c>
      <c r="S403" s="16">
        <v>50</v>
      </c>
    </row>
    <row r="404" spans="1:19" ht="16.5" customHeight="1" x14ac:dyDescent="0.2">
      <c r="A404" s="7"/>
      <c r="B404" s="7"/>
      <c r="C404" s="7" t="s">
        <v>590</v>
      </c>
      <c r="D404" s="7"/>
      <c r="E404" s="7"/>
      <c r="F404" s="7"/>
      <c r="G404" s="7"/>
      <c r="H404" s="7"/>
      <c r="I404" s="7"/>
      <c r="J404" s="7"/>
      <c r="K404" s="7"/>
      <c r="L404" s="9"/>
      <c r="M404" s="10"/>
      <c r="N404" s="10"/>
      <c r="O404" s="10"/>
      <c r="P404" s="7"/>
      <c r="Q404" s="10"/>
      <c r="R404" s="10"/>
      <c r="S404" s="10"/>
    </row>
    <row r="405" spans="1:19" ht="16.5" customHeight="1" x14ac:dyDescent="0.2">
      <c r="A405" s="7"/>
      <c r="B405" s="7"/>
      <c r="C405" s="7"/>
      <c r="D405" s="7" t="s">
        <v>591</v>
      </c>
      <c r="E405" s="7"/>
      <c r="F405" s="7"/>
      <c r="G405" s="7"/>
      <c r="H405" s="7"/>
      <c r="I405" s="7"/>
      <c r="J405" s="7"/>
      <c r="K405" s="7"/>
      <c r="L405" s="9" t="s">
        <v>240</v>
      </c>
      <c r="M405" s="15">
        <v>452</v>
      </c>
      <c r="N405" s="15">
        <v>761</v>
      </c>
      <c r="O405" s="15">
        <v>293</v>
      </c>
      <c r="P405" s="7"/>
      <c r="Q405" s="15">
        <v>490</v>
      </c>
      <c r="R405" s="15">
        <v>830</v>
      </c>
      <c r="S405" s="15">
        <v>261</v>
      </c>
    </row>
    <row r="406" spans="1:19" ht="16.5" customHeight="1" x14ac:dyDescent="0.2">
      <c r="A406" s="7"/>
      <c r="B406" s="7"/>
      <c r="C406" s="7"/>
      <c r="D406" s="7" t="s">
        <v>592</v>
      </c>
      <c r="E406" s="7"/>
      <c r="F406" s="7"/>
      <c r="G406" s="7"/>
      <c r="H406" s="7"/>
      <c r="I406" s="7"/>
      <c r="J406" s="7"/>
      <c r="K406" s="7"/>
      <c r="L406" s="9" t="s">
        <v>240</v>
      </c>
      <c r="M406" s="15">
        <v>389</v>
      </c>
      <c r="N406" s="15">
        <v>729</v>
      </c>
      <c r="O406" s="15">
        <v>466</v>
      </c>
      <c r="P406" s="7"/>
      <c r="Q406" s="15">
        <v>419</v>
      </c>
      <c r="R406" s="15">
        <v>833</v>
      </c>
      <c r="S406" s="15">
        <v>392</v>
      </c>
    </row>
    <row r="407" spans="1:19" ht="16.5" customHeight="1" x14ac:dyDescent="0.2">
      <c r="A407" s="7"/>
      <c r="B407" s="7"/>
      <c r="C407" s="7"/>
      <c r="D407" s="7" t="s">
        <v>593</v>
      </c>
      <c r="E407" s="7"/>
      <c r="F407" s="7"/>
      <c r="G407" s="7"/>
      <c r="H407" s="7"/>
      <c r="I407" s="7"/>
      <c r="J407" s="7"/>
      <c r="K407" s="7"/>
      <c r="L407" s="9" t="s">
        <v>240</v>
      </c>
      <c r="M407" s="15">
        <v>369</v>
      </c>
      <c r="N407" s="15">
        <v>728</v>
      </c>
      <c r="O407" s="15">
        <v>409</v>
      </c>
      <c r="P407" s="7"/>
      <c r="Q407" s="15">
        <v>437</v>
      </c>
      <c r="R407" s="15">
        <v>821</v>
      </c>
      <c r="S407" s="15">
        <v>357</v>
      </c>
    </row>
    <row r="408" spans="1:19" ht="16.5" customHeight="1" x14ac:dyDescent="0.2">
      <c r="A408" s="7"/>
      <c r="B408" s="7"/>
      <c r="C408" s="7"/>
      <c r="D408" s="7" t="s">
        <v>594</v>
      </c>
      <c r="E408" s="7"/>
      <c r="F408" s="7"/>
      <c r="G408" s="7"/>
      <c r="H408" s="7"/>
      <c r="I408" s="7"/>
      <c r="J408" s="7"/>
      <c r="K408" s="7"/>
      <c r="L408" s="9" t="s">
        <v>240</v>
      </c>
      <c r="M408" s="15">
        <v>323</v>
      </c>
      <c r="N408" s="15">
        <v>728</v>
      </c>
      <c r="O408" s="15">
        <v>305</v>
      </c>
      <c r="P408" s="7"/>
      <c r="Q408" s="15">
        <v>433</v>
      </c>
      <c r="R408" s="15">
        <v>854</v>
      </c>
      <c r="S408" s="15">
        <v>272</v>
      </c>
    </row>
    <row r="409" spans="1:19" ht="16.5" customHeight="1" x14ac:dyDescent="0.2">
      <c r="A409" s="7"/>
      <c r="B409" s="7"/>
      <c r="C409" s="7"/>
      <c r="D409" s="7" t="s">
        <v>595</v>
      </c>
      <c r="E409" s="7"/>
      <c r="F409" s="7"/>
      <c r="G409" s="7"/>
      <c r="H409" s="7"/>
      <c r="I409" s="7"/>
      <c r="J409" s="7"/>
      <c r="K409" s="7"/>
      <c r="L409" s="9" t="s">
        <v>240</v>
      </c>
      <c r="M409" s="15">
        <v>303</v>
      </c>
      <c r="N409" s="15">
        <v>695</v>
      </c>
      <c r="O409" s="15">
        <v>225</v>
      </c>
      <c r="P409" s="7"/>
      <c r="Q409" s="15">
        <v>382</v>
      </c>
      <c r="R409" s="15">
        <v>782</v>
      </c>
      <c r="S409" s="15">
        <v>190</v>
      </c>
    </row>
    <row r="410" spans="1:19" ht="16.5" customHeight="1" x14ac:dyDescent="0.2">
      <c r="A410" s="7"/>
      <c r="B410" s="7"/>
      <c r="C410" s="7"/>
      <c r="D410" s="7" t="s">
        <v>588</v>
      </c>
      <c r="E410" s="7"/>
      <c r="F410" s="7"/>
      <c r="G410" s="7"/>
      <c r="H410" s="7"/>
      <c r="I410" s="7"/>
      <c r="J410" s="7"/>
      <c r="K410" s="7"/>
      <c r="L410" s="9" t="s">
        <v>240</v>
      </c>
      <c r="M410" s="14" t="s">
        <v>227</v>
      </c>
      <c r="N410" s="14" t="s">
        <v>227</v>
      </c>
      <c r="O410" s="16">
        <v>65</v>
      </c>
      <c r="P410" s="7"/>
      <c r="Q410" s="14" t="s">
        <v>227</v>
      </c>
      <c r="R410" s="14" t="s">
        <v>227</v>
      </c>
      <c r="S410" s="16">
        <v>50</v>
      </c>
    </row>
    <row r="411" spans="1:19" ht="16.5" customHeight="1" x14ac:dyDescent="0.2">
      <c r="A411" s="7"/>
      <c r="B411" s="7" t="s">
        <v>597</v>
      </c>
      <c r="C411" s="7"/>
      <c r="D411" s="7"/>
      <c r="E411" s="7"/>
      <c r="F411" s="7"/>
      <c r="G411" s="7"/>
      <c r="H411" s="7"/>
      <c r="I411" s="7"/>
      <c r="J411" s="7"/>
      <c r="K411" s="7"/>
      <c r="L411" s="9"/>
      <c r="M411" s="10"/>
      <c r="N411" s="10"/>
      <c r="O411" s="10"/>
      <c r="P411" s="7"/>
      <c r="Q411" s="10"/>
      <c r="R411" s="10"/>
      <c r="S411" s="10"/>
    </row>
    <row r="412" spans="1:19" ht="16.5" customHeight="1" x14ac:dyDescent="0.2">
      <c r="A412" s="7"/>
      <c r="B412" s="7"/>
      <c r="C412" s="7" t="s">
        <v>105</v>
      </c>
      <c r="D412" s="7"/>
      <c r="E412" s="7"/>
      <c r="F412" s="7"/>
      <c r="G412" s="7"/>
      <c r="H412" s="7"/>
      <c r="I412" s="7"/>
      <c r="J412" s="7"/>
      <c r="K412" s="7"/>
      <c r="L412" s="9" t="s">
        <v>240</v>
      </c>
      <c r="M412" s="14" t="s">
        <v>101</v>
      </c>
      <c r="N412" s="14" t="s">
        <v>101</v>
      </c>
      <c r="O412" s="14" t="s">
        <v>101</v>
      </c>
      <c r="P412" s="7"/>
      <c r="Q412" s="14" t="s">
        <v>101</v>
      </c>
      <c r="R412" s="14" t="s">
        <v>101</v>
      </c>
      <c r="S412" s="14" t="s">
        <v>101</v>
      </c>
    </row>
    <row r="413" spans="1:19" ht="16.5" customHeight="1" x14ac:dyDescent="0.2">
      <c r="A413" s="7"/>
      <c r="B413" s="7"/>
      <c r="C413" s="7" t="s">
        <v>587</v>
      </c>
      <c r="D413" s="7"/>
      <c r="E413" s="7"/>
      <c r="F413" s="7"/>
      <c r="G413" s="7"/>
      <c r="H413" s="7"/>
      <c r="I413" s="7"/>
      <c r="J413" s="7"/>
      <c r="K413" s="7"/>
      <c r="L413" s="9"/>
      <c r="M413" s="10"/>
      <c r="N413" s="10"/>
      <c r="O413" s="10"/>
      <c r="P413" s="7"/>
      <c r="Q413" s="10"/>
      <c r="R413" s="10"/>
      <c r="S413" s="10"/>
    </row>
    <row r="414" spans="1:19" ht="29.45" customHeight="1" x14ac:dyDescent="0.2">
      <c r="A414" s="7"/>
      <c r="B414" s="7"/>
      <c r="C414" s="7"/>
      <c r="D414" s="84" t="s">
        <v>346</v>
      </c>
      <c r="E414" s="84"/>
      <c r="F414" s="84"/>
      <c r="G414" s="84"/>
      <c r="H414" s="84"/>
      <c r="I414" s="84"/>
      <c r="J414" s="84"/>
      <c r="K414" s="84"/>
      <c r="L414" s="9" t="s">
        <v>240</v>
      </c>
      <c r="M414" s="14" t="s">
        <v>101</v>
      </c>
      <c r="N414" s="14" t="s">
        <v>101</v>
      </c>
      <c r="O414" s="14" t="s">
        <v>101</v>
      </c>
      <c r="P414" s="7"/>
      <c r="Q414" s="14" t="s">
        <v>101</v>
      </c>
      <c r="R414" s="14" t="s">
        <v>101</v>
      </c>
      <c r="S414" s="14" t="s">
        <v>101</v>
      </c>
    </row>
    <row r="415" spans="1:19" ht="16.5" customHeight="1" x14ac:dyDescent="0.2">
      <c r="A415" s="7"/>
      <c r="B415" s="7"/>
      <c r="C415" s="7"/>
      <c r="D415" s="7" t="s">
        <v>487</v>
      </c>
      <c r="E415" s="7"/>
      <c r="F415" s="7"/>
      <c r="G415" s="7"/>
      <c r="H415" s="7"/>
      <c r="I415" s="7"/>
      <c r="J415" s="7"/>
      <c r="K415" s="7"/>
      <c r="L415" s="9" t="s">
        <v>240</v>
      </c>
      <c r="M415" s="14" t="s">
        <v>101</v>
      </c>
      <c r="N415" s="14" t="s">
        <v>101</v>
      </c>
      <c r="O415" s="14" t="s">
        <v>101</v>
      </c>
      <c r="P415" s="7"/>
      <c r="Q415" s="14" t="s">
        <v>101</v>
      </c>
      <c r="R415" s="14" t="s">
        <v>101</v>
      </c>
      <c r="S415" s="14" t="s">
        <v>101</v>
      </c>
    </row>
    <row r="416" spans="1:19" ht="16.5" customHeight="1" x14ac:dyDescent="0.2">
      <c r="A416" s="7"/>
      <c r="B416" s="7"/>
      <c r="C416" s="7"/>
      <c r="D416" s="7" t="s">
        <v>588</v>
      </c>
      <c r="E416" s="7"/>
      <c r="F416" s="7"/>
      <c r="G416" s="7"/>
      <c r="H416" s="7"/>
      <c r="I416" s="7"/>
      <c r="J416" s="7"/>
      <c r="K416" s="7"/>
      <c r="L416" s="9" t="s">
        <v>240</v>
      </c>
      <c r="M416" s="14" t="s">
        <v>101</v>
      </c>
      <c r="N416" s="14" t="s">
        <v>101</v>
      </c>
      <c r="O416" s="14" t="s">
        <v>101</v>
      </c>
      <c r="P416" s="7"/>
      <c r="Q416" s="14" t="s">
        <v>101</v>
      </c>
      <c r="R416" s="14" t="s">
        <v>101</v>
      </c>
      <c r="S416" s="14" t="s">
        <v>101</v>
      </c>
    </row>
    <row r="417" spans="1:19" ht="16.5" customHeight="1" x14ac:dyDescent="0.2">
      <c r="A417" s="7"/>
      <c r="B417" s="7"/>
      <c r="C417" s="7" t="s">
        <v>589</v>
      </c>
      <c r="D417" s="7"/>
      <c r="E417" s="7"/>
      <c r="F417" s="7"/>
      <c r="G417" s="7"/>
      <c r="H417" s="7"/>
      <c r="I417" s="7"/>
      <c r="J417" s="7"/>
      <c r="K417" s="7"/>
      <c r="L417" s="9"/>
      <c r="M417" s="10"/>
      <c r="N417" s="10"/>
      <c r="O417" s="10"/>
      <c r="P417" s="7"/>
      <c r="Q417" s="10"/>
      <c r="R417" s="10"/>
      <c r="S417" s="10"/>
    </row>
    <row r="418" spans="1:19" ht="16.5" customHeight="1" x14ac:dyDescent="0.2">
      <c r="A418" s="7"/>
      <c r="B418" s="7"/>
      <c r="C418" s="7"/>
      <c r="D418" s="7" t="s">
        <v>433</v>
      </c>
      <c r="E418" s="7"/>
      <c r="F418" s="7"/>
      <c r="G418" s="7"/>
      <c r="H418" s="7"/>
      <c r="I418" s="7"/>
      <c r="J418" s="7"/>
      <c r="K418" s="7"/>
      <c r="L418" s="9" t="s">
        <v>240</v>
      </c>
      <c r="M418" s="14" t="s">
        <v>101</v>
      </c>
      <c r="N418" s="14" t="s">
        <v>101</v>
      </c>
      <c r="O418" s="14" t="s">
        <v>101</v>
      </c>
      <c r="P418" s="7"/>
      <c r="Q418" s="14" t="s">
        <v>101</v>
      </c>
      <c r="R418" s="14" t="s">
        <v>101</v>
      </c>
      <c r="S418" s="14" t="s">
        <v>101</v>
      </c>
    </row>
    <row r="419" spans="1:19" ht="16.5" customHeight="1" x14ac:dyDescent="0.2">
      <c r="A419" s="7"/>
      <c r="B419" s="7"/>
      <c r="C419" s="7"/>
      <c r="D419" s="7" t="s">
        <v>434</v>
      </c>
      <c r="E419" s="7"/>
      <c r="F419" s="7"/>
      <c r="G419" s="7"/>
      <c r="H419" s="7"/>
      <c r="I419" s="7"/>
      <c r="J419" s="7"/>
      <c r="K419" s="7"/>
      <c r="L419" s="9" t="s">
        <v>240</v>
      </c>
      <c r="M419" s="14" t="s">
        <v>101</v>
      </c>
      <c r="N419" s="14" t="s">
        <v>101</v>
      </c>
      <c r="O419" s="14" t="s">
        <v>101</v>
      </c>
      <c r="P419" s="7"/>
      <c r="Q419" s="14" t="s">
        <v>101</v>
      </c>
      <c r="R419" s="14" t="s">
        <v>101</v>
      </c>
      <c r="S419" s="14" t="s">
        <v>101</v>
      </c>
    </row>
    <row r="420" spans="1:19" ht="16.5" customHeight="1" x14ac:dyDescent="0.2">
      <c r="A420" s="7"/>
      <c r="B420" s="7"/>
      <c r="C420" s="7"/>
      <c r="D420" s="7" t="s">
        <v>435</v>
      </c>
      <c r="E420" s="7"/>
      <c r="F420" s="7"/>
      <c r="G420" s="7"/>
      <c r="H420" s="7"/>
      <c r="I420" s="7"/>
      <c r="J420" s="7"/>
      <c r="K420" s="7"/>
      <c r="L420" s="9" t="s">
        <v>240</v>
      </c>
      <c r="M420" s="14" t="s">
        <v>101</v>
      </c>
      <c r="N420" s="14" t="s">
        <v>101</v>
      </c>
      <c r="O420" s="14" t="s">
        <v>101</v>
      </c>
      <c r="P420" s="7"/>
      <c r="Q420" s="14" t="s">
        <v>101</v>
      </c>
      <c r="R420" s="14" t="s">
        <v>101</v>
      </c>
      <c r="S420" s="14" t="s">
        <v>101</v>
      </c>
    </row>
    <row r="421" spans="1:19" ht="16.5" customHeight="1" x14ac:dyDescent="0.2">
      <c r="A421" s="7"/>
      <c r="B421" s="7"/>
      <c r="C421" s="7"/>
      <c r="D421" s="7" t="s">
        <v>436</v>
      </c>
      <c r="E421" s="7"/>
      <c r="F421" s="7"/>
      <c r="G421" s="7"/>
      <c r="H421" s="7"/>
      <c r="I421" s="7"/>
      <c r="J421" s="7"/>
      <c r="K421" s="7"/>
      <c r="L421" s="9" t="s">
        <v>240</v>
      </c>
      <c r="M421" s="14" t="s">
        <v>101</v>
      </c>
      <c r="N421" s="14" t="s">
        <v>101</v>
      </c>
      <c r="O421" s="14" t="s">
        <v>101</v>
      </c>
      <c r="P421" s="7"/>
      <c r="Q421" s="14" t="s">
        <v>101</v>
      </c>
      <c r="R421" s="14" t="s">
        <v>101</v>
      </c>
      <c r="S421" s="14" t="s">
        <v>101</v>
      </c>
    </row>
    <row r="422" spans="1:19" ht="16.5" customHeight="1" x14ac:dyDescent="0.2">
      <c r="A422" s="7"/>
      <c r="B422" s="7"/>
      <c r="C422" s="7"/>
      <c r="D422" s="7" t="s">
        <v>437</v>
      </c>
      <c r="E422" s="7"/>
      <c r="F422" s="7"/>
      <c r="G422" s="7"/>
      <c r="H422" s="7"/>
      <c r="I422" s="7"/>
      <c r="J422" s="7"/>
      <c r="K422" s="7"/>
      <c r="L422" s="9" t="s">
        <v>240</v>
      </c>
      <c r="M422" s="14" t="s">
        <v>101</v>
      </c>
      <c r="N422" s="14" t="s">
        <v>101</v>
      </c>
      <c r="O422" s="14" t="s">
        <v>101</v>
      </c>
      <c r="P422" s="7"/>
      <c r="Q422" s="14" t="s">
        <v>101</v>
      </c>
      <c r="R422" s="14" t="s">
        <v>101</v>
      </c>
      <c r="S422" s="14" t="s">
        <v>101</v>
      </c>
    </row>
    <row r="423" spans="1:19" ht="16.5" customHeight="1" x14ac:dyDescent="0.2">
      <c r="A423" s="7"/>
      <c r="B423" s="7"/>
      <c r="C423" s="7"/>
      <c r="D423" s="7" t="s">
        <v>588</v>
      </c>
      <c r="E423" s="7"/>
      <c r="F423" s="7"/>
      <c r="G423" s="7"/>
      <c r="H423" s="7"/>
      <c r="I423" s="7"/>
      <c r="J423" s="7"/>
      <c r="K423" s="7"/>
      <c r="L423" s="9" t="s">
        <v>240</v>
      </c>
      <c r="M423" s="14" t="s">
        <v>101</v>
      </c>
      <c r="N423" s="14" t="s">
        <v>101</v>
      </c>
      <c r="O423" s="14" t="s">
        <v>101</v>
      </c>
      <c r="P423" s="7"/>
      <c r="Q423" s="14" t="s">
        <v>101</v>
      </c>
      <c r="R423" s="14" t="s">
        <v>101</v>
      </c>
      <c r="S423" s="14" t="s">
        <v>101</v>
      </c>
    </row>
    <row r="424" spans="1:19" ht="16.5" customHeight="1" x14ac:dyDescent="0.2">
      <c r="A424" s="7"/>
      <c r="B424" s="7"/>
      <c r="C424" s="7" t="s">
        <v>590</v>
      </c>
      <c r="D424" s="7"/>
      <c r="E424" s="7"/>
      <c r="F424" s="7"/>
      <c r="G424" s="7"/>
      <c r="H424" s="7"/>
      <c r="I424" s="7"/>
      <c r="J424" s="7"/>
      <c r="K424" s="7"/>
      <c r="L424" s="9"/>
      <c r="M424" s="10"/>
      <c r="N424" s="10"/>
      <c r="O424" s="10"/>
      <c r="P424" s="7"/>
      <c r="Q424" s="10"/>
      <c r="R424" s="10"/>
      <c r="S424" s="10"/>
    </row>
    <row r="425" spans="1:19" ht="16.5" customHeight="1" x14ac:dyDescent="0.2">
      <c r="A425" s="7"/>
      <c r="B425" s="7"/>
      <c r="C425" s="7"/>
      <c r="D425" s="7" t="s">
        <v>591</v>
      </c>
      <c r="E425" s="7"/>
      <c r="F425" s="7"/>
      <c r="G425" s="7"/>
      <c r="H425" s="7"/>
      <c r="I425" s="7"/>
      <c r="J425" s="7"/>
      <c r="K425" s="7"/>
      <c r="L425" s="9" t="s">
        <v>240</v>
      </c>
      <c r="M425" s="14" t="s">
        <v>101</v>
      </c>
      <c r="N425" s="14" t="s">
        <v>101</v>
      </c>
      <c r="O425" s="14" t="s">
        <v>101</v>
      </c>
      <c r="P425" s="7"/>
      <c r="Q425" s="14" t="s">
        <v>101</v>
      </c>
      <c r="R425" s="14" t="s">
        <v>101</v>
      </c>
      <c r="S425" s="14" t="s">
        <v>101</v>
      </c>
    </row>
    <row r="426" spans="1:19" ht="16.5" customHeight="1" x14ac:dyDescent="0.2">
      <c r="A426" s="7"/>
      <c r="B426" s="7"/>
      <c r="C426" s="7"/>
      <c r="D426" s="7" t="s">
        <v>592</v>
      </c>
      <c r="E426" s="7"/>
      <c r="F426" s="7"/>
      <c r="G426" s="7"/>
      <c r="H426" s="7"/>
      <c r="I426" s="7"/>
      <c r="J426" s="7"/>
      <c r="K426" s="7"/>
      <c r="L426" s="9" t="s">
        <v>240</v>
      </c>
      <c r="M426" s="14" t="s">
        <v>101</v>
      </c>
      <c r="N426" s="14" t="s">
        <v>101</v>
      </c>
      <c r="O426" s="14" t="s">
        <v>101</v>
      </c>
      <c r="P426" s="7"/>
      <c r="Q426" s="14" t="s">
        <v>101</v>
      </c>
      <c r="R426" s="14" t="s">
        <v>101</v>
      </c>
      <c r="S426" s="14" t="s">
        <v>101</v>
      </c>
    </row>
    <row r="427" spans="1:19" ht="16.5" customHeight="1" x14ac:dyDescent="0.2">
      <c r="A427" s="7"/>
      <c r="B427" s="7"/>
      <c r="C427" s="7"/>
      <c r="D427" s="7" t="s">
        <v>593</v>
      </c>
      <c r="E427" s="7"/>
      <c r="F427" s="7"/>
      <c r="G427" s="7"/>
      <c r="H427" s="7"/>
      <c r="I427" s="7"/>
      <c r="J427" s="7"/>
      <c r="K427" s="7"/>
      <c r="L427" s="9" t="s">
        <v>240</v>
      </c>
      <c r="M427" s="14" t="s">
        <v>101</v>
      </c>
      <c r="N427" s="14" t="s">
        <v>101</v>
      </c>
      <c r="O427" s="14" t="s">
        <v>101</v>
      </c>
      <c r="P427" s="7"/>
      <c r="Q427" s="14" t="s">
        <v>101</v>
      </c>
      <c r="R427" s="14" t="s">
        <v>101</v>
      </c>
      <c r="S427" s="14" t="s">
        <v>101</v>
      </c>
    </row>
    <row r="428" spans="1:19" ht="16.5" customHeight="1" x14ac:dyDescent="0.2">
      <c r="A428" s="7"/>
      <c r="B428" s="7"/>
      <c r="C428" s="7"/>
      <c r="D428" s="7" t="s">
        <v>594</v>
      </c>
      <c r="E428" s="7"/>
      <c r="F428" s="7"/>
      <c r="G428" s="7"/>
      <c r="H428" s="7"/>
      <c r="I428" s="7"/>
      <c r="J428" s="7"/>
      <c r="K428" s="7"/>
      <c r="L428" s="9" t="s">
        <v>240</v>
      </c>
      <c r="M428" s="14" t="s">
        <v>101</v>
      </c>
      <c r="N428" s="14" t="s">
        <v>101</v>
      </c>
      <c r="O428" s="14" t="s">
        <v>101</v>
      </c>
      <c r="P428" s="7"/>
      <c r="Q428" s="14" t="s">
        <v>101</v>
      </c>
      <c r="R428" s="14" t="s">
        <v>101</v>
      </c>
      <c r="S428" s="14" t="s">
        <v>101</v>
      </c>
    </row>
    <row r="429" spans="1:19" ht="16.5" customHeight="1" x14ac:dyDescent="0.2">
      <c r="A429" s="7"/>
      <c r="B429" s="7"/>
      <c r="C429" s="7"/>
      <c r="D429" s="7" t="s">
        <v>595</v>
      </c>
      <c r="E429" s="7"/>
      <c r="F429" s="7"/>
      <c r="G429" s="7"/>
      <c r="H429" s="7"/>
      <c r="I429" s="7"/>
      <c r="J429" s="7"/>
      <c r="K429" s="7"/>
      <c r="L429" s="9" t="s">
        <v>240</v>
      </c>
      <c r="M429" s="14" t="s">
        <v>101</v>
      </c>
      <c r="N429" s="14" t="s">
        <v>101</v>
      </c>
      <c r="O429" s="14" t="s">
        <v>101</v>
      </c>
      <c r="P429" s="7"/>
      <c r="Q429" s="14" t="s">
        <v>101</v>
      </c>
      <c r="R429" s="14" t="s">
        <v>101</v>
      </c>
      <c r="S429" s="14" t="s">
        <v>101</v>
      </c>
    </row>
    <row r="430" spans="1:19" ht="16.5" customHeight="1" x14ac:dyDescent="0.2">
      <c r="A430" s="7"/>
      <c r="B430" s="7"/>
      <c r="C430" s="7"/>
      <c r="D430" s="7" t="s">
        <v>588</v>
      </c>
      <c r="E430" s="7"/>
      <c r="F430" s="7"/>
      <c r="G430" s="7"/>
      <c r="H430" s="7"/>
      <c r="I430" s="7"/>
      <c r="J430" s="7"/>
      <c r="K430" s="7"/>
      <c r="L430" s="9" t="s">
        <v>240</v>
      </c>
      <c r="M430" s="14" t="s">
        <v>101</v>
      </c>
      <c r="N430" s="14" t="s">
        <v>101</v>
      </c>
      <c r="O430" s="14" t="s">
        <v>101</v>
      </c>
      <c r="P430" s="7"/>
      <c r="Q430" s="14" t="s">
        <v>101</v>
      </c>
      <c r="R430" s="14" t="s">
        <v>101</v>
      </c>
      <c r="S430" s="14" t="s">
        <v>101</v>
      </c>
    </row>
    <row r="431" spans="1:19" ht="16.5" customHeight="1" x14ac:dyDescent="0.2">
      <c r="A431" s="7" t="s">
        <v>146</v>
      </c>
      <c r="B431" s="7"/>
      <c r="C431" s="7"/>
      <c r="D431" s="7"/>
      <c r="E431" s="7"/>
      <c r="F431" s="7"/>
      <c r="G431" s="7"/>
      <c r="H431" s="7"/>
      <c r="I431" s="7"/>
      <c r="J431" s="7"/>
      <c r="K431" s="7"/>
      <c r="L431" s="9"/>
      <c r="M431" s="10"/>
      <c r="N431" s="10"/>
      <c r="O431" s="10"/>
      <c r="P431" s="7"/>
      <c r="Q431" s="10"/>
      <c r="R431" s="10"/>
      <c r="S431" s="10"/>
    </row>
    <row r="432" spans="1:19" ht="16.5" customHeight="1" x14ac:dyDescent="0.2">
      <c r="A432" s="7"/>
      <c r="B432" s="7" t="s">
        <v>586</v>
      </c>
      <c r="C432" s="7"/>
      <c r="D432" s="7"/>
      <c r="E432" s="7"/>
      <c r="F432" s="7"/>
      <c r="G432" s="7"/>
      <c r="H432" s="7"/>
      <c r="I432" s="7"/>
      <c r="J432" s="7"/>
      <c r="K432" s="7"/>
      <c r="L432" s="9"/>
      <c r="M432" s="10"/>
      <c r="N432" s="10"/>
      <c r="O432" s="10"/>
      <c r="P432" s="7"/>
      <c r="Q432" s="10"/>
      <c r="R432" s="10"/>
      <c r="S432" s="10"/>
    </row>
    <row r="433" spans="1:19" ht="16.5" customHeight="1" x14ac:dyDescent="0.2">
      <c r="A433" s="7"/>
      <c r="B433" s="7"/>
      <c r="C433" s="7" t="s">
        <v>105</v>
      </c>
      <c r="D433" s="7"/>
      <c r="E433" s="7"/>
      <c r="F433" s="7"/>
      <c r="G433" s="7"/>
      <c r="H433" s="7"/>
      <c r="I433" s="7"/>
      <c r="J433" s="7"/>
      <c r="K433" s="7"/>
      <c r="L433" s="9" t="s">
        <v>240</v>
      </c>
      <c r="M433" s="15">
        <v>349</v>
      </c>
      <c r="N433" s="15">
        <v>663</v>
      </c>
      <c r="O433" s="19">
        <v>30815</v>
      </c>
      <c r="P433" s="7"/>
      <c r="Q433" s="15">
        <v>444</v>
      </c>
      <c r="R433" s="15">
        <v>758</v>
      </c>
      <c r="S433" s="19">
        <v>16027</v>
      </c>
    </row>
    <row r="434" spans="1:19" ht="16.5" customHeight="1" x14ac:dyDescent="0.2">
      <c r="A434" s="7"/>
      <c r="B434" s="7"/>
      <c r="C434" s="7" t="s">
        <v>587</v>
      </c>
      <c r="D434" s="7"/>
      <c r="E434" s="7"/>
      <c r="F434" s="7"/>
      <c r="G434" s="7"/>
      <c r="H434" s="7"/>
      <c r="I434" s="7"/>
      <c r="J434" s="7"/>
      <c r="K434" s="7"/>
      <c r="L434" s="9"/>
      <c r="M434" s="10"/>
      <c r="N434" s="10"/>
      <c r="O434" s="10"/>
      <c r="P434" s="7"/>
      <c r="Q434" s="10"/>
      <c r="R434" s="10"/>
      <c r="S434" s="10"/>
    </row>
    <row r="435" spans="1:19" ht="29.45" customHeight="1" x14ac:dyDescent="0.2">
      <c r="A435" s="7"/>
      <c r="B435" s="7"/>
      <c r="C435" s="7"/>
      <c r="D435" s="84" t="s">
        <v>346</v>
      </c>
      <c r="E435" s="84"/>
      <c r="F435" s="84"/>
      <c r="G435" s="84"/>
      <c r="H435" s="84"/>
      <c r="I435" s="84"/>
      <c r="J435" s="84"/>
      <c r="K435" s="84"/>
      <c r="L435" s="9" t="s">
        <v>240</v>
      </c>
      <c r="M435" s="15">
        <v>357</v>
      </c>
      <c r="N435" s="15">
        <v>763</v>
      </c>
      <c r="O435" s="17">
        <v>1037</v>
      </c>
      <c r="P435" s="7"/>
      <c r="Q435" s="15">
        <v>414</v>
      </c>
      <c r="R435" s="15">
        <v>824</v>
      </c>
      <c r="S435" s="15">
        <v>275</v>
      </c>
    </row>
    <row r="436" spans="1:19" ht="16.5" customHeight="1" x14ac:dyDescent="0.2">
      <c r="A436" s="7"/>
      <c r="B436" s="7"/>
      <c r="C436" s="7"/>
      <c r="D436" s="7" t="s">
        <v>487</v>
      </c>
      <c r="E436" s="7"/>
      <c r="F436" s="7"/>
      <c r="G436" s="7"/>
      <c r="H436" s="7"/>
      <c r="I436" s="7"/>
      <c r="J436" s="7"/>
      <c r="K436" s="7"/>
      <c r="L436" s="9" t="s">
        <v>240</v>
      </c>
      <c r="M436" s="15">
        <v>351</v>
      </c>
      <c r="N436" s="15">
        <v>665</v>
      </c>
      <c r="O436" s="19">
        <v>27972</v>
      </c>
      <c r="P436" s="7"/>
      <c r="Q436" s="15">
        <v>444</v>
      </c>
      <c r="R436" s="15">
        <v>757</v>
      </c>
      <c r="S436" s="19">
        <v>14851</v>
      </c>
    </row>
    <row r="437" spans="1:19" ht="16.5" customHeight="1" x14ac:dyDescent="0.2">
      <c r="A437" s="7"/>
      <c r="B437" s="7"/>
      <c r="C437" s="7"/>
      <c r="D437" s="7" t="s">
        <v>588</v>
      </c>
      <c r="E437" s="7"/>
      <c r="F437" s="7"/>
      <c r="G437" s="7"/>
      <c r="H437" s="7"/>
      <c r="I437" s="7"/>
      <c r="J437" s="7"/>
      <c r="K437" s="7"/>
      <c r="L437" s="9" t="s">
        <v>240</v>
      </c>
      <c r="M437" s="14" t="s">
        <v>227</v>
      </c>
      <c r="N437" s="14" t="s">
        <v>227</v>
      </c>
      <c r="O437" s="17">
        <v>1806</v>
      </c>
      <c r="P437" s="7"/>
      <c r="Q437" s="14" t="s">
        <v>227</v>
      </c>
      <c r="R437" s="14" t="s">
        <v>227</v>
      </c>
      <c r="S437" s="15">
        <v>901</v>
      </c>
    </row>
    <row r="438" spans="1:19" ht="16.5" customHeight="1" x14ac:dyDescent="0.2">
      <c r="A438" s="7"/>
      <c r="B438" s="7"/>
      <c r="C438" s="7" t="s">
        <v>589</v>
      </c>
      <c r="D438" s="7"/>
      <c r="E438" s="7"/>
      <c r="F438" s="7"/>
      <c r="G438" s="7"/>
      <c r="H438" s="7"/>
      <c r="I438" s="7"/>
      <c r="J438" s="7"/>
      <c r="K438" s="7"/>
      <c r="L438" s="9"/>
      <c r="M438" s="10"/>
      <c r="N438" s="10"/>
      <c r="O438" s="10"/>
      <c r="P438" s="7"/>
      <c r="Q438" s="10"/>
      <c r="R438" s="10"/>
      <c r="S438" s="10"/>
    </row>
    <row r="439" spans="1:19" ht="16.5" customHeight="1" x14ac:dyDescent="0.2">
      <c r="A439" s="7"/>
      <c r="B439" s="7"/>
      <c r="C439" s="7"/>
      <c r="D439" s="7" t="s">
        <v>433</v>
      </c>
      <c r="E439" s="7"/>
      <c r="F439" s="7"/>
      <c r="G439" s="7"/>
      <c r="H439" s="7"/>
      <c r="I439" s="7"/>
      <c r="J439" s="7"/>
      <c r="K439" s="7"/>
      <c r="L439" s="9" t="s">
        <v>240</v>
      </c>
      <c r="M439" s="15">
        <v>335</v>
      </c>
      <c r="N439" s="15">
        <v>645</v>
      </c>
      <c r="O439" s="19">
        <v>22743</v>
      </c>
      <c r="P439" s="7"/>
      <c r="Q439" s="15">
        <v>435</v>
      </c>
      <c r="R439" s="15">
        <v>741</v>
      </c>
      <c r="S439" s="19">
        <v>11294</v>
      </c>
    </row>
    <row r="440" spans="1:19" ht="16.5" customHeight="1" x14ac:dyDescent="0.2">
      <c r="A440" s="7"/>
      <c r="B440" s="7"/>
      <c r="C440" s="7"/>
      <c r="D440" s="7" t="s">
        <v>434</v>
      </c>
      <c r="E440" s="7"/>
      <c r="F440" s="7"/>
      <c r="G440" s="7"/>
      <c r="H440" s="7"/>
      <c r="I440" s="7"/>
      <c r="J440" s="7"/>
      <c r="K440" s="7"/>
      <c r="L440" s="9" t="s">
        <v>240</v>
      </c>
      <c r="M440" s="15">
        <v>391</v>
      </c>
      <c r="N440" s="15">
        <v>665</v>
      </c>
      <c r="O440" s="17">
        <v>3317</v>
      </c>
      <c r="P440" s="7"/>
      <c r="Q440" s="15">
        <v>455</v>
      </c>
      <c r="R440" s="15">
        <v>767</v>
      </c>
      <c r="S440" s="17">
        <v>2092</v>
      </c>
    </row>
    <row r="441" spans="1:19" ht="16.5" customHeight="1" x14ac:dyDescent="0.2">
      <c r="A441" s="7"/>
      <c r="B441" s="7"/>
      <c r="C441" s="7"/>
      <c r="D441" s="7" t="s">
        <v>435</v>
      </c>
      <c r="E441" s="7"/>
      <c r="F441" s="7"/>
      <c r="G441" s="7"/>
      <c r="H441" s="7"/>
      <c r="I441" s="7"/>
      <c r="J441" s="7"/>
      <c r="K441" s="7"/>
      <c r="L441" s="9" t="s">
        <v>240</v>
      </c>
      <c r="M441" s="15">
        <v>397</v>
      </c>
      <c r="N441" s="15">
        <v>772</v>
      </c>
      <c r="O441" s="17">
        <v>2279</v>
      </c>
      <c r="P441" s="7"/>
      <c r="Q441" s="15">
        <v>476</v>
      </c>
      <c r="R441" s="15">
        <v>820</v>
      </c>
      <c r="S441" s="17">
        <v>1436</v>
      </c>
    </row>
    <row r="442" spans="1:19" ht="16.5" customHeight="1" x14ac:dyDescent="0.2">
      <c r="A442" s="7"/>
      <c r="B442" s="7"/>
      <c r="C442" s="7"/>
      <c r="D442" s="7" t="s">
        <v>436</v>
      </c>
      <c r="E442" s="7"/>
      <c r="F442" s="7"/>
      <c r="G442" s="7"/>
      <c r="H442" s="7"/>
      <c r="I442" s="7"/>
      <c r="J442" s="7"/>
      <c r="K442" s="7"/>
      <c r="L442" s="9" t="s">
        <v>240</v>
      </c>
      <c r="M442" s="15">
        <v>225</v>
      </c>
      <c r="N442" s="15">
        <v>472</v>
      </c>
      <c r="O442" s="15">
        <v>577</v>
      </c>
      <c r="P442" s="7"/>
      <c r="Q442" s="15">
        <v>318</v>
      </c>
      <c r="R442" s="15">
        <v>592</v>
      </c>
      <c r="S442" s="15">
        <v>349</v>
      </c>
    </row>
    <row r="443" spans="1:19" ht="16.5" customHeight="1" x14ac:dyDescent="0.2">
      <c r="A443" s="7"/>
      <c r="B443" s="7"/>
      <c r="C443" s="7"/>
      <c r="D443" s="7" t="s">
        <v>437</v>
      </c>
      <c r="E443" s="7"/>
      <c r="F443" s="7"/>
      <c r="G443" s="7"/>
      <c r="H443" s="7"/>
      <c r="I443" s="7"/>
      <c r="J443" s="7"/>
      <c r="K443" s="7"/>
      <c r="L443" s="9" t="s">
        <v>240</v>
      </c>
      <c r="M443" s="15">
        <v>381</v>
      </c>
      <c r="N443" s="15">
        <v>609</v>
      </c>
      <c r="O443" s="16">
        <v>56</v>
      </c>
      <c r="P443" s="7"/>
      <c r="Q443" s="14" t="s">
        <v>227</v>
      </c>
      <c r="R443" s="14" t="s">
        <v>227</v>
      </c>
      <c r="S443" s="16">
        <v>19</v>
      </c>
    </row>
    <row r="444" spans="1:19" ht="16.5" customHeight="1" x14ac:dyDescent="0.2">
      <c r="A444" s="7"/>
      <c r="B444" s="7"/>
      <c r="C444" s="7"/>
      <c r="D444" s="7" t="s">
        <v>588</v>
      </c>
      <c r="E444" s="7"/>
      <c r="F444" s="7"/>
      <c r="G444" s="7"/>
      <c r="H444" s="7"/>
      <c r="I444" s="7"/>
      <c r="J444" s="7"/>
      <c r="K444" s="7"/>
      <c r="L444" s="9" t="s">
        <v>240</v>
      </c>
      <c r="M444" s="14" t="s">
        <v>227</v>
      </c>
      <c r="N444" s="14" t="s">
        <v>227</v>
      </c>
      <c r="O444" s="17">
        <v>1842</v>
      </c>
      <c r="P444" s="7"/>
      <c r="Q444" s="14" t="s">
        <v>227</v>
      </c>
      <c r="R444" s="14" t="s">
        <v>227</v>
      </c>
      <c r="S444" s="15">
        <v>838</v>
      </c>
    </row>
    <row r="445" spans="1:19" ht="16.5" customHeight="1" x14ac:dyDescent="0.2">
      <c r="A445" s="7"/>
      <c r="B445" s="7"/>
      <c r="C445" s="7" t="s">
        <v>590</v>
      </c>
      <c r="D445" s="7"/>
      <c r="E445" s="7"/>
      <c r="F445" s="7"/>
      <c r="G445" s="7"/>
      <c r="H445" s="7"/>
      <c r="I445" s="7"/>
      <c r="J445" s="7"/>
      <c r="K445" s="7"/>
      <c r="L445" s="9"/>
      <c r="M445" s="10"/>
      <c r="N445" s="10"/>
      <c r="O445" s="10"/>
      <c r="P445" s="7"/>
      <c r="Q445" s="10"/>
      <c r="R445" s="10"/>
      <c r="S445" s="10"/>
    </row>
    <row r="446" spans="1:19" ht="16.5" customHeight="1" x14ac:dyDescent="0.2">
      <c r="A446" s="7"/>
      <c r="B446" s="7"/>
      <c r="C446" s="7"/>
      <c r="D446" s="7" t="s">
        <v>591</v>
      </c>
      <c r="E446" s="7"/>
      <c r="F446" s="7"/>
      <c r="G446" s="7"/>
      <c r="H446" s="7"/>
      <c r="I446" s="7"/>
      <c r="J446" s="7"/>
      <c r="K446" s="7"/>
      <c r="L446" s="9" t="s">
        <v>240</v>
      </c>
      <c r="M446" s="15">
        <v>343</v>
      </c>
      <c r="N446" s="15">
        <v>637</v>
      </c>
      <c r="O446" s="17">
        <v>6151</v>
      </c>
      <c r="P446" s="7"/>
      <c r="Q446" s="15">
        <v>436</v>
      </c>
      <c r="R446" s="15">
        <v>691</v>
      </c>
      <c r="S446" s="17">
        <v>3423</v>
      </c>
    </row>
    <row r="447" spans="1:19" ht="16.5" customHeight="1" x14ac:dyDescent="0.2">
      <c r="A447" s="7"/>
      <c r="B447" s="7"/>
      <c r="C447" s="7"/>
      <c r="D447" s="7" t="s">
        <v>592</v>
      </c>
      <c r="E447" s="7"/>
      <c r="F447" s="7"/>
      <c r="G447" s="7"/>
      <c r="H447" s="7"/>
      <c r="I447" s="7"/>
      <c r="J447" s="7"/>
      <c r="K447" s="7"/>
      <c r="L447" s="9" t="s">
        <v>240</v>
      </c>
      <c r="M447" s="15">
        <v>356</v>
      </c>
      <c r="N447" s="15">
        <v>717</v>
      </c>
      <c r="O447" s="17">
        <v>8087</v>
      </c>
      <c r="P447" s="7"/>
      <c r="Q447" s="15">
        <v>455</v>
      </c>
      <c r="R447" s="15">
        <v>804</v>
      </c>
      <c r="S447" s="17">
        <v>4202</v>
      </c>
    </row>
    <row r="448" spans="1:19" ht="16.5" customHeight="1" x14ac:dyDescent="0.2">
      <c r="A448" s="7"/>
      <c r="B448" s="7"/>
      <c r="C448" s="7"/>
      <c r="D448" s="7" t="s">
        <v>593</v>
      </c>
      <c r="E448" s="7"/>
      <c r="F448" s="7"/>
      <c r="G448" s="7"/>
      <c r="H448" s="7"/>
      <c r="I448" s="7"/>
      <c r="J448" s="7"/>
      <c r="K448" s="7"/>
      <c r="L448" s="9" t="s">
        <v>240</v>
      </c>
      <c r="M448" s="15">
        <v>341</v>
      </c>
      <c r="N448" s="15">
        <v>643</v>
      </c>
      <c r="O448" s="17">
        <v>7650</v>
      </c>
      <c r="P448" s="7"/>
      <c r="Q448" s="15">
        <v>434</v>
      </c>
      <c r="R448" s="15">
        <v>745</v>
      </c>
      <c r="S448" s="17">
        <v>4065</v>
      </c>
    </row>
    <row r="449" spans="1:19" ht="16.5" customHeight="1" x14ac:dyDescent="0.2">
      <c r="A449" s="7"/>
      <c r="B449" s="7"/>
      <c r="C449" s="7"/>
      <c r="D449" s="7" t="s">
        <v>594</v>
      </c>
      <c r="E449" s="7"/>
      <c r="F449" s="7"/>
      <c r="G449" s="7"/>
      <c r="H449" s="7"/>
      <c r="I449" s="7"/>
      <c r="J449" s="7"/>
      <c r="K449" s="7"/>
      <c r="L449" s="9" t="s">
        <v>240</v>
      </c>
      <c r="M449" s="15">
        <v>356</v>
      </c>
      <c r="N449" s="15">
        <v>644</v>
      </c>
      <c r="O449" s="17">
        <v>4110</v>
      </c>
      <c r="P449" s="7"/>
      <c r="Q449" s="15">
        <v>453</v>
      </c>
      <c r="R449" s="15">
        <v>753</v>
      </c>
      <c r="S449" s="17">
        <v>2066</v>
      </c>
    </row>
    <row r="450" spans="1:19" ht="16.5" customHeight="1" x14ac:dyDescent="0.2">
      <c r="A450" s="7"/>
      <c r="B450" s="7"/>
      <c r="C450" s="7"/>
      <c r="D450" s="7" t="s">
        <v>595</v>
      </c>
      <c r="E450" s="7"/>
      <c r="F450" s="7"/>
      <c r="G450" s="7"/>
      <c r="H450" s="7"/>
      <c r="I450" s="7"/>
      <c r="J450" s="7"/>
      <c r="K450" s="7"/>
      <c r="L450" s="9" t="s">
        <v>240</v>
      </c>
      <c r="M450" s="15">
        <v>337</v>
      </c>
      <c r="N450" s="15">
        <v>644</v>
      </c>
      <c r="O450" s="17">
        <v>2968</v>
      </c>
      <c r="P450" s="7"/>
      <c r="Q450" s="15">
        <v>431</v>
      </c>
      <c r="R450" s="15">
        <v>743</v>
      </c>
      <c r="S450" s="17">
        <v>1430</v>
      </c>
    </row>
    <row r="451" spans="1:19" ht="16.5" customHeight="1" x14ac:dyDescent="0.2">
      <c r="A451" s="7"/>
      <c r="B451" s="7"/>
      <c r="C451" s="7"/>
      <c r="D451" s="7" t="s">
        <v>588</v>
      </c>
      <c r="E451" s="7"/>
      <c r="F451" s="7"/>
      <c r="G451" s="7"/>
      <c r="H451" s="7"/>
      <c r="I451" s="7"/>
      <c r="J451" s="7"/>
      <c r="K451" s="7"/>
      <c r="L451" s="9" t="s">
        <v>240</v>
      </c>
      <c r="M451" s="14" t="s">
        <v>227</v>
      </c>
      <c r="N451" s="14" t="s">
        <v>227</v>
      </c>
      <c r="O451" s="17">
        <v>1849</v>
      </c>
      <c r="P451" s="7"/>
      <c r="Q451" s="14" t="s">
        <v>227</v>
      </c>
      <c r="R451" s="14" t="s">
        <v>227</v>
      </c>
      <c r="S451" s="15">
        <v>841</v>
      </c>
    </row>
    <row r="452" spans="1:19" ht="16.5" customHeight="1" x14ac:dyDescent="0.2">
      <c r="A452" s="7"/>
      <c r="B452" s="7" t="s">
        <v>596</v>
      </c>
      <c r="C452" s="7"/>
      <c r="D452" s="7"/>
      <c r="E452" s="7"/>
      <c r="F452" s="7"/>
      <c r="G452" s="7"/>
      <c r="H452" s="7"/>
      <c r="I452" s="7"/>
      <c r="J452" s="7"/>
      <c r="K452" s="7"/>
      <c r="L452" s="9"/>
      <c r="M452" s="10"/>
      <c r="N452" s="10"/>
      <c r="O452" s="10"/>
      <c r="P452" s="7"/>
      <c r="Q452" s="10"/>
      <c r="R452" s="10"/>
      <c r="S452" s="10"/>
    </row>
    <row r="453" spans="1:19" ht="16.5" customHeight="1" x14ac:dyDescent="0.2">
      <c r="A453" s="7"/>
      <c r="B453" s="7"/>
      <c r="C453" s="7" t="s">
        <v>105</v>
      </c>
      <c r="D453" s="7"/>
      <c r="E453" s="7"/>
      <c r="F453" s="7"/>
      <c r="G453" s="7"/>
      <c r="H453" s="7"/>
      <c r="I453" s="7"/>
      <c r="J453" s="7"/>
      <c r="K453" s="7"/>
      <c r="L453" s="9" t="s">
        <v>240</v>
      </c>
      <c r="M453" s="15">
        <v>498</v>
      </c>
      <c r="N453" s="15">
        <v>895</v>
      </c>
      <c r="O453" s="17">
        <v>1997</v>
      </c>
      <c r="P453" s="7"/>
      <c r="Q453" s="15">
        <v>626</v>
      </c>
      <c r="R453" s="15">
        <v>983</v>
      </c>
      <c r="S453" s="17">
        <v>1602</v>
      </c>
    </row>
    <row r="454" spans="1:19" ht="16.5" customHeight="1" x14ac:dyDescent="0.2">
      <c r="A454" s="7"/>
      <c r="B454" s="7"/>
      <c r="C454" s="7" t="s">
        <v>587</v>
      </c>
      <c r="D454" s="7"/>
      <c r="E454" s="7"/>
      <c r="F454" s="7"/>
      <c r="G454" s="7"/>
      <c r="H454" s="7"/>
      <c r="I454" s="7"/>
      <c r="J454" s="7"/>
      <c r="K454" s="7"/>
      <c r="L454" s="9"/>
      <c r="M454" s="10"/>
      <c r="N454" s="10"/>
      <c r="O454" s="10"/>
      <c r="P454" s="7"/>
      <c r="Q454" s="10"/>
      <c r="R454" s="10"/>
      <c r="S454" s="10"/>
    </row>
    <row r="455" spans="1:19" ht="29.45" customHeight="1" x14ac:dyDescent="0.2">
      <c r="A455" s="7"/>
      <c r="B455" s="7"/>
      <c r="C455" s="7"/>
      <c r="D455" s="84" t="s">
        <v>346</v>
      </c>
      <c r="E455" s="84"/>
      <c r="F455" s="84"/>
      <c r="G455" s="84"/>
      <c r="H455" s="84"/>
      <c r="I455" s="84"/>
      <c r="J455" s="84"/>
      <c r="K455" s="84"/>
      <c r="L455" s="9" t="s">
        <v>240</v>
      </c>
      <c r="M455" s="15">
        <v>407</v>
      </c>
      <c r="N455" s="17">
        <v>1001</v>
      </c>
      <c r="O455" s="16">
        <v>21</v>
      </c>
      <c r="P455" s="7"/>
      <c r="Q455" s="14" t="s">
        <v>227</v>
      </c>
      <c r="R455" s="14" t="s">
        <v>227</v>
      </c>
      <c r="S455" s="16">
        <v>19</v>
      </c>
    </row>
    <row r="456" spans="1:19" ht="16.5" customHeight="1" x14ac:dyDescent="0.2">
      <c r="A456" s="7"/>
      <c r="B456" s="7"/>
      <c r="C456" s="7"/>
      <c r="D456" s="7" t="s">
        <v>487</v>
      </c>
      <c r="E456" s="7"/>
      <c r="F456" s="7"/>
      <c r="G456" s="7"/>
      <c r="H456" s="7"/>
      <c r="I456" s="7"/>
      <c r="J456" s="7"/>
      <c r="K456" s="7"/>
      <c r="L456" s="9" t="s">
        <v>240</v>
      </c>
      <c r="M456" s="15">
        <v>504</v>
      </c>
      <c r="N456" s="15">
        <v>895</v>
      </c>
      <c r="O456" s="17">
        <v>1869</v>
      </c>
      <c r="P456" s="7"/>
      <c r="Q456" s="15">
        <v>626</v>
      </c>
      <c r="R456" s="15">
        <v>975</v>
      </c>
      <c r="S456" s="17">
        <v>1506</v>
      </c>
    </row>
    <row r="457" spans="1:19" ht="16.5" customHeight="1" x14ac:dyDescent="0.2">
      <c r="A457" s="7"/>
      <c r="B457" s="7"/>
      <c r="C457" s="7"/>
      <c r="D457" s="7" t="s">
        <v>588</v>
      </c>
      <c r="E457" s="7"/>
      <c r="F457" s="7"/>
      <c r="G457" s="7"/>
      <c r="H457" s="7"/>
      <c r="I457" s="7"/>
      <c r="J457" s="7"/>
      <c r="K457" s="7"/>
      <c r="L457" s="9" t="s">
        <v>240</v>
      </c>
      <c r="M457" s="14" t="s">
        <v>227</v>
      </c>
      <c r="N457" s="14" t="s">
        <v>227</v>
      </c>
      <c r="O457" s="15">
        <v>107</v>
      </c>
      <c r="P457" s="7"/>
      <c r="Q457" s="14" t="s">
        <v>227</v>
      </c>
      <c r="R457" s="14" t="s">
        <v>227</v>
      </c>
      <c r="S457" s="16">
        <v>77</v>
      </c>
    </row>
    <row r="458" spans="1:19" ht="16.5" customHeight="1" x14ac:dyDescent="0.2">
      <c r="A458" s="7"/>
      <c r="B458" s="7"/>
      <c r="C458" s="7" t="s">
        <v>589</v>
      </c>
      <c r="D458" s="7"/>
      <c r="E458" s="7"/>
      <c r="F458" s="7"/>
      <c r="G458" s="7"/>
      <c r="H458" s="7"/>
      <c r="I458" s="7"/>
      <c r="J458" s="7"/>
      <c r="K458" s="7"/>
      <c r="L458" s="9"/>
      <c r="M458" s="10"/>
      <c r="N458" s="10"/>
      <c r="O458" s="10"/>
      <c r="P458" s="7"/>
      <c r="Q458" s="10"/>
      <c r="R458" s="10"/>
      <c r="S458" s="10"/>
    </row>
    <row r="459" spans="1:19" ht="16.5" customHeight="1" x14ac:dyDescent="0.2">
      <c r="A459" s="7"/>
      <c r="B459" s="7"/>
      <c r="C459" s="7"/>
      <c r="D459" s="7" t="s">
        <v>433</v>
      </c>
      <c r="E459" s="7"/>
      <c r="F459" s="7"/>
      <c r="G459" s="7"/>
      <c r="H459" s="7"/>
      <c r="I459" s="7"/>
      <c r="J459" s="7"/>
      <c r="K459" s="7"/>
      <c r="L459" s="9" t="s">
        <v>240</v>
      </c>
      <c r="M459" s="15">
        <v>501</v>
      </c>
      <c r="N459" s="15">
        <v>873</v>
      </c>
      <c r="O459" s="17">
        <v>1614</v>
      </c>
      <c r="P459" s="7"/>
      <c r="Q459" s="15">
        <v>621</v>
      </c>
      <c r="R459" s="15">
        <v>960</v>
      </c>
      <c r="S459" s="17">
        <v>1293</v>
      </c>
    </row>
    <row r="460" spans="1:19" ht="16.5" customHeight="1" x14ac:dyDescent="0.2">
      <c r="A460" s="7"/>
      <c r="B460" s="7"/>
      <c r="C460" s="7"/>
      <c r="D460" s="7" t="s">
        <v>434</v>
      </c>
      <c r="E460" s="7"/>
      <c r="F460" s="7"/>
      <c r="G460" s="7"/>
      <c r="H460" s="7"/>
      <c r="I460" s="7"/>
      <c r="J460" s="7"/>
      <c r="K460" s="7"/>
      <c r="L460" s="9" t="s">
        <v>240</v>
      </c>
      <c r="M460" s="15">
        <v>665</v>
      </c>
      <c r="N460" s="15">
        <v>979</v>
      </c>
      <c r="O460" s="16">
        <v>97</v>
      </c>
      <c r="P460" s="7"/>
      <c r="Q460" s="15">
        <v>723</v>
      </c>
      <c r="R460" s="17">
        <v>1022</v>
      </c>
      <c r="S460" s="16">
        <v>79</v>
      </c>
    </row>
    <row r="461" spans="1:19" ht="16.5" customHeight="1" x14ac:dyDescent="0.2">
      <c r="A461" s="7"/>
      <c r="B461" s="7"/>
      <c r="C461" s="7"/>
      <c r="D461" s="7" t="s">
        <v>435</v>
      </c>
      <c r="E461" s="7"/>
      <c r="F461" s="7"/>
      <c r="G461" s="7"/>
      <c r="H461" s="7"/>
      <c r="I461" s="7"/>
      <c r="J461" s="7"/>
      <c r="K461" s="7"/>
      <c r="L461" s="9" t="s">
        <v>240</v>
      </c>
      <c r="M461" s="15">
        <v>463</v>
      </c>
      <c r="N461" s="15">
        <v>996</v>
      </c>
      <c r="O461" s="15">
        <v>190</v>
      </c>
      <c r="P461" s="7"/>
      <c r="Q461" s="15">
        <v>592</v>
      </c>
      <c r="R461" s="17">
        <v>1078</v>
      </c>
      <c r="S461" s="15">
        <v>139</v>
      </c>
    </row>
    <row r="462" spans="1:19" ht="16.5" customHeight="1" x14ac:dyDescent="0.2">
      <c r="A462" s="7"/>
      <c r="B462" s="7"/>
      <c r="C462" s="7"/>
      <c r="D462" s="7" t="s">
        <v>436</v>
      </c>
      <c r="E462" s="7"/>
      <c r="F462" s="7"/>
      <c r="G462" s="7"/>
      <c r="H462" s="7"/>
      <c r="I462" s="7"/>
      <c r="J462" s="7"/>
      <c r="K462" s="7"/>
      <c r="L462" s="9" t="s">
        <v>240</v>
      </c>
      <c r="M462" s="14" t="s">
        <v>227</v>
      </c>
      <c r="N462" s="14" t="s">
        <v>227</v>
      </c>
      <c r="O462" s="16">
        <v>19</v>
      </c>
      <c r="P462" s="7"/>
      <c r="Q462" s="14" t="s">
        <v>227</v>
      </c>
      <c r="R462" s="14" t="s">
        <v>227</v>
      </c>
      <c r="S462" s="16">
        <v>14</v>
      </c>
    </row>
    <row r="463" spans="1:19" ht="16.5" customHeight="1" x14ac:dyDescent="0.2">
      <c r="A463" s="7"/>
      <c r="B463" s="7"/>
      <c r="C463" s="7"/>
      <c r="D463" s="7" t="s">
        <v>437</v>
      </c>
      <c r="E463" s="7"/>
      <c r="F463" s="7"/>
      <c r="G463" s="7"/>
      <c r="H463" s="7"/>
      <c r="I463" s="7"/>
      <c r="J463" s="7"/>
      <c r="K463" s="7"/>
      <c r="L463" s="9" t="s">
        <v>240</v>
      </c>
      <c r="M463" s="14" t="s">
        <v>227</v>
      </c>
      <c r="N463" s="14" t="s">
        <v>227</v>
      </c>
      <c r="O463" s="13">
        <v>2</v>
      </c>
      <c r="P463" s="7"/>
      <c r="Q463" s="14" t="s">
        <v>227</v>
      </c>
      <c r="R463" s="14" t="s">
        <v>227</v>
      </c>
      <c r="S463" s="13">
        <v>7</v>
      </c>
    </row>
    <row r="464" spans="1:19" ht="16.5" customHeight="1" x14ac:dyDescent="0.2">
      <c r="A464" s="7"/>
      <c r="B464" s="7"/>
      <c r="C464" s="7"/>
      <c r="D464" s="7" t="s">
        <v>588</v>
      </c>
      <c r="E464" s="7"/>
      <c r="F464" s="7"/>
      <c r="G464" s="7"/>
      <c r="H464" s="7"/>
      <c r="I464" s="7"/>
      <c r="J464" s="7"/>
      <c r="K464" s="7"/>
      <c r="L464" s="9" t="s">
        <v>240</v>
      </c>
      <c r="M464" s="14" t="s">
        <v>227</v>
      </c>
      <c r="N464" s="14" t="s">
        <v>227</v>
      </c>
      <c r="O464" s="16">
        <v>75</v>
      </c>
      <c r="P464" s="7"/>
      <c r="Q464" s="14" t="s">
        <v>227</v>
      </c>
      <c r="R464" s="14" t="s">
        <v>227</v>
      </c>
      <c r="S464" s="16">
        <v>70</v>
      </c>
    </row>
    <row r="465" spans="1:19" ht="16.5" customHeight="1" x14ac:dyDescent="0.2">
      <c r="A465" s="7"/>
      <c r="B465" s="7"/>
      <c r="C465" s="7" t="s">
        <v>590</v>
      </c>
      <c r="D465" s="7"/>
      <c r="E465" s="7"/>
      <c r="F465" s="7"/>
      <c r="G465" s="7"/>
      <c r="H465" s="7"/>
      <c r="I465" s="7"/>
      <c r="J465" s="7"/>
      <c r="K465" s="7"/>
      <c r="L465" s="9"/>
      <c r="M465" s="10"/>
      <c r="N465" s="10"/>
      <c r="O465" s="10"/>
      <c r="P465" s="7"/>
      <c r="Q465" s="10"/>
      <c r="R465" s="10"/>
      <c r="S465" s="10"/>
    </row>
    <row r="466" spans="1:19" ht="16.5" customHeight="1" x14ac:dyDescent="0.2">
      <c r="A466" s="7"/>
      <c r="B466" s="7"/>
      <c r="C466" s="7"/>
      <c r="D466" s="7" t="s">
        <v>591</v>
      </c>
      <c r="E466" s="7"/>
      <c r="F466" s="7"/>
      <c r="G466" s="7"/>
      <c r="H466" s="7"/>
      <c r="I466" s="7"/>
      <c r="J466" s="7"/>
      <c r="K466" s="7"/>
      <c r="L466" s="9" t="s">
        <v>240</v>
      </c>
      <c r="M466" s="15">
        <v>577</v>
      </c>
      <c r="N466" s="15">
        <v>998</v>
      </c>
      <c r="O466" s="15">
        <v>243</v>
      </c>
      <c r="P466" s="7"/>
      <c r="Q466" s="15">
        <v>721</v>
      </c>
      <c r="R466" s="17">
        <v>1137</v>
      </c>
      <c r="S466" s="15">
        <v>188</v>
      </c>
    </row>
    <row r="467" spans="1:19" ht="16.5" customHeight="1" x14ac:dyDescent="0.2">
      <c r="A467" s="7"/>
      <c r="B467" s="7"/>
      <c r="C467" s="7"/>
      <c r="D467" s="7" t="s">
        <v>592</v>
      </c>
      <c r="E467" s="7"/>
      <c r="F467" s="7"/>
      <c r="G467" s="7"/>
      <c r="H467" s="7"/>
      <c r="I467" s="7"/>
      <c r="J467" s="7"/>
      <c r="K467" s="7"/>
      <c r="L467" s="9" t="s">
        <v>240</v>
      </c>
      <c r="M467" s="15">
        <v>482</v>
      </c>
      <c r="N467" s="15">
        <v>906</v>
      </c>
      <c r="O467" s="15">
        <v>550</v>
      </c>
      <c r="P467" s="7"/>
      <c r="Q467" s="15">
        <v>622</v>
      </c>
      <c r="R467" s="15">
        <v>983</v>
      </c>
      <c r="S467" s="15">
        <v>436</v>
      </c>
    </row>
    <row r="468" spans="1:19" ht="16.5" customHeight="1" x14ac:dyDescent="0.2">
      <c r="A468" s="7"/>
      <c r="B468" s="7"/>
      <c r="C468" s="7"/>
      <c r="D468" s="7" t="s">
        <v>593</v>
      </c>
      <c r="E468" s="7"/>
      <c r="F468" s="7"/>
      <c r="G468" s="7"/>
      <c r="H468" s="7"/>
      <c r="I468" s="7"/>
      <c r="J468" s="7"/>
      <c r="K468" s="7"/>
      <c r="L468" s="9" t="s">
        <v>240</v>
      </c>
      <c r="M468" s="15">
        <v>509</v>
      </c>
      <c r="N468" s="15">
        <v>893</v>
      </c>
      <c r="O468" s="15">
        <v>489</v>
      </c>
      <c r="P468" s="7"/>
      <c r="Q468" s="15">
        <v>648</v>
      </c>
      <c r="R468" s="15">
        <v>966</v>
      </c>
      <c r="S468" s="15">
        <v>392</v>
      </c>
    </row>
    <row r="469" spans="1:19" ht="16.5" customHeight="1" x14ac:dyDescent="0.2">
      <c r="A469" s="7"/>
      <c r="B469" s="7"/>
      <c r="C469" s="7"/>
      <c r="D469" s="7" t="s">
        <v>594</v>
      </c>
      <c r="E469" s="7"/>
      <c r="F469" s="7"/>
      <c r="G469" s="7"/>
      <c r="H469" s="7"/>
      <c r="I469" s="7"/>
      <c r="J469" s="7"/>
      <c r="K469" s="7"/>
      <c r="L469" s="9" t="s">
        <v>240</v>
      </c>
      <c r="M469" s="15">
        <v>534</v>
      </c>
      <c r="N469" s="15">
        <v>859</v>
      </c>
      <c r="O469" s="15">
        <v>346</v>
      </c>
      <c r="P469" s="7"/>
      <c r="Q469" s="15">
        <v>633</v>
      </c>
      <c r="R469" s="15">
        <v>942</v>
      </c>
      <c r="S469" s="15">
        <v>281</v>
      </c>
    </row>
    <row r="470" spans="1:19" ht="16.5" customHeight="1" x14ac:dyDescent="0.2">
      <c r="A470" s="7"/>
      <c r="B470" s="7"/>
      <c r="C470" s="7"/>
      <c r="D470" s="7" t="s">
        <v>595</v>
      </c>
      <c r="E470" s="7"/>
      <c r="F470" s="7"/>
      <c r="G470" s="7"/>
      <c r="H470" s="7"/>
      <c r="I470" s="7"/>
      <c r="J470" s="7"/>
      <c r="K470" s="7"/>
      <c r="L470" s="9" t="s">
        <v>240</v>
      </c>
      <c r="M470" s="15">
        <v>477</v>
      </c>
      <c r="N470" s="15">
        <v>846</v>
      </c>
      <c r="O470" s="15">
        <v>294</v>
      </c>
      <c r="P470" s="7"/>
      <c r="Q470" s="15">
        <v>547</v>
      </c>
      <c r="R470" s="15">
        <v>918</v>
      </c>
      <c r="S470" s="15">
        <v>235</v>
      </c>
    </row>
    <row r="471" spans="1:19" ht="16.5" customHeight="1" x14ac:dyDescent="0.2">
      <c r="A471" s="7"/>
      <c r="B471" s="7"/>
      <c r="C471" s="7"/>
      <c r="D471" s="7" t="s">
        <v>588</v>
      </c>
      <c r="E471" s="7"/>
      <c r="F471" s="7"/>
      <c r="G471" s="7"/>
      <c r="H471" s="7"/>
      <c r="I471" s="7"/>
      <c r="J471" s="7"/>
      <c r="K471" s="7"/>
      <c r="L471" s="9" t="s">
        <v>240</v>
      </c>
      <c r="M471" s="14" t="s">
        <v>227</v>
      </c>
      <c r="N471" s="14" t="s">
        <v>227</v>
      </c>
      <c r="O471" s="16">
        <v>75</v>
      </c>
      <c r="P471" s="7"/>
      <c r="Q471" s="14" t="s">
        <v>227</v>
      </c>
      <c r="R471" s="14" t="s">
        <v>227</v>
      </c>
      <c r="S471" s="16">
        <v>70</v>
      </c>
    </row>
    <row r="472" spans="1:19" ht="16.5" customHeight="1" x14ac:dyDescent="0.2">
      <c r="A472" s="7"/>
      <c r="B472" s="7" t="s">
        <v>597</v>
      </c>
      <c r="C472" s="7"/>
      <c r="D472" s="7"/>
      <c r="E472" s="7"/>
      <c r="F472" s="7"/>
      <c r="G472" s="7"/>
      <c r="H472" s="7"/>
      <c r="I472" s="7"/>
      <c r="J472" s="7"/>
      <c r="K472" s="7"/>
      <c r="L472" s="9"/>
      <c r="M472" s="10"/>
      <c r="N472" s="10"/>
      <c r="O472" s="10"/>
      <c r="P472" s="7"/>
      <c r="Q472" s="10"/>
      <c r="R472" s="10"/>
      <c r="S472" s="10"/>
    </row>
    <row r="473" spans="1:19" ht="16.5" customHeight="1" x14ac:dyDescent="0.2">
      <c r="A473" s="7"/>
      <c r="B473" s="7"/>
      <c r="C473" s="7" t="s">
        <v>105</v>
      </c>
      <c r="D473" s="7"/>
      <c r="E473" s="7"/>
      <c r="F473" s="7"/>
      <c r="G473" s="7"/>
      <c r="H473" s="7"/>
      <c r="I473" s="7"/>
      <c r="J473" s="7"/>
      <c r="K473" s="7"/>
      <c r="L473" s="9" t="s">
        <v>240</v>
      </c>
      <c r="M473" s="14" t="s">
        <v>101</v>
      </c>
      <c r="N473" s="14" t="s">
        <v>101</v>
      </c>
      <c r="O473" s="14" t="s">
        <v>101</v>
      </c>
      <c r="P473" s="7"/>
      <c r="Q473" s="14" t="s">
        <v>101</v>
      </c>
      <c r="R473" s="14" t="s">
        <v>101</v>
      </c>
      <c r="S473" s="14" t="s">
        <v>101</v>
      </c>
    </row>
    <row r="474" spans="1:19" ht="16.5" customHeight="1" x14ac:dyDescent="0.2">
      <c r="A474" s="7"/>
      <c r="B474" s="7"/>
      <c r="C474" s="7" t="s">
        <v>587</v>
      </c>
      <c r="D474" s="7"/>
      <c r="E474" s="7"/>
      <c r="F474" s="7"/>
      <c r="G474" s="7"/>
      <c r="H474" s="7"/>
      <c r="I474" s="7"/>
      <c r="J474" s="7"/>
      <c r="K474" s="7"/>
      <c r="L474" s="9"/>
      <c r="M474" s="10"/>
      <c r="N474" s="10"/>
      <c r="O474" s="10"/>
      <c r="P474" s="7"/>
      <c r="Q474" s="10"/>
      <c r="R474" s="10"/>
      <c r="S474" s="10"/>
    </row>
    <row r="475" spans="1:19" ht="29.45" customHeight="1" x14ac:dyDescent="0.2">
      <c r="A475" s="7"/>
      <c r="B475" s="7"/>
      <c r="C475" s="7"/>
      <c r="D475" s="84" t="s">
        <v>346</v>
      </c>
      <c r="E475" s="84"/>
      <c r="F475" s="84"/>
      <c r="G475" s="84"/>
      <c r="H475" s="84"/>
      <c r="I475" s="84"/>
      <c r="J475" s="84"/>
      <c r="K475" s="84"/>
      <c r="L475" s="9" t="s">
        <v>240</v>
      </c>
      <c r="M475" s="14" t="s">
        <v>101</v>
      </c>
      <c r="N475" s="14" t="s">
        <v>101</v>
      </c>
      <c r="O475" s="14" t="s">
        <v>101</v>
      </c>
      <c r="P475" s="7"/>
      <c r="Q475" s="14" t="s">
        <v>101</v>
      </c>
      <c r="R475" s="14" t="s">
        <v>101</v>
      </c>
      <c r="S475" s="14" t="s">
        <v>101</v>
      </c>
    </row>
    <row r="476" spans="1:19" ht="16.5" customHeight="1" x14ac:dyDescent="0.2">
      <c r="A476" s="7"/>
      <c r="B476" s="7"/>
      <c r="C476" s="7"/>
      <c r="D476" s="7" t="s">
        <v>487</v>
      </c>
      <c r="E476" s="7"/>
      <c r="F476" s="7"/>
      <c r="G476" s="7"/>
      <c r="H476" s="7"/>
      <c r="I476" s="7"/>
      <c r="J476" s="7"/>
      <c r="K476" s="7"/>
      <c r="L476" s="9" t="s">
        <v>240</v>
      </c>
      <c r="M476" s="14" t="s">
        <v>101</v>
      </c>
      <c r="N476" s="14" t="s">
        <v>101</v>
      </c>
      <c r="O476" s="14" t="s">
        <v>101</v>
      </c>
      <c r="P476" s="7"/>
      <c r="Q476" s="14" t="s">
        <v>101</v>
      </c>
      <c r="R476" s="14" t="s">
        <v>101</v>
      </c>
      <c r="S476" s="14" t="s">
        <v>101</v>
      </c>
    </row>
    <row r="477" spans="1:19" ht="16.5" customHeight="1" x14ac:dyDescent="0.2">
      <c r="A477" s="7"/>
      <c r="B477" s="7"/>
      <c r="C477" s="7"/>
      <c r="D477" s="7" t="s">
        <v>588</v>
      </c>
      <c r="E477" s="7"/>
      <c r="F477" s="7"/>
      <c r="G477" s="7"/>
      <c r="H477" s="7"/>
      <c r="I477" s="7"/>
      <c r="J477" s="7"/>
      <c r="K477" s="7"/>
      <c r="L477" s="9" t="s">
        <v>240</v>
      </c>
      <c r="M477" s="14" t="s">
        <v>101</v>
      </c>
      <c r="N477" s="14" t="s">
        <v>101</v>
      </c>
      <c r="O477" s="14" t="s">
        <v>101</v>
      </c>
      <c r="P477" s="7"/>
      <c r="Q477" s="14" t="s">
        <v>101</v>
      </c>
      <c r="R477" s="14" t="s">
        <v>101</v>
      </c>
      <c r="S477" s="14" t="s">
        <v>101</v>
      </c>
    </row>
    <row r="478" spans="1:19" ht="16.5" customHeight="1" x14ac:dyDescent="0.2">
      <c r="A478" s="7"/>
      <c r="B478" s="7"/>
      <c r="C478" s="7" t="s">
        <v>589</v>
      </c>
      <c r="D478" s="7"/>
      <c r="E478" s="7"/>
      <c r="F478" s="7"/>
      <c r="G478" s="7"/>
      <c r="H478" s="7"/>
      <c r="I478" s="7"/>
      <c r="J478" s="7"/>
      <c r="K478" s="7"/>
      <c r="L478" s="9"/>
      <c r="M478" s="10"/>
      <c r="N478" s="10"/>
      <c r="O478" s="10"/>
      <c r="P478" s="7"/>
      <c r="Q478" s="10"/>
      <c r="R478" s="10"/>
      <c r="S478" s="10"/>
    </row>
    <row r="479" spans="1:19" ht="16.5" customHeight="1" x14ac:dyDescent="0.2">
      <c r="A479" s="7"/>
      <c r="B479" s="7"/>
      <c r="C479" s="7"/>
      <c r="D479" s="7" t="s">
        <v>433</v>
      </c>
      <c r="E479" s="7"/>
      <c r="F479" s="7"/>
      <c r="G479" s="7"/>
      <c r="H479" s="7"/>
      <c r="I479" s="7"/>
      <c r="J479" s="7"/>
      <c r="K479" s="7"/>
      <c r="L479" s="9" t="s">
        <v>240</v>
      </c>
      <c r="M479" s="14" t="s">
        <v>101</v>
      </c>
      <c r="N479" s="14" t="s">
        <v>101</v>
      </c>
      <c r="O479" s="14" t="s">
        <v>101</v>
      </c>
      <c r="P479" s="7"/>
      <c r="Q479" s="14" t="s">
        <v>101</v>
      </c>
      <c r="R479" s="14" t="s">
        <v>101</v>
      </c>
      <c r="S479" s="14" t="s">
        <v>101</v>
      </c>
    </row>
    <row r="480" spans="1:19" ht="16.5" customHeight="1" x14ac:dyDescent="0.2">
      <c r="A480" s="7"/>
      <c r="B480" s="7"/>
      <c r="C480" s="7"/>
      <c r="D480" s="7" t="s">
        <v>434</v>
      </c>
      <c r="E480" s="7"/>
      <c r="F480" s="7"/>
      <c r="G480" s="7"/>
      <c r="H480" s="7"/>
      <c r="I480" s="7"/>
      <c r="J480" s="7"/>
      <c r="K480" s="7"/>
      <c r="L480" s="9" t="s">
        <v>240</v>
      </c>
      <c r="M480" s="14" t="s">
        <v>101</v>
      </c>
      <c r="N480" s="14" t="s">
        <v>101</v>
      </c>
      <c r="O480" s="14" t="s">
        <v>101</v>
      </c>
      <c r="P480" s="7"/>
      <c r="Q480" s="14" t="s">
        <v>101</v>
      </c>
      <c r="R480" s="14" t="s">
        <v>101</v>
      </c>
      <c r="S480" s="14" t="s">
        <v>101</v>
      </c>
    </row>
    <row r="481" spans="1:19" ht="16.5" customHeight="1" x14ac:dyDescent="0.2">
      <c r="A481" s="7"/>
      <c r="B481" s="7"/>
      <c r="C481" s="7"/>
      <c r="D481" s="7" t="s">
        <v>435</v>
      </c>
      <c r="E481" s="7"/>
      <c r="F481" s="7"/>
      <c r="G481" s="7"/>
      <c r="H481" s="7"/>
      <c r="I481" s="7"/>
      <c r="J481" s="7"/>
      <c r="K481" s="7"/>
      <c r="L481" s="9" t="s">
        <v>240</v>
      </c>
      <c r="M481" s="14" t="s">
        <v>101</v>
      </c>
      <c r="N481" s="14" t="s">
        <v>101</v>
      </c>
      <c r="O481" s="14" t="s">
        <v>101</v>
      </c>
      <c r="P481" s="7"/>
      <c r="Q481" s="14" t="s">
        <v>101</v>
      </c>
      <c r="R481" s="14" t="s">
        <v>101</v>
      </c>
      <c r="S481" s="14" t="s">
        <v>101</v>
      </c>
    </row>
    <row r="482" spans="1:19" ht="16.5" customHeight="1" x14ac:dyDescent="0.2">
      <c r="A482" s="7"/>
      <c r="B482" s="7"/>
      <c r="C482" s="7"/>
      <c r="D482" s="7" t="s">
        <v>436</v>
      </c>
      <c r="E482" s="7"/>
      <c r="F482" s="7"/>
      <c r="G482" s="7"/>
      <c r="H482" s="7"/>
      <c r="I482" s="7"/>
      <c r="J482" s="7"/>
      <c r="K482" s="7"/>
      <c r="L482" s="9" t="s">
        <v>240</v>
      </c>
      <c r="M482" s="14" t="s">
        <v>101</v>
      </c>
      <c r="N482" s="14" t="s">
        <v>101</v>
      </c>
      <c r="O482" s="14" t="s">
        <v>101</v>
      </c>
      <c r="P482" s="7"/>
      <c r="Q482" s="14" t="s">
        <v>101</v>
      </c>
      <c r="R482" s="14" t="s">
        <v>101</v>
      </c>
      <c r="S482" s="14" t="s">
        <v>101</v>
      </c>
    </row>
    <row r="483" spans="1:19" ht="16.5" customHeight="1" x14ac:dyDescent="0.2">
      <c r="A483" s="7"/>
      <c r="B483" s="7"/>
      <c r="C483" s="7"/>
      <c r="D483" s="7" t="s">
        <v>437</v>
      </c>
      <c r="E483" s="7"/>
      <c r="F483" s="7"/>
      <c r="G483" s="7"/>
      <c r="H483" s="7"/>
      <c r="I483" s="7"/>
      <c r="J483" s="7"/>
      <c r="K483" s="7"/>
      <c r="L483" s="9" t="s">
        <v>240</v>
      </c>
      <c r="M483" s="14" t="s">
        <v>101</v>
      </c>
      <c r="N483" s="14" t="s">
        <v>101</v>
      </c>
      <c r="O483" s="14" t="s">
        <v>101</v>
      </c>
      <c r="P483" s="7"/>
      <c r="Q483" s="14" t="s">
        <v>101</v>
      </c>
      <c r="R483" s="14" t="s">
        <v>101</v>
      </c>
      <c r="S483" s="14" t="s">
        <v>101</v>
      </c>
    </row>
    <row r="484" spans="1:19" ht="16.5" customHeight="1" x14ac:dyDescent="0.2">
      <c r="A484" s="7"/>
      <c r="B484" s="7"/>
      <c r="C484" s="7"/>
      <c r="D484" s="7" t="s">
        <v>588</v>
      </c>
      <c r="E484" s="7"/>
      <c r="F484" s="7"/>
      <c r="G484" s="7"/>
      <c r="H484" s="7"/>
      <c r="I484" s="7"/>
      <c r="J484" s="7"/>
      <c r="K484" s="7"/>
      <c r="L484" s="9" t="s">
        <v>240</v>
      </c>
      <c r="M484" s="14" t="s">
        <v>101</v>
      </c>
      <c r="N484" s="14" t="s">
        <v>101</v>
      </c>
      <c r="O484" s="14" t="s">
        <v>101</v>
      </c>
      <c r="P484" s="7"/>
      <c r="Q484" s="14" t="s">
        <v>101</v>
      </c>
      <c r="R484" s="14" t="s">
        <v>101</v>
      </c>
      <c r="S484" s="14" t="s">
        <v>101</v>
      </c>
    </row>
    <row r="485" spans="1:19" ht="16.5" customHeight="1" x14ac:dyDescent="0.2">
      <c r="A485" s="7"/>
      <c r="B485" s="7"/>
      <c r="C485" s="7" t="s">
        <v>590</v>
      </c>
      <c r="D485" s="7"/>
      <c r="E485" s="7"/>
      <c r="F485" s="7"/>
      <c r="G485" s="7"/>
      <c r="H485" s="7"/>
      <c r="I485" s="7"/>
      <c r="J485" s="7"/>
      <c r="K485" s="7"/>
      <c r="L485" s="9"/>
      <c r="M485" s="10"/>
      <c r="N485" s="10"/>
      <c r="O485" s="10"/>
      <c r="P485" s="7"/>
      <c r="Q485" s="10"/>
      <c r="R485" s="10"/>
      <c r="S485" s="10"/>
    </row>
    <row r="486" spans="1:19" ht="16.5" customHeight="1" x14ac:dyDescent="0.2">
      <c r="A486" s="7"/>
      <c r="B486" s="7"/>
      <c r="C486" s="7"/>
      <c r="D486" s="7" t="s">
        <v>591</v>
      </c>
      <c r="E486" s="7"/>
      <c r="F486" s="7"/>
      <c r="G486" s="7"/>
      <c r="H486" s="7"/>
      <c r="I486" s="7"/>
      <c r="J486" s="7"/>
      <c r="K486" s="7"/>
      <c r="L486" s="9" t="s">
        <v>240</v>
      </c>
      <c r="M486" s="14" t="s">
        <v>101</v>
      </c>
      <c r="N486" s="14" t="s">
        <v>101</v>
      </c>
      <c r="O486" s="14" t="s">
        <v>101</v>
      </c>
      <c r="P486" s="7"/>
      <c r="Q486" s="14" t="s">
        <v>101</v>
      </c>
      <c r="R486" s="14" t="s">
        <v>101</v>
      </c>
      <c r="S486" s="14" t="s">
        <v>101</v>
      </c>
    </row>
    <row r="487" spans="1:19" ht="16.5" customHeight="1" x14ac:dyDescent="0.2">
      <c r="A487" s="7"/>
      <c r="B487" s="7"/>
      <c r="C487" s="7"/>
      <c r="D487" s="7" t="s">
        <v>592</v>
      </c>
      <c r="E487" s="7"/>
      <c r="F487" s="7"/>
      <c r="G487" s="7"/>
      <c r="H487" s="7"/>
      <c r="I487" s="7"/>
      <c r="J487" s="7"/>
      <c r="K487" s="7"/>
      <c r="L487" s="9" t="s">
        <v>240</v>
      </c>
      <c r="M487" s="14" t="s">
        <v>101</v>
      </c>
      <c r="N487" s="14" t="s">
        <v>101</v>
      </c>
      <c r="O487" s="14" t="s">
        <v>101</v>
      </c>
      <c r="P487" s="7"/>
      <c r="Q487" s="14" t="s">
        <v>101</v>
      </c>
      <c r="R487" s="14" t="s">
        <v>101</v>
      </c>
      <c r="S487" s="14" t="s">
        <v>101</v>
      </c>
    </row>
    <row r="488" spans="1:19" ht="16.5" customHeight="1" x14ac:dyDescent="0.2">
      <c r="A488" s="7"/>
      <c r="B488" s="7"/>
      <c r="C488" s="7"/>
      <c r="D488" s="7" t="s">
        <v>593</v>
      </c>
      <c r="E488" s="7"/>
      <c r="F488" s="7"/>
      <c r="G488" s="7"/>
      <c r="H488" s="7"/>
      <c r="I488" s="7"/>
      <c r="J488" s="7"/>
      <c r="K488" s="7"/>
      <c r="L488" s="9" t="s">
        <v>240</v>
      </c>
      <c r="M488" s="14" t="s">
        <v>101</v>
      </c>
      <c r="N488" s="14" t="s">
        <v>101</v>
      </c>
      <c r="O488" s="14" t="s">
        <v>101</v>
      </c>
      <c r="P488" s="7"/>
      <c r="Q488" s="14" t="s">
        <v>101</v>
      </c>
      <c r="R488" s="14" t="s">
        <v>101</v>
      </c>
      <c r="S488" s="14" t="s">
        <v>101</v>
      </c>
    </row>
    <row r="489" spans="1:19" ht="16.5" customHeight="1" x14ac:dyDescent="0.2">
      <c r="A489" s="7"/>
      <c r="B489" s="7"/>
      <c r="C489" s="7"/>
      <c r="D489" s="7" t="s">
        <v>594</v>
      </c>
      <c r="E489" s="7"/>
      <c r="F489" s="7"/>
      <c r="G489" s="7"/>
      <c r="H489" s="7"/>
      <c r="I489" s="7"/>
      <c r="J489" s="7"/>
      <c r="K489" s="7"/>
      <c r="L489" s="9" t="s">
        <v>240</v>
      </c>
      <c r="M489" s="14" t="s">
        <v>101</v>
      </c>
      <c r="N489" s="14" t="s">
        <v>101</v>
      </c>
      <c r="O489" s="14" t="s">
        <v>101</v>
      </c>
      <c r="P489" s="7"/>
      <c r="Q489" s="14" t="s">
        <v>101</v>
      </c>
      <c r="R489" s="14" t="s">
        <v>101</v>
      </c>
      <c r="S489" s="14" t="s">
        <v>101</v>
      </c>
    </row>
    <row r="490" spans="1:19" ht="16.5" customHeight="1" x14ac:dyDescent="0.2">
      <c r="A490" s="7"/>
      <c r="B490" s="7"/>
      <c r="C490" s="7"/>
      <c r="D490" s="7" t="s">
        <v>595</v>
      </c>
      <c r="E490" s="7"/>
      <c r="F490" s="7"/>
      <c r="G490" s="7"/>
      <c r="H490" s="7"/>
      <c r="I490" s="7"/>
      <c r="J490" s="7"/>
      <c r="K490" s="7"/>
      <c r="L490" s="9" t="s">
        <v>240</v>
      </c>
      <c r="M490" s="14" t="s">
        <v>101</v>
      </c>
      <c r="N490" s="14" t="s">
        <v>101</v>
      </c>
      <c r="O490" s="14" t="s">
        <v>101</v>
      </c>
      <c r="P490" s="7"/>
      <c r="Q490" s="14" t="s">
        <v>101</v>
      </c>
      <c r="R490" s="14" t="s">
        <v>101</v>
      </c>
      <c r="S490" s="14" t="s">
        <v>101</v>
      </c>
    </row>
    <row r="491" spans="1:19" ht="16.5" customHeight="1" x14ac:dyDescent="0.2">
      <c r="A491" s="11"/>
      <c r="B491" s="11"/>
      <c r="C491" s="11"/>
      <c r="D491" s="11" t="s">
        <v>588</v>
      </c>
      <c r="E491" s="11"/>
      <c r="F491" s="11"/>
      <c r="G491" s="11"/>
      <c r="H491" s="11"/>
      <c r="I491" s="11"/>
      <c r="J491" s="11"/>
      <c r="K491" s="11"/>
      <c r="L491" s="12" t="s">
        <v>240</v>
      </c>
      <c r="M491" s="49" t="s">
        <v>101</v>
      </c>
      <c r="N491" s="49" t="s">
        <v>101</v>
      </c>
      <c r="O491" s="49" t="s">
        <v>101</v>
      </c>
      <c r="P491" s="11"/>
      <c r="Q491" s="49" t="s">
        <v>101</v>
      </c>
      <c r="R491" s="49" t="s">
        <v>101</v>
      </c>
      <c r="S491" s="49" t="s">
        <v>101</v>
      </c>
    </row>
    <row r="492" spans="1:19" ht="4.5" customHeight="1" x14ac:dyDescent="0.2">
      <c r="A492" s="25"/>
      <c r="B492" s="25"/>
      <c r="C492" s="2"/>
      <c r="D492" s="2"/>
      <c r="E492" s="2"/>
      <c r="F492" s="2"/>
      <c r="G492" s="2"/>
      <c r="H492" s="2"/>
      <c r="I492" s="2"/>
      <c r="J492" s="2"/>
      <c r="K492" s="2"/>
      <c r="L492" s="2"/>
      <c r="M492" s="2"/>
      <c r="N492" s="2"/>
      <c r="O492" s="2"/>
      <c r="P492" s="2"/>
      <c r="Q492" s="2"/>
      <c r="R492" s="2"/>
      <c r="S492" s="2"/>
    </row>
    <row r="493" spans="1:19" ht="16.5" customHeight="1" x14ac:dyDescent="0.2">
      <c r="A493" s="25"/>
      <c r="B493" s="25"/>
      <c r="C493" s="79" t="s">
        <v>621</v>
      </c>
      <c r="D493" s="79"/>
      <c r="E493" s="79"/>
      <c r="F493" s="79"/>
      <c r="G493" s="79"/>
      <c r="H493" s="79"/>
      <c r="I493" s="79"/>
      <c r="J493" s="79"/>
      <c r="K493" s="79"/>
      <c r="L493" s="79"/>
      <c r="M493" s="79"/>
      <c r="N493" s="79"/>
      <c r="O493" s="79"/>
      <c r="P493" s="79"/>
      <c r="Q493" s="79"/>
      <c r="R493" s="79"/>
      <c r="S493" s="79"/>
    </row>
    <row r="494" spans="1:19" ht="4.5" customHeight="1" x14ac:dyDescent="0.2">
      <c r="A494" s="25"/>
      <c r="B494" s="25"/>
      <c r="C494" s="2"/>
      <c r="D494" s="2"/>
      <c r="E494" s="2"/>
      <c r="F494" s="2"/>
      <c r="G494" s="2"/>
      <c r="H494" s="2"/>
      <c r="I494" s="2"/>
      <c r="J494" s="2"/>
      <c r="K494" s="2"/>
      <c r="L494" s="2"/>
      <c r="M494" s="2"/>
      <c r="N494" s="2"/>
      <c r="O494" s="2"/>
      <c r="P494" s="2"/>
      <c r="Q494" s="2"/>
      <c r="R494" s="2"/>
      <c r="S494" s="2"/>
    </row>
    <row r="495" spans="1:19" ht="16.5" customHeight="1" x14ac:dyDescent="0.2">
      <c r="A495" s="54"/>
      <c r="B495" s="54"/>
      <c r="C495" s="79" t="s">
        <v>599</v>
      </c>
      <c r="D495" s="79"/>
      <c r="E495" s="79"/>
      <c r="F495" s="79"/>
      <c r="G495" s="79"/>
      <c r="H495" s="79"/>
      <c r="I495" s="79"/>
      <c r="J495" s="79"/>
      <c r="K495" s="79"/>
      <c r="L495" s="79"/>
      <c r="M495" s="79"/>
      <c r="N495" s="79"/>
      <c r="O495" s="79"/>
      <c r="P495" s="79"/>
      <c r="Q495" s="79"/>
      <c r="R495" s="79"/>
      <c r="S495" s="79"/>
    </row>
    <row r="496" spans="1:19" ht="16.5" customHeight="1" x14ac:dyDescent="0.2">
      <c r="A496" s="35"/>
      <c r="B496" s="35"/>
      <c r="C496" s="79" t="s">
        <v>155</v>
      </c>
      <c r="D496" s="79"/>
      <c r="E496" s="79"/>
      <c r="F496" s="79"/>
      <c r="G496" s="79"/>
      <c r="H496" s="79"/>
      <c r="I496" s="79"/>
      <c r="J496" s="79"/>
      <c r="K496" s="79"/>
      <c r="L496" s="79"/>
      <c r="M496" s="79"/>
      <c r="N496" s="79"/>
      <c r="O496" s="79"/>
      <c r="P496" s="79"/>
      <c r="Q496" s="79"/>
      <c r="R496" s="79"/>
      <c r="S496" s="79"/>
    </row>
    <row r="497" spans="1:19" ht="4.5" customHeight="1" x14ac:dyDescent="0.2">
      <c r="A497" s="25"/>
      <c r="B497" s="25"/>
      <c r="C497" s="2"/>
      <c r="D497" s="2"/>
      <c r="E497" s="2"/>
      <c r="F497" s="2"/>
      <c r="G497" s="2"/>
      <c r="H497" s="2"/>
      <c r="I497" s="2"/>
      <c r="J497" s="2"/>
      <c r="K497" s="2"/>
      <c r="L497" s="2"/>
      <c r="M497" s="2"/>
      <c r="N497" s="2"/>
      <c r="O497" s="2"/>
      <c r="P497" s="2"/>
      <c r="Q497" s="2"/>
      <c r="R497" s="2"/>
      <c r="S497" s="2"/>
    </row>
    <row r="498" spans="1:19" ht="42.4" customHeight="1" x14ac:dyDescent="0.2">
      <c r="A498" s="25" t="s">
        <v>115</v>
      </c>
      <c r="B498" s="25"/>
      <c r="C498" s="79" t="s">
        <v>601</v>
      </c>
      <c r="D498" s="79"/>
      <c r="E498" s="79"/>
      <c r="F498" s="79"/>
      <c r="G498" s="79"/>
      <c r="H498" s="79"/>
      <c r="I498" s="79"/>
      <c r="J498" s="79"/>
      <c r="K498" s="79"/>
      <c r="L498" s="79"/>
      <c r="M498" s="79"/>
      <c r="N498" s="79"/>
      <c r="O498" s="79"/>
      <c r="P498" s="79"/>
      <c r="Q498" s="79"/>
      <c r="R498" s="79"/>
      <c r="S498" s="79"/>
    </row>
    <row r="499" spans="1:19" ht="16.5" customHeight="1" x14ac:dyDescent="0.2">
      <c r="A499" s="25" t="s">
        <v>117</v>
      </c>
      <c r="B499" s="25"/>
      <c r="C499" s="79" t="s">
        <v>602</v>
      </c>
      <c r="D499" s="79"/>
      <c r="E499" s="79"/>
      <c r="F499" s="79"/>
      <c r="G499" s="79"/>
      <c r="H499" s="79"/>
      <c r="I499" s="79"/>
      <c r="J499" s="79"/>
      <c r="K499" s="79"/>
      <c r="L499" s="79"/>
      <c r="M499" s="79"/>
      <c r="N499" s="79"/>
      <c r="O499" s="79"/>
      <c r="P499" s="79"/>
      <c r="Q499" s="79"/>
      <c r="R499" s="79"/>
      <c r="S499" s="79"/>
    </row>
    <row r="500" spans="1:19" ht="27.75" customHeight="1" x14ac:dyDescent="0.2">
      <c r="A500" s="25" t="s">
        <v>119</v>
      </c>
      <c r="B500" s="25"/>
      <c r="C500" s="79" t="s">
        <v>603</v>
      </c>
      <c r="D500" s="79"/>
      <c r="E500" s="79"/>
      <c r="F500" s="79"/>
      <c r="G500" s="79"/>
      <c r="H500" s="79"/>
      <c r="I500" s="79"/>
      <c r="J500" s="79"/>
      <c r="K500" s="79"/>
      <c r="L500" s="79"/>
      <c r="M500" s="79"/>
      <c r="N500" s="79"/>
      <c r="O500" s="79"/>
      <c r="P500" s="79"/>
      <c r="Q500" s="79"/>
      <c r="R500" s="79"/>
      <c r="S500" s="79"/>
    </row>
    <row r="501" spans="1:19" ht="16.5" customHeight="1" x14ac:dyDescent="0.2">
      <c r="A501" s="25" t="s">
        <v>121</v>
      </c>
      <c r="B501" s="25"/>
      <c r="C501" s="79" t="s">
        <v>622</v>
      </c>
      <c r="D501" s="79"/>
      <c r="E501" s="79"/>
      <c r="F501" s="79"/>
      <c r="G501" s="79"/>
      <c r="H501" s="79"/>
      <c r="I501" s="79"/>
      <c r="J501" s="79"/>
      <c r="K501" s="79"/>
      <c r="L501" s="79"/>
      <c r="M501" s="79"/>
      <c r="N501" s="79"/>
      <c r="O501" s="79"/>
      <c r="P501" s="79"/>
      <c r="Q501" s="79"/>
      <c r="R501" s="79"/>
      <c r="S501" s="79"/>
    </row>
    <row r="502" spans="1:19" ht="29.45" customHeight="1" x14ac:dyDescent="0.2">
      <c r="A502" s="25" t="s">
        <v>123</v>
      </c>
      <c r="B502" s="25"/>
      <c r="C502" s="79" t="s">
        <v>604</v>
      </c>
      <c r="D502" s="79"/>
      <c r="E502" s="79"/>
      <c r="F502" s="79"/>
      <c r="G502" s="79"/>
      <c r="H502" s="79"/>
      <c r="I502" s="79"/>
      <c r="J502" s="79"/>
      <c r="K502" s="79"/>
      <c r="L502" s="79"/>
      <c r="M502" s="79"/>
      <c r="N502" s="79"/>
      <c r="O502" s="79"/>
      <c r="P502" s="79"/>
      <c r="Q502" s="79"/>
      <c r="R502" s="79"/>
      <c r="S502" s="79"/>
    </row>
    <row r="503" spans="1:19" ht="42.4" customHeight="1" x14ac:dyDescent="0.2">
      <c r="A503" s="25" t="s">
        <v>161</v>
      </c>
      <c r="B503" s="25"/>
      <c r="C503" s="79" t="s">
        <v>605</v>
      </c>
      <c r="D503" s="79"/>
      <c r="E503" s="79"/>
      <c r="F503" s="79"/>
      <c r="G503" s="79"/>
      <c r="H503" s="79"/>
      <c r="I503" s="79"/>
      <c r="J503" s="79"/>
      <c r="K503" s="79"/>
      <c r="L503" s="79"/>
      <c r="M503" s="79"/>
      <c r="N503" s="79"/>
      <c r="O503" s="79"/>
      <c r="P503" s="79"/>
      <c r="Q503" s="79"/>
      <c r="R503" s="79"/>
      <c r="S503" s="79"/>
    </row>
    <row r="504" spans="1:19" ht="16.5" customHeight="1" x14ac:dyDescent="0.2">
      <c r="A504" s="25" t="s">
        <v>180</v>
      </c>
      <c r="B504" s="25"/>
      <c r="C504" s="79" t="s">
        <v>606</v>
      </c>
      <c r="D504" s="79"/>
      <c r="E504" s="79"/>
      <c r="F504" s="79"/>
      <c r="G504" s="79"/>
      <c r="H504" s="79"/>
      <c r="I504" s="79"/>
      <c r="J504" s="79"/>
      <c r="K504" s="79"/>
      <c r="L504" s="79"/>
      <c r="M504" s="79"/>
      <c r="N504" s="79"/>
      <c r="O504" s="79"/>
      <c r="P504" s="79"/>
      <c r="Q504" s="79"/>
      <c r="R504" s="79"/>
      <c r="S504" s="79"/>
    </row>
    <row r="505" spans="1:19" ht="4.5" customHeight="1" x14ac:dyDescent="0.2"/>
    <row r="506" spans="1:19" ht="16.5" customHeight="1" x14ac:dyDescent="0.2">
      <c r="A506" s="26" t="s">
        <v>125</v>
      </c>
      <c r="B506" s="25"/>
      <c r="C506" s="25"/>
      <c r="D506" s="25"/>
      <c r="E506" s="79" t="s">
        <v>607</v>
      </c>
      <c r="F506" s="79"/>
      <c r="G506" s="79"/>
      <c r="H506" s="79"/>
      <c r="I506" s="79"/>
      <c r="J506" s="79"/>
      <c r="K506" s="79"/>
      <c r="L506" s="79"/>
      <c r="M506" s="79"/>
      <c r="N506" s="79"/>
      <c r="O506" s="79"/>
      <c r="P506" s="79"/>
      <c r="Q506" s="79"/>
      <c r="R506" s="79"/>
      <c r="S506" s="79"/>
    </row>
  </sheetData>
  <mergeCells count="38">
    <mergeCell ref="M2:O2"/>
    <mergeCell ref="Q2:S2"/>
    <mergeCell ref="D8:K8"/>
    <mergeCell ref="D28:K28"/>
    <mergeCell ref="D48:K48"/>
    <mergeCell ref="D191:K191"/>
    <mergeCell ref="D211:K211"/>
    <mergeCell ref="D231:K231"/>
    <mergeCell ref="D252:K252"/>
    <mergeCell ref="D69:K69"/>
    <mergeCell ref="D89:K89"/>
    <mergeCell ref="D109:K109"/>
    <mergeCell ref="D130:K130"/>
    <mergeCell ref="D150:K150"/>
    <mergeCell ref="D475:K475"/>
    <mergeCell ref="K1:S1"/>
    <mergeCell ref="C493:S493"/>
    <mergeCell ref="C495:S495"/>
    <mergeCell ref="C496:S496"/>
    <mergeCell ref="D374:K374"/>
    <mergeCell ref="D394:K394"/>
    <mergeCell ref="D414:K414"/>
    <mergeCell ref="D435:K435"/>
    <mergeCell ref="D455:K455"/>
    <mergeCell ref="D272:K272"/>
    <mergeCell ref="D292:K292"/>
    <mergeCell ref="D313:K313"/>
    <mergeCell ref="D333:K333"/>
    <mergeCell ref="D353:K353"/>
    <mergeCell ref="D170:K170"/>
    <mergeCell ref="C503:S503"/>
    <mergeCell ref="C504:S504"/>
    <mergeCell ref="E506:S506"/>
    <mergeCell ref="C498:S498"/>
    <mergeCell ref="C499:S499"/>
    <mergeCell ref="C500:S500"/>
    <mergeCell ref="C501:S501"/>
    <mergeCell ref="C502:S502"/>
  </mergeCells>
  <pageMargins left="0.7" right="0.7" top="0.75" bottom="0.75" header="0.3" footer="0.3"/>
  <pageSetup paperSize="9" fitToHeight="0" orientation="landscape" horizontalDpi="300" verticalDpi="300"/>
  <headerFooter scaleWithDoc="0" alignWithMargins="0">
    <oddHeader>&amp;C&amp;"Arial"&amp;8TABLE 10A.37</oddHeader>
    <oddFooter>&amp;L&amp;"Arial"&amp;8REPORT ON
GOVERNMENT
SERVICES 2022&amp;R&amp;"Arial"&amp;8PRIMARY AND
COMMUNITY HEALTH
PAGE &amp;B&amp;P&amp;B</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S506"/>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623</v>
      </c>
      <c r="B1" s="8"/>
      <c r="C1" s="8"/>
      <c r="D1" s="8"/>
      <c r="E1" s="8"/>
      <c r="F1" s="8"/>
      <c r="G1" s="8"/>
      <c r="H1" s="8"/>
      <c r="I1" s="8"/>
      <c r="J1" s="8"/>
      <c r="K1" s="85" t="s">
        <v>624</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625</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372</v>
      </c>
      <c r="N6" s="15">
        <v>471</v>
      </c>
      <c r="O6" s="19">
        <v>37287</v>
      </c>
      <c r="P6" s="7"/>
      <c r="Q6" s="15">
        <v>457</v>
      </c>
      <c r="R6" s="15">
        <v>558</v>
      </c>
      <c r="S6" s="19">
        <v>18257</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357</v>
      </c>
      <c r="N8" s="15">
        <v>465</v>
      </c>
      <c r="O8" s="15">
        <v>248</v>
      </c>
      <c r="P8" s="7"/>
      <c r="Q8" s="15">
        <v>452</v>
      </c>
      <c r="R8" s="15">
        <v>731</v>
      </c>
      <c r="S8" s="16">
        <v>52</v>
      </c>
    </row>
    <row r="9" spans="1:19" ht="16.5" customHeight="1" x14ac:dyDescent="0.2">
      <c r="A9" s="7"/>
      <c r="B9" s="7"/>
      <c r="C9" s="7"/>
      <c r="D9" s="7" t="s">
        <v>487</v>
      </c>
      <c r="E9" s="7"/>
      <c r="F9" s="7"/>
      <c r="G9" s="7"/>
      <c r="H9" s="7"/>
      <c r="I9" s="7"/>
      <c r="J9" s="7"/>
      <c r="K9" s="7"/>
      <c r="L9" s="9" t="s">
        <v>240</v>
      </c>
      <c r="M9" s="14" t="s">
        <v>423</v>
      </c>
      <c r="N9" s="14" t="s">
        <v>423</v>
      </c>
      <c r="O9" s="14" t="s">
        <v>423</v>
      </c>
      <c r="P9" s="7"/>
      <c r="Q9" s="14" t="s">
        <v>423</v>
      </c>
      <c r="R9" s="14" t="s">
        <v>423</v>
      </c>
      <c r="S9" s="14" t="s">
        <v>423</v>
      </c>
    </row>
    <row r="10" spans="1:19" ht="16.5" customHeight="1" x14ac:dyDescent="0.2">
      <c r="A10" s="7"/>
      <c r="B10" s="7"/>
      <c r="C10" s="7"/>
      <c r="D10" s="7" t="s">
        <v>588</v>
      </c>
      <c r="E10" s="7"/>
      <c r="F10" s="7"/>
      <c r="G10" s="7"/>
      <c r="H10" s="7"/>
      <c r="I10" s="7"/>
      <c r="J10" s="7"/>
      <c r="K10" s="7"/>
      <c r="L10" s="9" t="s">
        <v>240</v>
      </c>
      <c r="M10" s="15">
        <v>372</v>
      </c>
      <c r="N10" s="15">
        <v>471</v>
      </c>
      <c r="O10" s="19">
        <v>37039</v>
      </c>
      <c r="P10" s="7"/>
      <c r="Q10" s="15">
        <v>457</v>
      </c>
      <c r="R10" s="15">
        <v>557</v>
      </c>
      <c r="S10" s="19">
        <v>18205</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5">
        <v>356</v>
      </c>
      <c r="N12" s="15">
        <v>460</v>
      </c>
      <c r="O12" s="19">
        <v>24582</v>
      </c>
      <c r="P12" s="7"/>
      <c r="Q12" s="15">
        <v>456</v>
      </c>
      <c r="R12" s="15">
        <v>545</v>
      </c>
      <c r="S12" s="19">
        <v>10301</v>
      </c>
    </row>
    <row r="13" spans="1:19" ht="16.5" customHeight="1" x14ac:dyDescent="0.2">
      <c r="A13" s="7"/>
      <c r="B13" s="7"/>
      <c r="C13" s="7"/>
      <c r="D13" s="7" t="s">
        <v>434</v>
      </c>
      <c r="E13" s="7"/>
      <c r="F13" s="7"/>
      <c r="G13" s="7"/>
      <c r="H13" s="7"/>
      <c r="I13" s="7"/>
      <c r="J13" s="7"/>
      <c r="K13" s="7"/>
      <c r="L13" s="9" t="s">
        <v>240</v>
      </c>
      <c r="M13" s="15">
        <v>401</v>
      </c>
      <c r="N13" s="15">
        <v>503</v>
      </c>
      <c r="O13" s="17">
        <v>4481</v>
      </c>
      <c r="P13" s="7"/>
      <c r="Q13" s="15">
        <v>476</v>
      </c>
      <c r="R13" s="15">
        <v>567</v>
      </c>
      <c r="S13" s="17">
        <v>2910</v>
      </c>
    </row>
    <row r="14" spans="1:19" ht="16.5" customHeight="1" x14ac:dyDescent="0.2">
      <c r="A14" s="7"/>
      <c r="B14" s="7"/>
      <c r="C14" s="7"/>
      <c r="D14" s="7" t="s">
        <v>435</v>
      </c>
      <c r="E14" s="7"/>
      <c r="F14" s="7"/>
      <c r="G14" s="7"/>
      <c r="H14" s="7"/>
      <c r="I14" s="7"/>
      <c r="J14" s="7"/>
      <c r="K14" s="7"/>
      <c r="L14" s="9" t="s">
        <v>240</v>
      </c>
      <c r="M14" s="15">
        <v>387</v>
      </c>
      <c r="N14" s="15">
        <v>511</v>
      </c>
      <c r="O14" s="17">
        <v>5315</v>
      </c>
      <c r="P14" s="7"/>
      <c r="Q14" s="15">
        <v>428</v>
      </c>
      <c r="R14" s="15">
        <v>587</v>
      </c>
      <c r="S14" s="17">
        <v>3357</v>
      </c>
    </row>
    <row r="15" spans="1:19" ht="16.5" customHeight="1" x14ac:dyDescent="0.2">
      <c r="A15" s="7"/>
      <c r="B15" s="7"/>
      <c r="C15" s="7"/>
      <c r="D15" s="7" t="s">
        <v>436</v>
      </c>
      <c r="E15" s="7"/>
      <c r="F15" s="7"/>
      <c r="G15" s="7"/>
      <c r="H15" s="7"/>
      <c r="I15" s="7"/>
      <c r="J15" s="7"/>
      <c r="K15" s="7"/>
      <c r="L15" s="9" t="s">
        <v>240</v>
      </c>
      <c r="M15" s="15">
        <v>434</v>
      </c>
      <c r="N15" s="15">
        <v>514</v>
      </c>
      <c r="O15" s="17">
        <v>1054</v>
      </c>
      <c r="P15" s="7"/>
      <c r="Q15" s="15">
        <v>481</v>
      </c>
      <c r="R15" s="15">
        <v>583</v>
      </c>
      <c r="S15" s="15">
        <v>670</v>
      </c>
    </row>
    <row r="16" spans="1:19" ht="16.5" customHeight="1" x14ac:dyDescent="0.2">
      <c r="A16" s="7"/>
      <c r="B16" s="7"/>
      <c r="C16" s="7"/>
      <c r="D16" s="7" t="s">
        <v>437</v>
      </c>
      <c r="E16" s="7"/>
      <c r="F16" s="7"/>
      <c r="G16" s="7"/>
      <c r="H16" s="7"/>
      <c r="I16" s="7"/>
      <c r="J16" s="7"/>
      <c r="K16" s="7"/>
      <c r="L16" s="9" t="s">
        <v>240</v>
      </c>
      <c r="M16" s="15">
        <v>377</v>
      </c>
      <c r="N16" s="15">
        <v>451</v>
      </c>
      <c r="O16" s="16">
        <v>33</v>
      </c>
      <c r="P16" s="7"/>
      <c r="Q16" s="15">
        <v>491</v>
      </c>
      <c r="R16" s="15">
        <v>636</v>
      </c>
      <c r="S16" s="16">
        <v>34</v>
      </c>
    </row>
    <row r="17" spans="1:19" ht="16.5" customHeight="1" x14ac:dyDescent="0.2">
      <c r="A17" s="7"/>
      <c r="B17" s="7"/>
      <c r="C17" s="7"/>
      <c r="D17" s="7" t="s">
        <v>588</v>
      </c>
      <c r="E17" s="7"/>
      <c r="F17" s="7"/>
      <c r="G17" s="7"/>
      <c r="H17" s="7"/>
      <c r="I17" s="7"/>
      <c r="J17" s="7"/>
      <c r="K17" s="7"/>
      <c r="L17" s="9" t="s">
        <v>240</v>
      </c>
      <c r="M17" s="15">
        <v>432</v>
      </c>
      <c r="N17" s="15">
        <v>462</v>
      </c>
      <c r="O17" s="17">
        <v>1821</v>
      </c>
      <c r="P17" s="7"/>
      <c r="Q17" s="15">
        <v>468</v>
      </c>
      <c r="R17" s="15">
        <v>539</v>
      </c>
      <c r="S17" s="15">
        <v>986</v>
      </c>
    </row>
    <row r="18" spans="1:19" ht="16.5" customHeight="1" x14ac:dyDescent="0.2">
      <c r="A18" s="7"/>
      <c r="B18" s="7"/>
      <c r="C18" s="7" t="s">
        <v>590</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358</v>
      </c>
      <c r="N19" s="15">
        <v>469</v>
      </c>
      <c r="O19" s="19">
        <v>13373</v>
      </c>
      <c r="P19" s="7"/>
      <c r="Q19" s="15">
        <v>443</v>
      </c>
      <c r="R19" s="15">
        <v>559</v>
      </c>
      <c r="S19" s="17">
        <v>6458</v>
      </c>
    </row>
    <row r="20" spans="1:19" ht="16.5" customHeight="1" x14ac:dyDescent="0.2">
      <c r="A20" s="7"/>
      <c r="B20" s="7"/>
      <c r="C20" s="7"/>
      <c r="D20" s="7" t="s">
        <v>592</v>
      </c>
      <c r="E20" s="7"/>
      <c r="F20" s="7"/>
      <c r="G20" s="7"/>
      <c r="H20" s="7"/>
      <c r="I20" s="7"/>
      <c r="J20" s="7"/>
      <c r="K20" s="7"/>
      <c r="L20" s="9" t="s">
        <v>240</v>
      </c>
      <c r="M20" s="15">
        <v>385</v>
      </c>
      <c r="N20" s="15">
        <v>485</v>
      </c>
      <c r="O20" s="19">
        <v>13392</v>
      </c>
      <c r="P20" s="7"/>
      <c r="Q20" s="15">
        <v>468</v>
      </c>
      <c r="R20" s="15">
        <v>562</v>
      </c>
      <c r="S20" s="17">
        <v>6501</v>
      </c>
    </row>
    <row r="21" spans="1:19" ht="16.5" customHeight="1" x14ac:dyDescent="0.2">
      <c r="A21" s="7"/>
      <c r="B21" s="7"/>
      <c r="C21" s="7"/>
      <c r="D21" s="7" t="s">
        <v>593</v>
      </c>
      <c r="E21" s="7"/>
      <c r="F21" s="7"/>
      <c r="G21" s="7"/>
      <c r="H21" s="7"/>
      <c r="I21" s="7"/>
      <c r="J21" s="7"/>
      <c r="K21" s="7"/>
      <c r="L21" s="9" t="s">
        <v>240</v>
      </c>
      <c r="M21" s="15">
        <v>366</v>
      </c>
      <c r="N21" s="15">
        <v>462</v>
      </c>
      <c r="O21" s="17">
        <v>3681</v>
      </c>
      <c r="P21" s="7"/>
      <c r="Q21" s="15">
        <v>462</v>
      </c>
      <c r="R21" s="15">
        <v>555</v>
      </c>
      <c r="S21" s="17">
        <v>1862</v>
      </c>
    </row>
    <row r="22" spans="1:19" ht="16.5" customHeight="1" x14ac:dyDescent="0.2">
      <c r="A22" s="7"/>
      <c r="B22" s="7"/>
      <c r="C22" s="7"/>
      <c r="D22" s="7" t="s">
        <v>594</v>
      </c>
      <c r="E22" s="7"/>
      <c r="F22" s="7"/>
      <c r="G22" s="7"/>
      <c r="H22" s="7"/>
      <c r="I22" s="7"/>
      <c r="J22" s="7"/>
      <c r="K22" s="7"/>
      <c r="L22" s="9" t="s">
        <v>240</v>
      </c>
      <c r="M22" s="15">
        <v>354</v>
      </c>
      <c r="N22" s="15">
        <v>461</v>
      </c>
      <c r="O22" s="17">
        <v>3778</v>
      </c>
      <c r="P22" s="7"/>
      <c r="Q22" s="15">
        <v>455</v>
      </c>
      <c r="R22" s="15">
        <v>539</v>
      </c>
      <c r="S22" s="17">
        <v>1861</v>
      </c>
    </row>
    <row r="23" spans="1:19" ht="16.5" customHeight="1" x14ac:dyDescent="0.2">
      <c r="A23" s="7"/>
      <c r="B23" s="7"/>
      <c r="C23" s="7"/>
      <c r="D23" s="7" t="s">
        <v>595</v>
      </c>
      <c r="E23" s="7"/>
      <c r="F23" s="7"/>
      <c r="G23" s="7"/>
      <c r="H23" s="7"/>
      <c r="I23" s="7"/>
      <c r="J23" s="7"/>
      <c r="K23" s="7"/>
      <c r="L23" s="9" t="s">
        <v>240</v>
      </c>
      <c r="M23" s="15">
        <v>351</v>
      </c>
      <c r="N23" s="15">
        <v>459</v>
      </c>
      <c r="O23" s="17">
        <v>1238</v>
      </c>
      <c r="P23" s="7"/>
      <c r="Q23" s="15">
        <v>455</v>
      </c>
      <c r="R23" s="15">
        <v>552</v>
      </c>
      <c r="S23" s="15">
        <v>589</v>
      </c>
    </row>
    <row r="24" spans="1:19" ht="16.5" customHeight="1" x14ac:dyDescent="0.2">
      <c r="A24" s="7"/>
      <c r="B24" s="7"/>
      <c r="C24" s="7"/>
      <c r="D24" s="7" t="s">
        <v>588</v>
      </c>
      <c r="E24" s="7"/>
      <c r="F24" s="7"/>
      <c r="G24" s="7"/>
      <c r="H24" s="7"/>
      <c r="I24" s="7"/>
      <c r="J24" s="7"/>
      <c r="K24" s="7"/>
      <c r="L24" s="9" t="s">
        <v>240</v>
      </c>
      <c r="M24" s="15">
        <v>432</v>
      </c>
      <c r="N24" s="15">
        <v>462</v>
      </c>
      <c r="O24" s="17">
        <v>1825</v>
      </c>
      <c r="P24" s="7"/>
      <c r="Q24" s="15">
        <v>468</v>
      </c>
      <c r="R24" s="15">
        <v>539</v>
      </c>
      <c r="S24" s="15">
        <v>986</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6">
        <v>24</v>
      </c>
      <c r="N26" s="15">
        <v>581</v>
      </c>
      <c r="O26" s="17">
        <v>2706</v>
      </c>
      <c r="P26" s="7"/>
      <c r="Q26" s="16">
        <v>56</v>
      </c>
      <c r="R26" s="15">
        <v>161</v>
      </c>
      <c r="S26" s="15">
        <v>155</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4" t="s">
        <v>227</v>
      </c>
      <c r="N28" s="14" t="s">
        <v>227</v>
      </c>
      <c r="O28" s="16">
        <v>13</v>
      </c>
      <c r="P28" s="7"/>
      <c r="Q28" s="14" t="s">
        <v>227</v>
      </c>
      <c r="R28" s="14" t="s">
        <v>227</v>
      </c>
      <c r="S28" s="13">
        <v>5</v>
      </c>
    </row>
    <row r="29" spans="1:19" ht="16.5" customHeight="1" x14ac:dyDescent="0.2">
      <c r="A29" s="7"/>
      <c r="B29" s="7"/>
      <c r="C29" s="7"/>
      <c r="D29" s="7" t="s">
        <v>487</v>
      </c>
      <c r="E29" s="7"/>
      <c r="F29" s="7"/>
      <c r="G29" s="7"/>
      <c r="H29" s="7"/>
      <c r="I29" s="7"/>
      <c r="J29" s="7"/>
      <c r="K29" s="7"/>
      <c r="L29" s="9" t="s">
        <v>240</v>
      </c>
      <c r="M29" s="14" t="s">
        <v>423</v>
      </c>
      <c r="N29" s="14" t="s">
        <v>423</v>
      </c>
      <c r="O29" s="14" t="s">
        <v>423</v>
      </c>
      <c r="P29" s="7"/>
      <c r="Q29" s="14" t="s">
        <v>423</v>
      </c>
      <c r="R29" s="14" t="s">
        <v>423</v>
      </c>
      <c r="S29" s="14" t="s">
        <v>423</v>
      </c>
    </row>
    <row r="30" spans="1:19" ht="16.5" customHeight="1" x14ac:dyDescent="0.2">
      <c r="A30" s="7"/>
      <c r="B30" s="7"/>
      <c r="C30" s="7"/>
      <c r="D30" s="7" t="s">
        <v>588</v>
      </c>
      <c r="E30" s="7"/>
      <c r="F30" s="7"/>
      <c r="G30" s="7"/>
      <c r="H30" s="7"/>
      <c r="I30" s="7"/>
      <c r="J30" s="7"/>
      <c r="K30" s="7"/>
      <c r="L30" s="9" t="s">
        <v>240</v>
      </c>
      <c r="M30" s="16">
        <v>24</v>
      </c>
      <c r="N30" s="15">
        <v>582</v>
      </c>
      <c r="O30" s="17">
        <v>2693</v>
      </c>
      <c r="P30" s="7"/>
      <c r="Q30" s="16">
        <v>56</v>
      </c>
      <c r="R30" s="15">
        <v>149</v>
      </c>
      <c r="S30" s="15">
        <v>150</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6">
        <v>18</v>
      </c>
      <c r="N32" s="15">
        <v>558</v>
      </c>
      <c r="O32" s="15">
        <v>810</v>
      </c>
      <c r="P32" s="7"/>
      <c r="Q32" s="16">
        <v>56</v>
      </c>
      <c r="R32" s="15">
        <v>149</v>
      </c>
      <c r="S32" s="15">
        <v>140</v>
      </c>
    </row>
    <row r="33" spans="1:19" ht="16.5" customHeight="1" x14ac:dyDescent="0.2">
      <c r="A33" s="7"/>
      <c r="B33" s="7"/>
      <c r="C33" s="7"/>
      <c r="D33" s="7" t="s">
        <v>434</v>
      </c>
      <c r="E33" s="7"/>
      <c r="F33" s="7"/>
      <c r="G33" s="7"/>
      <c r="H33" s="7"/>
      <c r="I33" s="7"/>
      <c r="J33" s="7"/>
      <c r="K33" s="7"/>
      <c r="L33" s="9" t="s">
        <v>240</v>
      </c>
      <c r="M33" s="16">
        <v>41</v>
      </c>
      <c r="N33" s="15">
        <v>614</v>
      </c>
      <c r="O33" s="15">
        <v>449</v>
      </c>
      <c r="P33" s="7"/>
      <c r="Q33" s="14" t="s">
        <v>227</v>
      </c>
      <c r="R33" s="14" t="s">
        <v>227</v>
      </c>
      <c r="S33" s="13">
        <v>3</v>
      </c>
    </row>
    <row r="34" spans="1:19" ht="16.5" customHeight="1" x14ac:dyDescent="0.2">
      <c r="A34" s="7"/>
      <c r="B34" s="7"/>
      <c r="C34" s="7"/>
      <c r="D34" s="7" t="s">
        <v>435</v>
      </c>
      <c r="E34" s="7"/>
      <c r="F34" s="7"/>
      <c r="G34" s="7"/>
      <c r="H34" s="7"/>
      <c r="I34" s="7"/>
      <c r="J34" s="7"/>
      <c r="K34" s="7"/>
      <c r="L34" s="9" t="s">
        <v>240</v>
      </c>
      <c r="M34" s="16">
        <v>28</v>
      </c>
      <c r="N34" s="15">
        <v>588</v>
      </c>
      <c r="O34" s="15">
        <v>998</v>
      </c>
      <c r="P34" s="7"/>
      <c r="Q34" s="14" t="s">
        <v>227</v>
      </c>
      <c r="R34" s="14" t="s">
        <v>227</v>
      </c>
      <c r="S34" s="13">
        <v>6</v>
      </c>
    </row>
    <row r="35" spans="1:19" ht="16.5" customHeight="1" x14ac:dyDescent="0.2">
      <c r="A35" s="7"/>
      <c r="B35" s="7"/>
      <c r="C35" s="7"/>
      <c r="D35" s="7" t="s">
        <v>436</v>
      </c>
      <c r="E35" s="7"/>
      <c r="F35" s="7"/>
      <c r="G35" s="7"/>
      <c r="H35" s="7"/>
      <c r="I35" s="7"/>
      <c r="J35" s="7"/>
      <c r="K35" s="7"/>
      <c r="L35" s="9" t="s">
        <v>240</v>
      </c>
      <c r="M35" s="16">
        <v>35</v>
      </c>
      <c r="N35" s="15">
        <v>578</v>
      </c>
      <c r="O35" s="15">
        <v>194</v>
      </c>
      <c r="P35" s="7"/>
      <c r="Q35" s="14" t="s">
        <v>227</v>
      </c>
      <c r="R35" s="14" t="s">
        <v>227</v>
      </c>
      <c r="S35" s="13">
        <v>2</v>
      </c>
    </row>
    <row r="36" spans="1:19" ht="16.5" customHeight="1" x14ac:dyDescent="0.2">
      <c r="A36" s="7"/>
      <c r="B36" s="7"/>
      <c r="C36" s="7"/>
      <c r="D36" s="7" t="s">
        <v>437</v>
      </c>
      <c r="E36" s="7"/>
      <c r="F36" s="7"/>
      <c r="G36" s="7"/>
      <c r="H36" s="7"/>
      <c r="I36" s="7"/>
      <c r="J36" s="7"/>
      <c r="K36" s="7"/>
      <c r="L36" s="9" t="s">
        <v>240</v>
      </c>
      <c r="M36" s="16">
        <v>26</v>
      </c>
      <c r="N36" s="15">
        <v>228</v>
      </c>
      <c r="O36" s="16">
        <v>32</v>
      </c>
      <c r="P36" s="7"/>
      <c r="Q36" s="14" t="s">
        <v>101</v>
      </c>
      <c r="R36" s="14" t="s">
        <v>101</v>
      </c>
      <c r="S36" s="13" t="s">
        <v>104</v>
      </c>
    </row>
    <row r="37" spans="1:19" ht="16.5" customHeight="1" x14ac:dyDescent="0.2">
      <c r="A37" s="7"/>
      <c r="B37" s="7"/>
      <c r="C37" s="7"/>
      <c r="D37" s="7" t="s">
        <v>588</v>
      </c>
      <c r="E37" s="7"/>
      <c r="F37" s="7"/>
      <c r="G37" s="7"/>
      <c r="H37" s="7"/>
      <c r="I37" s="7"/>
      <c r="J37" s="7"/>
      <c r="K37" s="7"/>
      <c r="L37" s="9" t="s">
        <v>240</v>
      </c>
      <c r="M37" s="16">
        <v>18</v>
      </c>
      <c r="N37" s="15">
        <v>540</v>
      </c>
      <c r="O37" s="15">
        <v>224</v>
      </c>
      <c r="P37" s="7"/>
      <c r="Q37" s="14" t="s">
        <v>227</v>
      </c>
      <c r="R37" s="14" t="s">
        <v>227</v>
      </c>
      <c r="S37" s="13">
        <v>4</v>
      </c>
    </row>
    <row r="38" spans="1:19" ht="16.5" customHeight="1" x14ac:dyDescent="0.2">
      <c r="A38" s="7"/>
      <c r="B38" s="7"/>
      <c r="C38" s="7" t="s">
        <v>590</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6">
        <v>21</v>
      </c>
      <c r="N39" s="15">
        <v>584</v>
      </c>
      <c r="O39" s="17">
        <v>1203</v>
      </c>
      <c r="P39" s="7"/>
      <c r="Q39" s="16">
        <v>31</v>
      </c>
      <c r="R39" s="15">
        <v>126</v>
      </c>
      <c r="S39" s="16">
        <v>69</v>
      </c>
    </row>
    <row r="40" spans="1:19" ht="16.5" customHeight="1" x14ac:dyDescent="0.2">
      <c r="A40" s="7"/>
      <c r="B40" s="7"/>
      <c r="C40" s="7"/>
      <c r="D40" s="7" t="s">
        <v>592</v>
      </c>
      <c r="E40" s="7"/>
      <c r="F40" s="7"/>
      <c r="G40" s="7"/>
      <c r="H40" s="7"/>
      <c r="I40" s="7"/>
      <c r="J40" s="7"/>
      <c r="K40" s="7"/>
      <c r="L40" s="9" t="s">
        <v>240</v>
      </c>
      <c r="M40" s="16">
        <v>30</v>
      </c>
      <c r="N40" s="15">
        <v>587</v>
      </c>
      <c r="O40" s="15">
        <v>880</v>
      </c>
      <c r="P40" s="7"/>
      <c r="Q40" s="16">
        <v>67</v>
      </c>
      <c r="R40" s="15">
        <v>201</v>
      </c>
      <c r="S40" s="16">
        <v>54</v>
      </c>
    </row>
    <row r="41" spans="1:19" ht="16.5" customHeight="1" x14ac:dyDescent="0.2">
      <c r="A41" s="7"/>
      <c r="B41" s="7"/>
      <c r="C41" s="7"/>
      <c r="D41" s="7" t="s">
        <v>593</v>
      </c>
      <c r="E41" s="7"/>
      <c r="F41" s="7"/>
      <c r="G41" s="7"/>
      <c r="H41" s="7"/>
      <c r="I41" s="7"/>
      <c r="J41" s="7"/>
      <c r="K41" s="7"/>
      <c r="L41" s="9" t="s">
        <v>240</v>
      </c>
      <c r="M41" s="16">
        <v>28</v>
      </c>
      <c r="N41" s="15">
        <v>595</v>
      </c>
      <c r="O41" s="15">
        <v>222</v>
      </c>
      <c r="P41" s="7"/>
      <c r="Q41" s="14" t="s">
        <v>227</v>
      </c>
      <c r="R41" s="14" t="s">
        <v>227</v>
      </c>
      <c r="S41" s="16">
        <v>11</v>
      </c>
    </row>
    <row r="42" spans="1:19" ht="16.5" customHeight="1" x14ac:dyDescent="0.2">
      <c r="A42" s="7"/>
      <c r="B42" s="7"/>
      <c r="C42" s="7"/>
      <c r="D42" s="7" t="s">
        <v>594</v>
      </c>
      <c r="E42" s="7"/>
      <c r="F42" s="7"/>
      <c r="G42" s="7"/>
      <c r="H42" s="7"/>
      <c r="I42" s="7"/>
      <c r="J42" s="7"/>
      <c r="K42" s="7"/>
      <c r="L42" s="9" t="s">
        <v>240</v>
      </c>
      <c r="M42" s="16">
        <v>19</v>
      </c>
      <c r="N42" s="15">
        <v>517</v>
      </c>
      <c r="O42" s="15">
        <v>136</v>
      </c>
      <c r="P42" s="7"/>
      <c r="Q42" s="14" t="s">
        <v>227</v>
      </c>
      <c r="R42" s="14" t="s">
        <v>227</v>
      </c>
      <c r="S42" s="16">
        <v>16</v>
      </c>
    </row>
    <row r="43" spans="1:19" ht="16.5" customHeight="1" x14ac:dyDescent="0.2">
      <c r="A43" s="7"/>
      <c r="B43" s="7"/>
      <c r="C43" s="7"/>
      <c r="D43" s="7" t="s">
        <v>595</v>
      </c>
      <c r="E43" s="7"/>
      <c r="F43" s="7"/>
      <c r="G43" s="7"/>
      <c r="H43" s="7"/>
      <c r="I43" s="7"/>
      <c r="J43" s="7"/>
      <c r="K43" s="7"/>
      <c r="L43" s="9" t="s">
        <v>240</v>
      </c>
      <c r="M43" s="16">
        <v>24</v>
      </c>
      <c r="N43" s="15">
        <v>593</v>
      </c>
      <c r="O43" s="16">
        <v>41</v>
      </c>
      <c r="P43" s="7"/>
      <c r="Q43" s="14" t="s">
        <v>227</v>
      </c>
      <c r="R43" s="14" t="s">
        <v>227</v>
      </c>
      <c r="S43" s="13">
        <v>1</v>
      </c>
    </row>
    <row r="44" spans="1:19" ht="16.5" customHeight="1" x14ac:dyDescent="0.2">
      <c r="A44" s="7"/>
      <c r="B44" s="7"/>
      <c r="C44" s="7"/>
      <c r="D44" s="7" t="s">
        <v>588</v>
      </c>
      <c r="E44" s="7"/>
      <c r="F44" s="7"/>
      <c r="G44" s="7"/>
      <c r="H44" s="7"/>
      <c r="I44" s="7"/>
      <c r="J44" s="7"/>
      <c r="K44" s="7"/>
      <c r="L44" s="9" t="s">
        <v>240</v>
      </c>
      <c r="M44" s="16">
        <v>18</v>
      </c>
      <c r="N44" s="15">
        <v>540</v>
      </c>
      <c r="O44" s="15">
        <v>224</v>
      </c>
      <c r="P44" s="7"/>
      <c r="Q44" s="14" t="s">
        <v>227</v>
      </c>
      <c r="R44" s="14" t="s">
        <v>227</v>
      </c>
      <c r="S44" s="13">
        <v>4</v>
      </c>
    </row>
    <row r="45" spans="1:19" ht="16.5" customHeight="1" x14ac:dyDescent="0.2">
      <c r="A45" s="7"/>
      <c r="B45" s="7" t="s">
        <v>597</v>
      </c>
      <c r="C45" s="7"/>
      <c r="D45" s="7"/>
      <c r="E45" s="7"/>
      <c r="F45" s="7"/>
      <c r="G45" s="7"/>
      <c r="H45" s="7"/>
      <c r="I45" s="7"/>
      <c r="J45" s="7"/>
      <c r="K45" s="7"/>
      <c r="L45" s="9"/>
      <c r="M45" s="10"/>
      <c r="N45" s="10"/>
      <c r="O45" s="10"/>
      <c r="P45" s="7"/>
      <c r="Q45" s="10"/>
      <c r="R45" s="10"/>
      <c r="S45" s="10"/>
    </row>
    <row r="46" spans="1:19" ht="16.5" customHeight="1" x14ac:dyDescent="0.2">
      <c r="A46" s="7"/>
      <c r="B46" s="7"/>
      <c r="C46" s="7" t="s">
        <v>105</v>
      </c>
      <c r="D46" s="7"/>
      <c r="E46" s="7"/>
      <c r="F46" s="7"/>
      <c r="G46" s="7"/>
      <c r="H46" s="7"/>
      <c r="I46" s="7"/>
      <c r="J46" s="7"/>
      <c r="K46" s="7"/>
      <c r="L46" s="9" t="s">
        <v>240</v>
      </c>
      <c r="M46" s="14" t="s">
        <v>101</v>
      </c>
      <c r="N46" s="14" t="s">
        <v>101</v>
      </c>
      <c r="O46" s="14" t="s">
        <v>101</v>
      </c>
      <c r="P46" s="7"/>
      <c r="Q46" s="14" t="s">
        <v>101</v>
      </c>
      <c r="R46" s="14" t="s">
        <v>101</v>
      </c>
      <c r="S46" s="14" t="s">
        <v>101</v>
      </c>
    </row>
    <row r="47" spans="1:19" ht="16.5" customHeight="1" x14ac:dyDescent="0.2">
      <c r="A47" s="7"/>
      <c r="B47" s="7"/>
      <c r="C47" s="7" t="s">
        <v>587</v>
      </c>
      <c r="D47" s="7"/>
      <c r="E47" s="7"/>
      <c r="F47" s="7"/>
      <c r="G47" s="7"/>
      <c r="H47" s="7"/>
      <c r="I47" s="7"/>
      <c r="J47" s="7"/>
      <c r="K47" s="7"/>
      <c r="L47" s="9"/>
      <c r="M47" s="10"/>
      <c r="N47" s="10"/>
      <c r="O47" s="10"/>
      <c r="P47" s="7"/>
      <c r="Q47" s="10"/>
      <c r="R47" s="10"/>
      <c r="S47" s="10"/>
    </row>
    <row r="48" spans="1:19" ht="29.45" customHeight="1" x14ac:dyDescent="0.2">
      <c r="A48" s="7"/>
      <c r="B48" s="7"/>
      <c r="C48" s="7"/>
      <c r="D48" s="84" t="s">
        <v>346</v>
      </c>
      <c r="E48" s="84"/>
      <c r="F48" s="84"/>
      <c r="G48" s="84"/>
      <c r="H48" s="84"/>
      <c r="I48" s="84"/>
      <c r="J48" s="84"/>
      <c r="K48" s="84"/>
      <c r="L48" s="9" t="s">
        <v>240</v>
      </c>
      <c r="M48" s="14" t="s">
        <v>101</v>
      </c>
      <c r="N48" s="14" t="s">
        <v>101</v>
      </c>
      <c r="O48" s="14" t="s">
        <v>101</v>
      </c>
      <c r="P48" s="7"/>
      <c r="Q48" s="14" t="s">
        <v>101</v>
      </c>
      <c r="R48" s="14" t="s">
        <v>101</v>
      </c>
      <c r="S48" s="14" t="s">
        <v>101</v>
      </c>
    </row>
    <row r="49" spans="1:19" ht="16.5" customHeight="1" x14ac:dyDescent="0.2">
      <c r="A49" s="7"/>
      <c r="B49" s="7"/>
      <c r="C49" s="7"/>
      <c r="D49" s="7" t="s">
        <v>487</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c r="D50" s="7" t="s">
        <v>588</v>
      </c>
      <c r="E50" s="7"/>
      <c r="F50" s="7"/>
      <c r="G50" s="7"/>
      <c r="H50" s="7"/>
      <c r="I50" s="7"/>
      <c r="J50" s="7"/>
      <c r="K50" s="7"/>
      <c r="L50" s="9" t="s">
        <v>240</v>
      </c>
      <c r="M50" s="14" t="s">
        <v>101</v>
      </c>
      <c r="N50" s="14" t="s">
        <v>101</v>
      </c>
      <c r="O50" s="14" t="s">
        <v>101</v>
      </c>
      <c r="P50" s="7"/>
      <c r="Q50" s="14" t="s">
        <v>101</v>
      </c>
      <c r="R50" s="14" t="s">
        <v>101</v>
      </c>
      <c r="S50" s="14" t="s">
        <v>101</v>
      </c>
    </row>
    <row r="51" spans="1:19" ht="16.5" customHeight="1" x14ac:dyDescent="0.2">
      <c r="A51" s="7"/>
      <c r="B51" s="7"/>
      <c r="C51" s="7" t="s">
        <v>589</v>
      </c>
      <c r="D51" s="7"/>
      <c r="E51" s="7"/>
      <c r="F51" s="7"/>
      <c r="G51" s="7"/>
      <c r="H51" s="7"/>
      <c r="I51" s="7"/>
      <c r="J51" s="7"/>
      <c r="K51" s="7"/>
      <c r="L51" s="9"/>
      <c r="M51" s="10"/>
      <c r="N51" s="10"/>
      <c r="O51" s="10"/>
      <c r="P51" s="7"/>
      <c r="Q51" s="10"/>
      <c r="R51" s="10"/>
      <c r="S51" s="10"/>
    </row>
    <row r="52" spans="1:19" ht="16.5" customHeight="1" x14ac:dyDescent="0.2">
      <c r="A52" s="7"/>
      <c r="B52" s="7"/>
      <c r="C52" s="7"/>
      <c r="D52" s="7" t="s">
        <v>433</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434</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435</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436</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437</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c r="D57" s="7" t="s">
        <v>588</v>
      </c>
      <c r="E57" s="7"/>
      <c r="F57" s="7"/>
      <c r="G57" s="7"/>
      <c r="H57" s="7"/>
      <c r="I57" s="7"/>
      <c r="J57" s="7"/>
      <c r="K57" s="7"/>
      <c r="L57" s="9" t="s">
        <v>240</v>
      </c>
      <c r="M57" s="14" t="s">
        <v>101</v>
      </c>
      <c r="N57" s="14" t="s">
        <v>101</v>
      </c>
      <c r="O57" s="14" t="s">
        <v>101</v>
      </c>
      <c r="P57" s="7"/>
      <c r="Q57" s="14" t="s">
        <v>101</v>
      </c>
      <c r="R57" s="14" t="s">
        <v>101</v>
      </c>
      <c r="S57" s="14" t="s">
        <v>101</v>
      </c>
    </row>
    <row r="58" spans="1:19" ht="16.5" customHeight="1" x14ac:dyDescent="0.2">
      <c r="A58" s="7"/>
      <c r="B58" s="7"/>
      <c r="C58" s="7" t="s">
        <v>590</v>
      </c>
      <c r="D58" s="7"/>
      <c r="E58" s="7"/>
      <c r="F58" s="7"/>
      <c r="G58" s="7"/>
      <c r="H58" s="7"/>
      <c r="I58" s="7"/>
      <c r="J58" s="7"/>
      <c r="K58" s="7"/>
      <c r="L58" s="9"/>
      <c r="M58" s="10"/>
      <c r="N58" s="10"/>
      <c r="O58" s="10"/>
      <c r="P58" s="7"/>
      <c r="Q58" s="10"/>
      <c r="R58" s="10"/>
      <c r="S58" s="10"/>
    </row>
    <row r="59" spans="1:19" ht="16.5" customHeight="1" x14ac:dyDescent="0.2">
      <c r="A59" s="7"/>
      <c r="B59" s="7"/>
      <c r="C59" s="7"/>
      <c r="D59" s="7" t="s">
        <v>591</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592</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593</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594</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595</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c r="B64" s="7"/>
      <c r="C64" s="7"/>
      <c r="D64" s="7" t="s">
        <v>588</v>
      </c>
      <c r="E64" s="7"/>
      <c r="F64" s="7"/>
      <c r="G64" s="7"/>
      <c r="H64" s="7"/>
      <c r="I64" s="7"/>
      <c r="J64" s="7"/>
      <c r="K64" s="7"/>
      <c r="L64" s="9" t="s">
        <v>240</v>
      </c>
      <c r="M64" s="14" t="s">
        <v>101</v>
      </c>
      <c r="N64" s="14" t="s">
        <v>101</v>
      </c>
      <c r="O64" s="14" t="s">
        <v>101</v>
      </c>
      <c r="P64" s="7"/>
      <c r="Q64" s="14" t="s">
        <v>101</v>
      </c>
      <c r="R64" s="14" t="s">
        <v>101</v>
      </c>
      <c r="S64" s="14" t="s">
        <v>101</v>
      </c>
    </row>
    <row r="65" spans="1:19" ht="16.5" customHeight="1" x14ac:dyDescent="0.2">
      <c r="A65" s="7" t="s">
        <v>598</v>
      </c>
      <c r="B65" s="7"/>
      <c r="C65" s="7"/>
      <c r="D65" s="7"/>
      <c r="E65" s="7"/>
      <c r="F65" s="7"/>
      <c r="G65" s="7"/>
      <c r="H65" s="7"/>
      <c r="I65" s="7"/>
      <c r="J65" s="7"/>
      <c r="K65" s="7"/>
      <c r="L65" s="9"/>
      <c r="M65" s="10"/>
      <c r="N65" s="10"/>
      <c r="O65" s="10"/>
      <c r="P65" s="7"/>
      <c r="Q65" s="10"/>
      <c r="R65" s="10"/>
      <c r="S65" s="10"/>
    </row>
    <row r="66" spans="1:19" ht="16.5" customHeight="1" x14ac:dyDescent="0.2">
      <c r="A66" s="7"/>
      <c r="B66" s="7" t="s">
        <v>586</v>
      </c>
      <c r="C66" s="7"/>
      <c r="D66" s="7"/>
      <c r="E66" s="7"/>
      <c r="F66" s="7"/>
      <c r="G66" s="7"/>
      <c r="H66" s="7"/>
      <c r="I66" s="7"/>
      <c r="J66" s="7"/>
      <c r="K66" s="7"/>
      <c r="L66" s="9"/>
      <c r="M66" s="10"/>
      <c r="N66" s="10"/>
      <c r="O66" s="10"/>
      <c r="P66" s="7"/>
      <c r="Q66" s="10"/>
      <c r="R66" s="10"/>
      <c r="S66" s="10"/>
    </row>
    <row r="67" spans="1:19" ht="16.5" customHeight="1" x14ac:dyDescent="0.2">
      <c r="A67" s="7"/>
      <c r="B67" s="7"/>
      <c r="C67" s="7" t="s">
        <v>105</v>
      </c>
      <c r="D67" s="7"/>
      <c r="E67" s="7"/>
      <c r="F67" s="7"/>
      <c r="G67" s="7"/>
      <c r="H67" s="7"/>
      <c r="I67" s="7"/>
      <c r="J67" s="7"/>
      <c r="K67" s="7"/>
      <c r="L67" s="9" t="s">
        <v>240</v>
      </c>
      <c r="M67" s="15">
        <v>348</v>
      </c>
      <c r="N67" s="15">
        <v>504</v>
      </c>
      <c r="O67" s="19">
        <v>29131</v>
      </c>
      <c r="P67" s="7"/>
      <c r="Q67" s="15">
        <v>356</v>
      </c>
      <c r="R67" s="15">
        <v>519</v>
      </c>
      <c r="S67" s="19">
        <v>10872</v>
      </c>
    </row>
    <row r="68" spans="1:19" ht="16.5" customHeight="1" x14ac:dyDescent="0.2">
      <c r="A68" s="7"/>
      <c r="B68" s="7"/>
      <c r="C68" s="7" t="s">
        <v>587</v>
      </c>
      <c r="D68" s="7"/>
      <c r="E68" s="7"/>
      <c r="F68" s="7"/>
      <c r="G68" s="7"/>
      <c r="H68" s="7"/>
      <c r="I68" s="7"/>
      <c r="J68" s="7"/>
      <c r="K68" s="7"/>
      <c r="L68" s="9"/>
      <c r="M68" s="10"/>
      <c r="N68" s="10"/>
      <c r="O68" s="10"/>
      <c r="P68" s="7"/>
      <c r="Q68" s="10"/>
      <c r="R68" s="10"/>
      <c r="S68" s="10"/>
    </row>
    <row r="69" spans="1:19" ht="29.45" customHeight="1" x14ac:dyDescent="0.2">
      <c r="A69" s="7"/>
      <c r="B69" s="7"/>
      <c r="C69" s="7"/>
      <c r="D69" s="84" t="s">
        <v>346</v>
      </c>
      <c r="E69" s="84"/>
      <c r="F69" s="84"/>
      <c r="G69" s="84"/>
      <c r="H69" s="84"/>
      <c r="I69" s="84"/>
      <c r="J69" s="84"/>
      <c r="K69" s="84"/>
      <c r="L69" s="9" t="s">
        <v>240</v>
      </c>
      <c r="M69" s="15">
        <v>319</v>
      </c>
      <c r="N69" s="15">
        <v>456</v>
      </c>
      <c r="O69" s="15">
        <v>150</v>
      </c>
      <c r="P69" s="7"/>
      <c r="Q69" s="15">
        <v>335</v>
      </c>
      <c r="R69" s="15">
        <v>539</v>
      </c>
      <c r="S69" s="16">
        <v>47</v>
      </c>
    </row>
    <row r="70" spans="1:19" ht="16.5" customHeight="1" x14ac:dyDescent="0.2">
      <c r="A70" s="7"/>
      <c r="B70" s="7"/>
      <c r="C70" s="7"/>
      <c r="D70" s="7" t="s">
        <v>487</v>
      </c>
      <c r="E70" s="7"/>
      <c r="F70" s="7"/>
      <c r="G70" s="7"/>
      <c r="H70" s="7"/>
      <c r="I70" s="7"/>
      <c r="J70" s="7"/>
      <c r="K70" s="7"/>
      <c r="L70" s="9" t="s">
        <v>240</v>
      </c>
      <c r="M70" s="15">
        <v>414</v>
      </c>
      <c r="N70" s="15">
        <v>476</v>
      </c>
      <c r="O70" s="17">
        <v>1989</v>
      </c>
      <c r="P70" s="7"/>
      <c r="Q70" s="15">
        <v>406</v>
      </c>
      <c r="R70" s="15">
        <v>512</v>
      </c>
      <c r="S70" s="15">
        <v>785</v>
      </c>
    </row>
    <row r="71" spans="1:19" ht="16.5" customHeight="1" x14ac:dyDescent="0.2">
      <c r="A71" s="7"/>
      <c r="B71" s="7"/>
      <c r="C71" s="7"/>
      <c r="D71" s="7" t="s">
        <v>588</v>
      </c>
      <c r="E71" s="7"/>
      <c r="F71" s="7"/>
      <c r="G71" s="7"/>
      <c r="H71" s="7"/>
      <c r="I71" s="7"/>
      <c r="J71" s="7"/>
      <c r="K71" s="7"/>
      <c r="L71" s="9" t="s">
        <v>240</v>
      </c>
      <c r="M71" s="15">
        <v>343</v>
      </c>
      <c r="N71" s="15">
        <v>508</v>
      </c>
      <c r="O71" s="19">
        <v>26992</v>
      </c>
      <c r="P71" s="7"/>
      <c r="Q71" s="15">
        <v>352</v>
      </c>
      <c r="R71" s="15">
        <v>521</v>
      </c>
      <c r="S71" s="19">
        <v>10040</v>
      </c>
    </row>
    <row r="72" spans="1:19" ht="16.5" customHeight="1" x14ac:dyDescent="0.2">
      <c r="A72" s="7"/>
      <c r="B72" s="7"/>
      <c r="C72" s="7" t="s">
        <v>589</v>
      </c>
      <c r="D72" s="7"/>
      <c r="E72" s="7"/>
      <c r="F72" s="7"/>
      <c r="G72" s="7"/>
      <c r="H72" s="7"/>
      <c r="I72" s="7"/>
      <c r="J72" s="7"/>
      <c r="K72" s="7"/>
      <c r="L72" s="9"/>
      <c r="M72" s="10"/>
      <c r="N72" s="10"/>
      <c r="O72" s="10"/>
      <c r="P72" s="7"/>
      <c r="Q72" s="10"/>
      <c r="R72" s="10"/>
      <c r="S72" s="10"/>
    </row>
    <row r="73" spans="1:19" ht="16.5" customHeight="1" x14ac:dyDescent="0.2">
      <c r="A73" s="7"/>
      <c r="B73" s="7"/>
      <c r="C73" s="7"/>
      <c r="D73" s="7" t="s">
        <v>433</v>
      </c>
      <c r="E73" s="7"/>
      <c r="F73" s="7"/>
      <c r="G73" s="7"/>
      <c r="H73" s="7"/>
      <c r="I73" s="7"/>
      <c r="J73" s="7"/>
      <c r="K73" s="7"/>
      <c r="L73" s="9" t="s">
        <v>240</v>
      </c>
      <c r="M73" s="15">
        <v>329</v>
      </c>
      <c r="N73" s="15">
        <v>485</v>
      </c>
      <c r="O73" s="19">
        <v>16976</v>
      </c>
      <c r="P73" s="7"/>
      <c r="Q73" s="15">
        <v>348</v>
      </c>
      <c r="R73" s="15">
        <v>498</v>
      </c>
      <c r="S73" s="17">
        <v>6002</v>
      </c>
    </row>
    <row r="74" spans="1:19" ht="16.5" customHeight="1" x14ac:dyDescent="0.2">
      <c r="A74" s="7"/>
      <c r="B74" s="7"/>
      <c r="C74" s="7"/>
      <c r="D74" s="7" t="s">
        <v>434</v>
      </c>
      <c r="E74" s="7"/>
      <c r="F74" s="7"/>
      <c r="G74" s="7"/>
      <c r="H74" s="7"/>
      <c r="I74" s="7"/>
      <c r="J74" s="7"/>
      <c r="K74" s="7"/>
      <c r="L74" s="9" t="s">
        <v>240</v>
      </c>
      <c r="M74" s="15">
        <v>421</v>
      </c>
      <c r="N74" s="15">
        <v>515</v>
      </c>
      <c r="O74" s="17">
        <v>4795</v>
      </c>
      <c r="P74" s="7"/>
      <c r="Q74" s="15">
        <v>416</v>
      </c>
      <c r="R74" s="15">
        <v>553</v>
      </c>
      <c r="S74" s="17">
        <v>1602</v>
      </c>
    </row>
    <row r="75" spans="1:19" ht="16.5" customHeight="1" x14ac:dyDescent="0.2">
      <c r="A75" s="7"/>
      <c r="B75" s="7"/>
      <c r="C75" s="7"/>
      <c r="D75" s="7" t="s">
        <v>435</v>
      </c>
      <c r="E75" s="7"/>
      <c r="F75" s="7"/>
      <c r="G75" s="7"/>
      <c r="H75" s="7"/>
      <c r="I75" s="7"/>
      <c r="J75" s="7"/>
      <c r="K75" s="7"/>
      <c r="L75" s="9" t="s">
        <v>240</v>
      </c>
      <c r="M75" s="15">
        <v>378</v>
      </c>
      <c r="N75" s="15">
        <v>534</v>
      </c>
      <c r="O75" s="17">
        <v>4809</v>
      </c>
      <c r="P75" s="7"/>
      <c r="Q75" s="15">
        <v>352</v>
      </c>
      <c r="R75" s="15">
        <v>546</v>
      </c>
      <c r="S75" s="17">
        <v>2115</v>
      </c>
    </row>
    <row r="76" spans="1:19" ht="16.5" customHeight="1" x14ac:dyDescent="0.2">
      <c r="A76" s="7"/>
      <c r="B76" s="7"/>
      <c r="C76" s="7"/>
      <c r="D76" s="7" t="s">
        <v>436</v>
      </c>
      <c r="E76" s="7"/>
      <c r="F76" s="7"/>
      <c r="G76" s="7"/>
      <c r="H76" s="7"/>
      <c r="I76" s="7"/>
      <c r="J76" s="7"/>
      <c r="K76" s="7"/>
      <c r="L76" s="9" t="s">
        <v>240</v>
      </c>
      <c r="M76" s="15">
        <v>342</v>
      </c>
      <c r="N76" s="15">
        <v>502</v>
      </c>
      <c r="O76" s="17">
        <v>1088</v>
      </c>
      <c r="P76" s="7"/>
      <c r="Q76" s="15">
        <v>326</v>
      </c>
      <c r="R76" s="15">
        <v>465</v>
      </c>
      <c r="S76" s="15">
        <v>501</v>
      </c>
    </row>
    <row r="77" spans="1:19" ht="16.5" customHeight="1" x14ac:dyDescent="0.2">
      <c r="A77" s="7"/>
      <c r="B77" s="7"/>
      <c r="C77" s="7"/>
      <c r="D77" s="7" t="s">
        <v>437</v>
      </c>
      <c r="E77" s="7"/>
      <c r="F77" s="7"/>
      <c r="G77" s="7"/>
      <c r="H77" s="7"/>
      <c r="I77" s="7"/>
      <c r="J77" s="7"/>
      <c r="K77" s="7"/>
      <c r="L77" s="9" t="s">
        <v>240</v>
      </c>
      <c r="M77" s="15">
        <v>369</v>
      </c>
      <c r="N77" s="15">
        <v>511</v>
      </c>
      <c r="O77" s="15">
        <v>151</v>
      </c>
      <c r="P77" s="7"/>
      <c r="Q77" s="15">
        <v>354</v>
      </c>
      <c r="R77" s="15">
        <v>590</v>
      </c>
      <c r="S77" s="16">
        <v>45</v>
      </c>
    </row>
    <row r="78" spans="1:19" ht="16.5" customHeight="1" x14ac:dyDescent="0.2">
      <c r="A78" s="7"/>
      <c r="B78" s="7"/>
      <c r="C78" s="7"/>
      <c r="D78" s="7" t="s">
        <v>588</v>
      </c>
      <c r="E78" s="7"/>
      <c r="F78" s="7"/>
      <c r="G78" s="7"/>
      <c r="H78" s="7"/>
      <c r="I78" s="7"/>
      <c r="J78" s="7"/>
      <c r="K78" s="7"/>
      <c r="L78" s="9" t="s">
        <v>240</v>
      </c>
      <c r="M78" s="15">
        <v>322</v>
      </c>
      <c r="N78" s="15">
        <v>446</v>
      </c>
      <c r="O78" s="17">
        <v>1312</v>
      </c>
      <c r="P78" s="7"/>
      <c r="Q78" s="15">
        <v>324</v>
      </c>
      <c r="R78" s="15">
        <v>433</v>
      </c>
      <c r="S78" s="15">
        <v>608</v>
      </c>
    </row>
    <row r="79" spans="1:19" ht="16.5" customHeight="1" x14ac:dyDescent="0.2">
      <c r="A79" s="7"/>
      <c r="B79" s="7"/>
      <c r="C79" s="7" t="s">
        <v>590</v>
      </c>
      <c r="D79" s="7"/>
      <c r="E79" s="7"/>
      <c r="F79" s="7"/>
      <c r="G79" s="7"/>
      <c r="H79" s="7"/>
      <c r="I79" s="7"/>
      <c r="J79" s="7"/>
      <c r="K79" s="7"/>
      <c r="L79" s="9"/>
      <c r="M79" s="10"/>
      <c r="N79" s="10"/>
      <c r="O79" s="10"/>
      <c r="P79" s="7"/>
      <c r="Q79" s="10"/>
      <c r="R79" s="10"/>
      <c r="S79" s="10"/>
    </row>
    <row r="80" spans="1:19" ht="16.5" customHeight="1" x14ac:dyDescent="0.2">
      <c r="A80" s="7"/>
      <c r="B80" s="7"/>
      <c r="C80" s="7"/>
      <c r="D80" s="7" t="s">
        <v>591</v>
      </c>
      <c r="E80" s="7"/>
      <c r="F80" s="7"/>
      <c r="G80" s="7"/>
      <c r="H80" s="7"/>
      <c r="I80" s="7"/>
      <c r="J80" s="7"/>
      <c r="K80" s="7"/>
      <c r="L80" s="9" t="s">
        <v>240</v>
      </c>
      <c r="M80" s="15">
        <v>343</v>
      </c>
      <c r="N80" s="15">
        <v>511</v>
      </c>
      <c r="O80" s="19">
        <v>12231</v>
      </c>
      <c r="P80" s="7"/>
      <c r="Q80" s="15">
        <v>358</v>
      </c>
      <c r="R80" s="15">
        <v>530</v>
      </c>
      <c r="S80" s="17">
        <v>4345</v>
      </c>
    </row>
    <row r="81" spans="1:19" ht="16.5" customHeight="1" x14ac:dyDescent="0.2">
      <c r="A81" s="7"/>
      <c r="B81" s="7"/>
      <c r="C81" s="7"/>
      <c r="D81" s="7" t="s">
        <v>592</v>
      </c>
      <c r="E81" s="7"/>
      <c r="F81" s="7"/>
      <c r="G81" s="7"/>
      <c r="H81" s="7"/>
      <c r="I81" s="7"/>
      <c r="J81" s="7"/>
      <c r="K81" s="7"/>
      <c r="L81" s="9" t="s">
        <v>240</v>
      </c>
      <c r="M81" s="15">
        <v>350</v>
      </c>
      <c r="N81" s="15">
        <v>508</v>
      </c>
      <c r="O81" s="19">
        <v>10215</v>
      </c>
      <c r="P81" s="7"/>
      <c r="Q81" s="15">
        <v>355</v>
      </c>
      <c r="R81" s="15">
        <v>528</v>
      </c>
      <c r="S81" s="17">
        <v>4019</v>
      </c>
    </row>
    <row r="82" spans="1:19" ht="16.5" customHeight="1" x14ac:dyDescent="0.2">
      <c r="A82" s="7"/>
      <c r="B82" s="7"/>
      <c r="C82" s="7"/>
      <c r="D82" s="7" t="s">
        <v>593</v>
      </c>
      <c r="E82" s="7"/>
      <c r="F82" s="7"/>
      <c r="G82" s="7"/>
      <c r="H82" s="7"/>
      <c r="I82" s="7"/>
      <c r="J82" s="7"/>
      <c r="K82" s="7"/>
      <c r="L82" s="9" t="s">
        <v>240</v>
      </c>
      <c r="M82" s="15">
        <v>375</v>
      </c>
      <c r="N82" s="15">
        <v>494</v>
      </c>
      <c r="O82" s="17">
        <v>3011</v>
      </c>
      <c r="P82" s="7"/>
      <c r="Q82" s="15">
        <v>364</v>
      </c>
      <c r="R82" s="15">
        <v>505</v>
      </c>
      <c r="S82" s="15">
        <v>978</v>
      </c>
    </row>
    <row r="83" spans="1:19" ht="16.5" customHeight="1" x14ac:dyDescent="0.2">
      <c r="A83" s="7"/>
      <c r="B83" s="7"/>
      <c r="C83" s="7"/>
      <c r="D83" s="7" t="s">
        <v>594</v>
      </c>
      <c r="E83" s="7"/>
      <c r="F83" s="7"/>
      <c r="G83" s="7"/>
      <c r="H83" s="7"/>
      <c r="I83" s="7"/>
      <c r="J83" s="7"/>
      <c r="K83" s="7"/>
      <c r="L83" s="9" t="s">
        <v>240</v>
      </c>
      <c r="M83" s="15">
        <v>344</v>
      </c>
      <c r="N83" s="15">
        <v>497</v>
      </c>
      <c r="O83" s="17">
        <v>1913</v>
      </c>
      <c r="P83" s="7"/>
      <c r="Q83" s="15">
        <v>350</v>
      </c>
      <c r="R83" s="15">
        <v>506</v>
      </c>
      <c r="S83" s="15">
        <v>744</v>
      </c>
    </row>
    <row r="84" spans="1:19" ht="16.5" customHeight="1" x14ac:dyDescent="0.2">
      <c r="A84" s="7"/>
      <c r="B84" s="7"/>
      <c r="C84" s="7"/>
      <c r="D84" s="7" t="s">
        <v>595</v>
      </c>
      <c r="E84" s="7"/>
      <c r="F84" s="7"/>
      <c r="G84" s="7"/>
      <c r="H84" s="7"/>
      <c r="I84" s="7"/>
      <c r="J84" s="7"/>
      <c r="K84" s="7"/>
      <c r="L84" s="9" t="s">
        <v>240</v>
      </c>
      <c r="M84" s="15">
        <v>354</v>
      </c>
      <c r="N84" s="15">
        <v>489</v>
      </c>
      <c r="O84" s="15">
        <v>446</v>
      </c>
      <c r="P84" s="7"/>
      <c r="Q84" s="15">
        <v>358</v>
      </c>
      <c r="R84" s="15">
        <v>526</v>
      </c>
      <c r="S84" s="15">
        <v>177</v>
      </c>
    </row>
    <row r="85" spans="1:19" ht="16.5" customHeight="1" x14ac:dyDescent="0.2">
      <c r="A85" s="7"/>
      <c r="B85" s="7"/>
      <c r="C85" s="7"/>
      <c r="D85" s="7" t="s">
        <v>588</v>
      </c>
      <c r="E85" s="7"/>
      <c r="F85" s="7"/>
      <c r="G85" s="7"/>
      <c r="H85" s="7"/>
      <c r="I85" s="7"/>
      <c r="J85" s="7"/>
      <c r="K85" s="7"/>
      <c r="L85" s="9" t="s">
        <v>240</v>
      </c>
      <c r="M85" s="15">
        <v>322</v>
      </c>
      <c r="N85" s="15">
        <v>446</v>
      </c>
      <c r="O85" s="17">
        <v>1315</v>
      </c>
      <c r="P85" s="7"/>
      <c r="Q85" s="15">
        <v>324</v>
      </c>
      <c r="R85" s="15">
        <v>433</v>
      </c>
      <c r="S85" s="15">
        <v>609</v>
      </c>
    </row>
    <row r="86" spans="1:19" ht="16.5" customHeight="1" x14ac:dyDescent="0.2">
      <c r="A86" s="7"/>
      <c r="B86" s="7" t="s">
        <v>596</v>
      </c>
      <c r="C86" s="7"/>
      <c r="D86" s="7"/>
      <c r="E86" s="7"/>
      <c r="F86" s="7"/>
      <c r="G86" s="7"/>
      <c r="H86" s="7"/>
      <c r="I86" s="7"/>
      <c r="J86" s="7"/>
      <c r="K86" s="7"/>
      <c r="L86" s="9"/>
      <c r="M86" s="10"/>
      <c r="N86" s="10"/>
      <c r="O86" s="10"/>
      <c r="P86" s="7"/>
      <c r="Q86" s="10"/>
      <c r="R86" s="10"/>
      <c r="S86" s="10"/>
    </row>
    <row r="87" spans="1:19" ht="16.5" customHeight="1" x14ac:dyDescent="0.2">
      <c r="A87" s="7"/>
      <c r="B87" s="7"/>
      <c r="C87" s="7" t="s">
        <v>105</v>
      </c>
      <c r="D87" s="7"/>
      <c r="E87" s="7"/>
      <c r="F87" s="7"/>
      <c r="G87" s="7"/>
      <c r="H87" s="7"/>
      <c r="I87" s="7"/>
      <c r="J87" s="7"/>
      <c r="K87" s="7"/>
      <c r="L87" s="9" t="s">
        <v>240</v>
      </c>
      <c r="M87" s="15">
        <v>293</v>
      </c>
      <c r="N87" s="15">
        <v>575</v>
      </c>
      <c r="O87" s="17">
        <v>2483</v>
      </c>
      <c r="P87" s="7"/>
      <c r="Q87" s="16">
        <v>83</v>
      </c>
      <c r="R87" s="15">
        <v>436</v>
      </c>
      <c r="S87" s="15">
        <v>153</v>
      </c>
    </row>
    <row r="88" spans="1:19" ht="16.5" customHeight="1" x14ac:dyDescent="0.2">
      <c r="A88" s="7"/>
      <c r="B88" s="7"/>
      <c r="C88" s="7" t="s">
        <v>587</v>
      </c>
      <c r="D88" s="7"/>
      <c r="E88" s="7"/>
      <c r="F88" s="7"/>
      <c r="G88" s="7"/>
      <c r="H88" s="7"/>
      <c r="I88" s="7"/>
      <c r="J88" s="7"/>
      <c r="K88" s="7"/>
      <c r="L88" s="9"/>
      <c r="M88" s="10"/>
      <c r="N88" s="10"/>
      <c r="O88" s="10"/>
      <c r="P88" s="7"/>
      <c r="Q88" s="10"/>
      <c r="R88" s="10"/>
      <c r="S88" s="10"/>
    </row>
    <row r="89" spans="1:19" ht="29.45" customHeight="1" x14ac:dyDescent="0.2">
      <c r="A89" s="7"/>
      <c r="B89" s="7"/>
      <c r="C89" s="7"/>
      <c r="D89" s="84" t="s">
        <v>346</v>
      </c>
      <c r="E89" s="84"/>
      <c r="F89" s="84"/>
      <c r="G89" s="84"/>
      <c r="H89" s="84"/>
      <c r="I89" s="84"/>
      <c r="J89" s="84"/>
      <c r="K89" s="84"/>
      <c r="L89" s="9" t="s">
        <v>240</v>
      </c>
      <c r="M89" s="14" t="s">
        <v>227</v>
      </c>
      <c r="N89" s="14" t="s">
        <v>227</v>
      </c>
      <c r="O89" s="16">
        <v>12</v>
      </c>
      <c r="P89" s="7"/>
      <c r="Q89" s="14" t="s">
        <v>227</v>
      </c>
      <c r="R89" s="14" t="s">
        <v>227</v>
      </c>
      <c r="S89" s="13">
        <v>7</v>
      </c>
    </row>
    <row r="90" spans="1:19" ht="16.5" customHeight="1" x14ac:dyDescent="0.2">
      <c r="A90" s="7"/>
      <c r="B90" s="7"/>
      <c r="C90" s="7"/>
      <c r="D90" s="7" t="s">
        <v>487</v>
      </c>
      <c r="E90" s="7"/>
      <c r="F90" s="7"/>
      <c r="G90" s="7"/>
      <c r="H90" s="7"/>
      <c r="I90" s="7"/>
      <c r="J90" s="7"/>
      <c r="K90" s="7"/>
      <c r="L90" s="9" t="s">
        <v>240</v>
      </c>
      <c r="M90" s="14" t="s">
        <v>101</v>
      </c>
      <c r="N90" s="14" t="s">
        <v>101</v>
      </c>
      <c r="O90" s="13" t="s">
        <v>104</v>
      </c>
      <c r="P90" s="7"/>
      <c r="Q90" s="14" t="s">
        <v>101</v>
      </c>
      <c r="R90" s="14" t="s">
        <v>101</v>
      </c>
      <c r="S90" s="13" t="s">
        <v>104</v>
      </c>
    </row>
    <row r="91" spans="1:19" ht="16.5" customHeight="1" x14ac:dyDescent="0.2">
      <c r="A91" s="7"/>
      <c r="B91" s="7"/>
      <c r="C91" s="7"/>
      <c r="D91" s="7" t="s">
        <v>588</v>
      </c>
      <c r="E91" s="7"/>
      <c r="F91" s="7"/>
      <c r="G91" s="7"/>
      <c r="H91" s="7"/>
      <c r="I91" s="7"/>
      <c r="J91" s="7"/>
      <c r="K91" s="7"/>
      <c r="L91" s="9" t="s">
        <v>240</v>
      </c>
      <c r="M91" s="15">
        <v>294</v>
      </c>
      <c r="N91" s="15">
        <v>575</v>
      </c>
      <c r="O91" s="17">
        <v>2471</v>
      </c>
      <c r="P91" s="7"/>
      <c r="Q91" s="16">
        <v>83</v>
      </c>
      <c r="R91" s="15">
        <v>456</v>
      </c>
      <c r="S91" s="15">
        <v>146</v>
      </c>
    </row>
    <row r="92" spans="1:19" ht="16.5" customHeight="1" x14ac:dyDescent="0.2">
      <c r="A92" s="7"/>
      <c r="B92" s="7"/>
      <c r="C92" s="7" t="s">
        <v>589</v>
      </c>
      <c r="D92" s="7"/>
      <c r="E92" s="7"/>
      <c r="F92" s="7"/>
      <c r="G92" s="7"/>
      <c r="H92" s="7"/>
      <c r="I92" s="7"/>
      <c r="J92" s="7"/>
      <c r="K92" s="7"/>
      <c r="L92" s="9"/>
      <c r="M92" s="10"/>
      <c r="N92" s="10"/>
      <c r="O92" s="10"/>
      <c r="P92" s="7"/>
      <c r="Q92" s="10"/>
      <c r="R92" s="10"/>
      <c r="S92" s="10"/>
    </row>
    <row r="93" spans="1:19" ht="16.5" customHeight="1" x14ac:dyDescent="0.2">
      <c r="A93" s="7"/>
      <c r="B93" s="7"/>
      <c r="C93" s="7"/>
      <c r="D93" s="7" t="s">
        <v>433</v>
      </c>
      <c r="E93" s="7"/>
      <c r="F93" s="7"/>
      <c r="G93" s="7"/>
      <c r="H93" s="7"/>
      <c r="I93" s="7"/>
      <c r="J93" s="7"/>
      <c r="K93" s="7"/>
      <c r="L93" s="9" t="s">
        <v>240</v>
      </c>
      <c r="M93" s="15">
        <v>211</v>
      </c>
      <c r="N93" s="15">
        <v>580</v>
      </c>
      <c r="O93" s="15">
        <v>738</v>
      </c>
      <c r="P93" s="7"/>
      <c r="Q93" s="16">
        <v>75</v>
      </c>
      <c r="R93" s="15">
        <v>272</v>
      </c>
      <c r="S93" s="15">
        <v>123</v>
      </c>
    </row>
    <row r="94" spans="1:19" ht="16.5" customHeight="1" x14ac:dyDescent="0.2">
      <c r="A94" s="7"/>
      <c r="B94" s="7"/>
      <c r="C94" s="7"/>
      <c r="D94" s="7" t="s">
        <v>434</v>
      </c>
      <c r="E94" s="7"/>
      <c r="F94" s="7"/>
      <c r="G94" s="7"/>
      <c r="H94" s="7"/>
      <c r="I94" s="7"/>
      <c r="J94" s="7"/>
      <c r="K94" s="7"/>
      <c r="L94" s="9" t="s">
        <v>240</v>
      </c>
      <c r="M94" s="15">
        <v>349</v>
      </c>
      <c r="N94" s="15">
        <v>619</v>
      </c>
      <c r="O94" s="15">
        <v>415</v>
      </c>
      <c r="P94" s="7"/>
      <c r="Q94" s="14" t="s">
        <v>227</v>
      </c>
      <c r="R94" s="14" t="s">
        <v>227</v>
      </c>
      <c r="S94" s="13">
        <v>9</v>
      </c>
    </row>
    <row r="95" spans="1:19" ht="16.5" customHeight="1" x14ac:dyDescent="0.2">
      <c r="A95" s="7"/>
      <c r="B95" s="7"/>
      <c r="C95" s="7"/>
      <c r="D95" s="7" t="s">
        <v>435</v>
      </c>
      <c r="E95" s="7"/>
      <c r="F95" s="7"/>
      <c r="G95" s="7"/>
      <c r="H95" s="7"/>
      <c r="I95" s="7"/>
      <c r="J95" s="7"/>
      <c r="K95" s="7"/>
      <c r="L95" s="9" t="s">
        <v>240</v>
      </c>
      <c r="M95" s="15">
        <v>333</v>
      </c>
      <c r="N95" s="15">
        <v>586</v>
      </c>
      <c r="O95" s="15">
        <v>877</v>
      </c>
      <c r="P95" s="7"/>
      <c r="Q95" s="14" t="s">
        <v>227</v>
      </c>
      <c r="R95" s="14" t="s">
        <v>227</v>
      </c>
      <c r="S95" s="16">
        <v>13</v>
      </c>
    </row>
    <row r="96" spans="1:19" ht="16.5" customHeight="1" x14ac:dyDescent="0.2">
      <c r="A96" s="7"/>
      <c r="B96" s="7"/>
      <c r="C96" s="7"/>
      <c r="D96" s="7" t="s">
        <v>436</v>
      </c>
      <c r="E96" s="7"/>
      <c r="F96" s="7"/>
      <c r="G96" s="7"/>
      <c r="H96" s="7"/>
      <c r="I96" s="7"/>
      <c r="J96" s="7"/>
      <c r="K96" s="7"/>
      <c r="L96" s="9" t="s">
        <v>240</v>
      </c>
      <c r="M96" s="15">
        <v>337</v>
      </c>
      <c r="N96" s="15">
        <v>501</v>
      </c>
      <c r="O96" s="15">
        <v>213</v>
      </c>
      <c r="P96" s="7"/>
      <c r="Q96" s="14" t="s">
        <v>227</v>
      </c>
      <c r="R96" s="14" t="s">
        <v>227</v>
      </c>
      <c r="S96" s="13">
        <v>4</v>
      </c>
    </row>
    <row r="97" spans="1:19" ht="16.5" customHeight="1" x14ac:dyDescent="0.2">
      <c r="A97" s="7"/>
      <c r="B97" s="7"/>
      <c r="C97" s="7"/>
      <c r="D97" s="7" t="s">
        <v>437</v>
      </c>
      <c r="E97" s="7"/>
      <c r="F97" s="7"/>
      <c r="G97" s="7"/>
      <c r="H97" s="7"/>
      <c r="I97" s="7"/>
      <c r="J97" s="7"/>
      <c r="K97" s="7"/>
      <c r="L97" s="9" t="s">
        <v>240</v>
      </c>
      <c r="M97" s="15">
        <v>236</v>
      </c>
      <c r="N97" s="15">
        <v>531</v>
      </c>
      <c r="O97" s="16">
        <v>47</v>
      </c>
      <c r="P97" s="7"/>
      <c r="Q97" s="14" t="s">
        <v>227</v>
      </c>
      <c r="R97" s="14" t="s">
        <v>227</v>
      </c>
      <c r="S97" s="13">
        <v>3</v>
      </c>
    </row>
    <row r="98" spans="1:19" ht="16.5" customHeight="1" x14ac:dyDescent="0.2">
      <c r="A98" s="7"/>
      <c r="B98" s="7"/>
      <c r="C98" s="7"/>
      <c r="D98" s="7" t="s">
        <v>588</v>
      </c>
      <c r="E98" s="7"/>
      <c r="F98" s="7"/>
      <c r="G98" s="7"/>
      <c r="H98" s="7"/>
      <c r="I98" s="7"/>
      <c r="J98" s="7"/>
      <c r="K98" s="7"/>
      <c r="L98" s="9" t="s">
        <v>240</v>
      </c>
      <c r="M98" s="15">
        <v>266</v>
      </c>
      <c r="N98" s="15">
        <v>455</v>
      </c>
      <c r="O98" s="15">
        <v>194</v>
      </c>
      <c r="P98" s="7"/>
      <c r="Q98" s="14" t="s">
        <v>227</v>
      </c>
      <c r="R98" s="14" t="s">
        <v>227</v>
      </c>
      <c r="S98" s="13">
        <v>2</v>
      </c>
    </row>
    <row r="99" spans="1:19" ht="16.5" customHeight="1" x14ac:dyDescent="0.2">
      <c r="A99" s="7"/>
      <c r="B99" s="7"/>
      <c r="C99" s="7" t="s">
        <v>590</v>
      </c>
      <c r="D99" s="7"/>
      <c r="E99" s="7"/>
      <c r="F99" s="7"/>
      <c r="G99" s="7"/>
      <c r="H99" s="7"/>
      <c r="I99" s="7"/>
      <c r="J99" s="7"/>
      <c r="K99" s="7"/>
      <c r="L99" s="9"/>
      <c r="M99" s="10"/>
      <c r="N99" s="10"/>
      <c r="O99" s="10"/>
      <c r="P99" s="7"/>
      <c r="Q99" s="10"/>
      <c r="R99" s="10"/>
      <c r="S99" s="10"/>
    </row>
    <row r="100" spans="1:19" ht="16.5" customHeight="1" x14ac:dyDescent="0.2">
      <c r="A100" s="7"/>
      <c r="B100" s="7"/>
      <c r="C100" s="7"/>
      <c r="D100" s="7" t="s">
        <v>591</v>
      </c>
      <c r="E100" s="7"/>
      <c r="F100" s="7"/>
      <c r="G100" s="7"/>
      <c r="H100" s="7"/>
      <c r="I100" s="7"/>
      <c r="J100" s="7"/>
      <c r="K100" s="7"/>
      <c r="L100" s="9" t="s">
        <v>240</v>
      </c>
      <c r="M100" s="15">
        <v>266</v>
      </c>
      <c r="N100" s="15">
        <v>589</v>
      </c>
      <c r="O100" s="17">
        <v>1035</v>
      </c>
      <c r="P100" s="7"/>
      <c r="Q100" s="16">
        <v>71</v>
      </c>
      <c r="R100" s="15">
        <v>272</v>
      </c>
      <c r="S100" s="16">
        <v>87</v>
      </c>
    </row>
    <row r="101" spans="1:19" ht="16.5" customHeight="1" x14ac:dyDescent="0.2">
      <c r="A101" s="7"/>
      <c r="B101" s="7"/>
      <c r="C101" s="7"/>
      <c r="D101" s="7" t="s">
        <v>592</v>
      </c>
      <c r="E101" s="7"/>
      <c r="F101" s="7"/>
      <c r="G101" s="7"/>
      <c r="H101" s="7"/>
      <c r="I101" s="7"/>
      <c r="J101" s="7"/>
      <c r="K101" s="7"/>
      <c r="L101" s="9" t="s">
        <v>240</v>
      </c>
      <c r="M101" s="15">
        <v>322</v>
      </c>
      <c r="N101" s="15">
        <v>576</v>
      </c>
      <c r="O101" s="15">
        <v>902</v>
      </c>
      <c r="P101" s="7"/>
      <c r="Q101" s="16">
        <v>85</v>
      </c>
      <c r="R101" s="15">
        <v>456</v>
      </c>
      <c r="S101" s="16">
        <v>51</v>
      </c>
    </row>
    <row r="102" spans="1:19" ht="16.5" customHeight="1" x14ac:dyDescent="0.2">
      <c r="A102" s="7"/>
      <c r="B102" s="7"/>
      <c r="C102" s="7"/>
      <c r="D102" s="7" t="s">
        <v>593</v>
      </c>
      <c r="E102" s="7"/>
      <c r="F102" s="7"/>
      <c r="G102" s="7"/>
      <c r="H102" s="7"/>
      <c r="I102" s="7"/>
      <c r="J102" s="7"/>
      <c r="K102" s="7"/>
      <c r="L102" s="9" t="s">
        <v>240</v>
      </c>
      <c r="M102" s="15">
        <v>238</v>
      </c>
      <c r="N102" s="15">
        <v>578</v>
      </c>
      <c r="O102" s="15">
        <v>176</v>
      </c>
      <c r="P102" s="7"/>
      <c r="Q102" s="14" t="s">
        <v>227</v>
      </c>
      <c r="R102" s="14" t="s">
        <v>227</v>
      </c>
      <c r="S102" s="13">
        <v>7</v>
      </c>
    </row>
    <row r="103" spans="1:19" ht="16.5" customHeight="1" x14ac:dyDescent="0.2">
      <c r="A103" s="7"/>
      <c r="B103" s="7"/>
      <c r="C103" s="7"/>
      <c r="D103" s="7" t="s">
        <v>594</v>
      </c>
      <c r="E103" s="7"/>
      <c r="F103" s="7"/>
      <c r="G103" s="7"/>
      <c r="H103" s="7"/>
      <c r="I103" s="7"/>
      <c r="J103" s="7"/>
      <c r="K103" s="7"/>
      <c r="L103" s="9" t="s">
        <v>240</v>
      </c>
      <c r="M103" s="15">
        <v>321</v>
      </c>
      <c r="N103" s="15">
        <v>631</v>
      </c>
      <c r="O103" s="15">
        <v>140</v>
      </c>
      <c r="P103" s="7"/>
      <c r="Q103" s="14" t="s">
        <v>227</v>
      </c>
      <c r="R103" s="14" t="s">
        <v>227</v>
      </c>
      <c r="S103" s="13">
        <v>5</v>
      </c>
    </row>
    <row r="104" spans="1:19" ht="16.5" customHeight="1" x14ac:dyDescent="0.2">
      <c r="A104" s="7"/>
      <c r="B104" s="7"/>
      <c r="C104" s="7"/>
      <c r="D104" s="7" t="s">
        <v>595</v>
      </c>
      <c r="E104" s="7"/>
      <c r="F104" s="7"/>
      <c r="G104" s="7"/>
      <c r="H104" s="7"/>
      <c r="I104" s="7"/>
      <c r="J104" s="7"/>
      <c r="K104" s="7"/>
      <c r="L104" s="9" t="s">
        <v>240</v>
      </c>
      <c r="M104" s="15">
        <v>313</v>
      </c>
      <c r="N104" s="15">
        <v>521</v>
      </c>
      <c r="O104" s="16">
        <v>36</v>
      </c>
      <c r="P104" s="7"/>
      <c r="Q104" s="14" t="s">
        <v>227</v>
      </c>
      <c r="R104" s="14" t="s">
        <v>227</v>
      </c>
      <c r="S104" s="13">
        <v>1</v>
      </c>
    </row>
    <row r="105" spans="1:19" ht="16.5" customHeight="1" x14ac:dyDescent="0.2">
      <c r="A105" s="7"/>
      <c r="B105" s="7"/>
      <c r="C105" s="7"/>
      <c r="D105" s="7" t="s">
        <v>588</v>
      </c>
      <c r="E105" s="7"/>
      <c r="F105" s="7"/>
      <c r="G105" s="7"/>
      <c r="H105" s="7"/>
      <c r="I105" s="7"/>
      <c r="J105" s="7"/>
      <c r="K105" s="7"/>
      <c r="L105" s="9" t="s">
        <v>240</v>
      </c>
      <c r="M105" s="15">
        <v>266</v>
      </c>
      <c r="N105" s="15">
        <v>455</v>
      </c>
      <c r="O105" s="15">
        <v>194</v>
      </c>
      <c r="P105" s="7"/>
      <c r="Q105" s="14" t="s">
        <v>227</v>
      </c>
      <c r="R105" s="14" t="s">
        <v>227</v>
      </c>
      <c r="S105" s="13">
        <v>2</v>
      </c>
    </row>
    <row r="106" spans="1:19" ht="16.5" customHeight="1" x14ac:dyDescent="0.2">
      <c r="A106" s="7"/>
      <c r="B106" s="7" t="s">
        <v>597</v>
      </c>
      <c r="C106" s="7"/>
      <c r="D106" s="7"/>
      <c r="E106" s="7"/>
      <c r="F106" s="7"/>
      <c r="G106" s="7"/>
      <c r="H106" s="7"/>
      <c r="I106" s="7"/>
      <c r="J106" s="7"/>
      <c r="K106" s="7"/>
      <c r="L106" s="9"/>
      <c r="M106" s="10"/>
      <c r="N106" s="10"/>
      <c r="O106" s="10"/>
      <c r="P106" s="7"/>
      <c r="Q106" s="10"/>
      <c r="R106" s="10"/>
      <c r="S106" s="10"/>
    </row>
    <row r="107" spans="1:19" ht="16.5" customHeight="1" x14ac:dyDescent="0.2">
      <c r="A107" s="7"/>
      <c r="B107" s="7"/>
      <c r="C107" s="7" t="s">
        <v>105</v>
      </c>
      <c r="D107" s="7"/>
      <c r="E107" s="7"/>
      <c r="F107" s="7"/>
      <c r="G107" s="7"/>
      <c r="H107" s="7"/>
      <c r="I107" s="7"/>
      <c r="J107" s="7"/>
      <c r="K107" s="7"/>
      <c r="L107" s="9" t="s">
        <v>240</v>
      </c>
      <c r="M107" s="14" t="s">
        <v>101</v>
      </c>
      <c r="N107" s="14" t="s">
        <v>101</v>
      </c>
      <c r="O107" s="14" t="s">
        <v>101</v>
      </c>
      <c r="P107" s="7"/>
      <c r="Q107" s="14" t="s">
        <v>101</v>
      </c>
      <c r="R107" s="14" t="s">
        <v>101</v>
      </c>
      <c r="S107" s="14" t="s">
        <v>101</v>
      </c>
    </row>
    <row r="108" spans="1:19" ht="16.5" customHeight="1" x14ac:dyDescent="0.2">
      <c r="A108" s="7"/>
      <c r="B108" s="7"/>
      <c r="C108" s="7" t="s">
        <v>587</v>
      </c>
      <c r="D108" s="7"/>
      <c r="E108" s="7"/>
      <c r="F108" s="7"/>
      <c r="G108" s="7"/>
      <c r="H108" s="7"/>
      <c r="I108" s="7"/>
      <c r="J108" s="7"/>
      <c r="K108" s="7"/>
      <c r="L108" s="9"/>
      <c r="M108" s="10"/>
      <c r="N108" s="10"/>
      <c r="O108" s="10"/>
      <c r="P108" s="7"/>
      <c r="Q108" s="10"/>
      <c r="R108" s="10"/>
      <c r="S108" s="10"/>
    </row>
    <row r="109" spans="1:19" ht="29.45" customHeight="1" x14ac:dyDescent="0.2">
      <c r="A109" s="7"/>
      <c r="B109" s="7"/>
      <c r="C109" s="7"/>
      <c r="D109" s="84" t="s">
        <v>346</v>
      </c>
      <c r="E109" s="84"/>
      <c r="F109" s="84"/>
      <c r="G109" s="84"/>
      <c r="H109" s="84"/>
      <c r="I109" s="84"/>
      <c r="J109" s="84"/>
      <c r="K109" s="84"/>
      <c r="L109" s="9" t="s">
        <v>240</v>
      </c>
      <c r="M109" s="14" t="s">
        <v>101</v>
      </c>
      <c r="N109" s="14" t="s">
        <v>101</v>
      </c>
      <c r="O109" s="14" t="s">
        <v>101</v>
      </c>
      <c r="P109" s="7"/>
      <c r="Q109" s="14" t="s">
        <v>101</v>
      </c>
      <c r="R109" s="14" t="s">
        <v>101</v>
      </c>
      <c r="S109" s="14" t="s">
        <v>101</v>
      </c>
    </row>
    <row r="110" spans="1:19" ht="16.5" customHeight="1" x14ac:dyDescent="0.2">
      <c r="A110" s="7"/>
      <c r="B110" s="7"/>
      <c r="C110" s="7"/>
      <c r="D110" s="7" t="s">
        <v>487</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c r="D111" s="7" t="s">
        <v>588</v>
      </c>
      <c r="E111" s="7"/>
      <c r="F111" s="7"/>
      <c r="G111" s="7"/>
      <c r="H111" s="7"/>
      <c r="I111" s="7"/>
      <c r="J111" s="7"/>
      <c r="K111" s="7"/>
      <c r="L111" s="9" t="s">
        <v>240</v>
      </c>
      <c r="M111" s="14" t="s">
        <v>101</v>
      </c>
      <c r="N111" s="14" t="s">
        <v>101</v>
      </c>
      <c r="O111" s="14" t="s">
        <v>101</v>
      </c>
      <c r="P111" s="7"/>
      <c r="Q111" s="14" t="s">
        <v>101</v>
      </c>
      <c r="R111" s="14" t="s">
        <v>101</v>
      </c>
      <c r="S111" s="14" t="s">
        <v>101</v>
      </c>
    </row>
    <row r="112" spans="1:19" ht="16.5" customHeight="1" x14ac:dyDescent="0.2">
      <c r="A112" s="7"/>
      <c r="B112" s="7"/>
      <c r="C112" s="7" t="s">
        <v>589</v>
      </c>
      <c r="D112" s="7"/>
      <c r="E112" s="7"/>
      <c r="F112" s="7"/>
      <c r="G112" s="7"/>
      <c r="H112" s="7"/>
      <c r="I112" s="7"/>
      <c r="J112" s="7"/>
      <c r="K112" s="7"/>
      <c r="L112" s="9"/>
      <c r="M112" s="10"/>
      <c r="N112" s="10"/>
      <c r="O112" s="10"/>
      <c r="P112" s="7"/>
      <c r="Q112" s="10"/>
      <c r="R112" s="10"/>
      <c r="S112" s="10"/>
    </row>
    <row r="113" spans="1:19" ht="16.5" customHeight="1" x14ac:dyDescent="0.2">
      <c r="A113" s="7"/>
      <c r="B113" s="7"/>
      <c r="C113" s="7"/>
      <c r="D113" s="7" t="s">
        <v>433</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434</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435</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436</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437</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c r="D118" s="7" t="s">
        <v>588</v>
      </c>
      <c r="E118" s="7"/>
      <c r="F118" s="7"/>
      <c r="G118" s="7"/>
      <c r="H118" s="7"/>
      <c r="I118" s="7"/>
      <c r="J118" s="7"/>
      <c r="K118" s="7"/>
      <c r="L118" s="9" t="s">
        <v>240</v>
      </c>
      <c r="M118" s="14" t="s">
        <v>101</v>
      </c>
      <c r="N118" s="14" t="s">
        <v>101</v>
      </c>
      <c r="O118" s="14" t="s">
        <v>101</v>
      </c>
      <c r="P118" s="7"/>
      <c r="Q118" s="14" t="s">
        <v>101</v>
      </c>
      <c r="R118" s="14" t="s">
        <v>101</v>
      </c>
      <c r="S118" s="14" t="s">
        <v>101</v>
      </c>
    </row>
    <row r="119" spans="1:19" ht="16.5" customHeight="1" x14ac:dyDescent="0.2">
      <c r="A119" s="7"/>
      <c r="B119" s="7"/>
      <c r="C119" s="7" t="s">
        <v>590</v>
      </c>
      <c r="D119" s="7"/>
      <c r="E119" s="7"/>
      <c r="F119" s="7"/>
      <c r="G119" s="7"/>
      <c r="H119" s="7"/>
      <c r="I119" s="7"/>
      <c r="J119" s="7"/>
      <c r="K119" s="7"/>
      <c r="L119" s="9"/>
      <c r="M119" s="10"/>
      <c r="N119" s="10"/>
      <c r="O119" s="10"/>
      <c r="P119" s="7"/>
      <c r="Q119" s="10"/>
      <c r="R119" s="10"/>
      <c r="S119" s="10"/>
    </row>
    <row r="120" spans="1:19" ht="16.5" customHeight="1" x14ac:dyDescent="0.2">
      <c r="A120" s="7"/>
      <c r="B120" s="7"/>
      <c r="C120" s="7"/>
      <c r="D120" s="7" t="s">
        <v>591</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592</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593</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594</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595</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c r="B125" s="7"/>
      <c r="C125" s="7"/>
      <c r="D125" s="7" t="s">
        <v>588</v>
      </c>
      <c r="E125" s="7"/>
      <c r="F125" s="7"/>
      <c r="G125" s="7"/>
      <c r="H125" s="7"/>
      <c r="I125" s="7"/>
      <c r="J125" s="7"/>
      <c r="K125" s="7"/>
      <c r="L125" s="9" t="s">
        <v>240</v>
      </c>
      <c r="M125" s="14" t="s">
        <v>101</v>
      </c>
      <c r="N125" s="14" t="s">
        <v>101</v>
      </c>
      <c r="O125" s="14" t="s">
        <v>101</v>
      </c>
      <c r="P125" s="7"/>
      <c r="Q125" s="14" t="s">
        <v>101</v>
      </c>
      <c r="R125" s="14" t="s">
        <v>101</v>
      </c>
      <c r="S125" s="14" t="s">
        <v>101</v>
      </c>
    </row>
    <row r="126" spans="1:19" ht="16.5" customHeight="1" x14ac:dyDescent="0.2">
      <c r="A126" s="7" t="s">
        <v>141</v>
      </c>
      <c r="B126" s="7"/>
      <c r="C126" s="7"/>
      <c r="D126" s="7"/>
      <c r="E126" s="7"/>
      <c r="F126" s="7"/>
      <c r="G126" s="7"/>
      <c r="H126" s="7"/>
      <c r="I126" s="7"/>
      <c r="J126" s="7"/>
      <c r="K126" s="7"/>
      <c r="L126" s="9"/>
      <c r="M126" s="10"/>
      <c r="N126" s="10"/>
      <c r="O126" s="10"/>
      <c r="P126" s="7"/>
      <c r="Q126" s="10"/>
      <c r="R126" s="10"/>
      <c r="S126" s="10"/>
    </row>
    <row r="127" spans="1:19" ht="16.5" customHeight="1" x14ac:dyDescent="0.2">
      <c r="A127" s="7"/>
      <c r="B127" s="7" t="s">
        <v>586</v>
      </c>
      <c r="C127" s="7"/>
      <c r="D127" s="7"/>
      <c r="E127" s="7"/>
      <c r="F127" s="7"/>
      <c r="G127" s="7"/>
      <c r="H127" s="7"/>
      <c r="I127" s="7"/>
      <c r="J127" s="7"/>
      <c r="K127" s="7"/>
      <c r="L127" s="9"/>
      <c r="M127" s="10"/>
      <c r="N127" s="10"/>
      <c r="O127" s="10"/>
      <c r="P127" s="7"/>
      <c r="Q127" s="10"/>
      <c r="R127" s="10"/>
      <c r="S127" s="10"/>
    </row>
    <row r="128" spans="1:19" ht="16.5" customHeight="1" x14ac:dyDescent="0.2">
      <c r="A128" s="7"/>
      <c r="B128" s="7"/>
      <c r="C128" s="7" t="s">
        <v>105</v>
      </c>
      <c r="D128" s="7"/>
      <c r="E128" s="7"/>
      <c r="F128" s="7"/>
      <c r="G128" s="7"/>
      <c r="H128" s="7"/>
      <c r="I128" s="7"/>
      <c r="J128" s="7"/>
      <c r="K128" s="7"/>
      <c r="L128" s="9" t="s">
        <v>240</v>
      </c>
      <c r="M128" s="15">
        <v>343</v>
      </c>
      <c r="N128" s="15">
        <v>489</v>
      </c>
      <c r="O128" s="19">
        <v>36257</v>
      </c>
      <c r="P128" s="7"/>
      <c r="Q128" s="15">
        <v>347</v>
      </c>
      <c r="R128" s="15">
        <v>519</v>
      </c>
      <c r="S128" s="19">
        <v>13617</v>
      </c>
    </row>
    <row r="129" spans="1:19" ht="16.5" customHeight="1" x14ac:dyDescent="0.2">
      <c r="A129" s="7"/>
      <c r="B129" s="7"/>
      <c r="C129" s="7" t="s">
        <v>587</v>
      </c>
      <c r="D129" s="7"/>
      <c r="E129" s="7"/>
      <c r="F129" s="7"/>
      <c r="G129" s="7"/>
      <c r="H129" s="7"/>
      <c r="I129" s="7"/>
      <c r="J129" s="7"/>
      <c r="K129" s="7"/>
      <c r="L129" s="9"/>
      <c r="M129" s="10"/>
      <c r="N129" s="10"/>
      <c r="O129" s="10"/>
      <c r="P129" s="7"/>
      <c r="Q129" s="10"/>
      <c r="R129" s="10"/>
      <c r="S129" s="10"/>
    </row>
    <row r="130" spans="1:19" ht="29.45" customHeight="1" x14ac:dyDescent="0.2">
      <c r="A130" s="7"/>
      <c r="B130" s="7"/>
      <c r="C130" s="7"/>
      <c r="D130" s="84" t="s">
        <v>346</v>
      </c>
      <c r="E130" s="84"/>
      <c r="F130" s="84"/>
      <c r="G130" s="84"/>
      <c r="H130" s="84"/>
      <c r="I130" s="84"/>
      <c r="J130" s="84"/>
      <c r="K130" s="84"/>
      <c r="L130" s="9" t="s">
        <v>240</v>
      </c>
      <c r="M130" s="15">
        <v>308</v>
      </c>
      <c r="N130" s="15">
        <v>433</v>
      </c>
      <c r="O130" s="15">
        <v>178</v>
      </c>
      <c r="P130" s="7"/>
      <c r="Q130" s="15">
        <v>294</v>
      </c>
      <c r="R130" s="15">
        <v>488</v>
      </c>
      <c r="S130" s="16">
        <v>62</v>
      </c>
    </row>
    <row r="131" spans="1:19" ht="16.5" customHeight="1" x14ac:dyDescent="0.2">
      <c r="A131" s="7"/>
      <c r="B131" s="7"/>
      <c r="C131" s="7"/>
      <c r="D131" s="7" t="s">
        <v>487</v>
      </c>
      <c r="E131" s="7"/>
      <c r="F131" s="7"/>
      <c r="G131" s="7"/>
      <c r="H131" s="7"/>
      <c r="I131" s="7"/>
      <c r="J131" s="7"/>
      <c r="K131" s="7"/>
      <c r="L131" s="9" t="s">
        <v>240</v>
      </c>
      <c r="M131" s="15">
        <v>343</v>
      </c>
      <c r="N131" s="15">
        <v>492</v>
      </c>
      <c r="O131" s="19">
        <v>35118</v>
      </c>
      <c r="P131" s="7"/>
      <c r="Q131" s="15">
        <v>348</v>
      </c>
      <c r="R131" s="15">
        <v>521</v>
      </c>
      <c r="S131" s="19">
        <v>13276</v>
      </c>
    </row>
    <row r="132" spans="1:19" ht="16.5" customHeight="1" x14ac:dyDescent="0.2">
      <c r="A132" s="7"/>
      <c r="B132" s="7"/>
      <c r="C132" s="7"/>
      <c r="D132" s="7" t="s">
        <v>588</v>
      </c>
      <c r="E132" s="7"/>
      <c r="F132" s="7"/>
      <c r="G132" s="7"/>
      <c r="H132" s="7"/>
      <c r="I132" s="7"/>
      <c r="J132" s="7"/>
      <c r="K132" s="7"/>
      <c r="L132" s="9" t="s">
        <v>240</v>
      </c>
      <c r="M132" s="15">
        <v>302</v>
      </c>
      <c r="N132" s="15">
        <v>426</v>
      </c>
      <c r="O132" s="15">
        <v>961</v>
      </c>
      <c r="P132" s="7"/>
      <c r="Q132" s="15">
        <v>274</v>
      </c>
      <c r="R132" s="15">
        <v>452</v>
      </c>
      <c r="S132" s="15">
        <v>279</v>
      </c>
    </row>
    <row r="133" spans="1:19" ht="16.5" customHeight="1" x14ac:dyDescent="0.2">
      <c r="A133" s="7"/>
      <c r="B133" s="7"/>
      <c r="C133" s="7" t="s">
        <v>589</v>
      </c>
      <c r="D133" s="7"/>
      <c r="E133" s="7"/>
      <c r="F133" s="7"/>
      <c r="G133" s="7"/>
      <c r="H133" s="7"/>
      <c r="I133" s="7"/>
      <c r="J133" s="7"/>
      <c r="K133" s="7"/>
      <c r="L133" s="9"/>
      <c r="M133" s="10"/>
      <c r="N133" s="10"/>
      <c r="O133" s="10"/>
      <c r="P133" s="7"/>
      <c r="Q133" s="10"/>
      <c r="R133" s="10"/>
      <c r="S133" s="10"/>
    </row>
    <row r="134" spans="1:19" ht="16.5" customHeight="1" x14ac:dyDescent="0.2">
      <c r="A134" s="7"/>
      <c r="B134" s="7"/>
      <c r="C134" s="7"/>
      <c r="D134" s="7" t="s">
        <v>433</v>
      </c>
      <c r="E134" s="7"/>
      <c r="F134" s="7"/>
      <c r="G134" s="7"/>
      <c r="H134" s="7"/>
      <c r="I134" s="7"/>
      <c r="J134" s="7"/>
      <c r="K134" s="7"/>
      <c r="L134" s="9" t="s">
        <v>240</v>
      </c>
      <c r="M134" s="15">
        <v>342</v>
      </c>
      <c r="N134" s="15">
        <v>508</v>
      </c>
      <c r="O134" s="19">
        <v>21662</v>
      </c>
      <c r="P134" s="7"/>
      <c r="Q134" s="15">
        <v>343</v>
      </c>
      <c r="R134" s="15">
        <v>568</v>
      </c>
      <c r="S134" s="17">
        <v>6955</v>
      </c>
    </row>
    <row r="135" spans="1:19" ht="16.5" customHeight="1" x14ac:dyDescent="0.2">
      <c r="A135" s="7"/>
      <c r="B135" s="7"/>
      <c r="C135" s="7"/>
      <c r="D135" s="7" t="s">
        <v>434</v>
      </c>
      <c r="E135" s="7"/>
      <c r="F135" s="7"/>
      <c r="G135" s="7"/>
      <c r="H135" s="7"/>
      <c r="I135" s="7"/>
      <c r="J135" s="7"/>
      <c r="K135" s="7"/>
      <c r="L135" s="9" t="s">
        <v>240</v>
      </c>
      <c r="M135" s="15">
        <v>341</v>
      </c>
      <c r="N135" s="15">
        <v>458</v>
      </c>
      <c r="O135" s="17">
        <v>6054</v>
      </c>
      <c r="P135" s="7"/>
      <c r="Q135" s="15">
        <v>352</v>
      </c>
      <c r="R135" s="15">
        <v>491</v>
      </c>
      <c r="S135" s="17">
        <v>2743</v>
      </c>
    </row>
    <row r="136" spans="1:19" ht="16.5" customHeight="1" x14ac:dyDescent="0.2">
      <c r="A136" s="7"/>
      <c r="B136" s="7"/>
      <c r="C136" s="7"/>
      <c r="D136" s="7" t="s">
        <v>435</v>
      </c>
      <c r="E136" s="7"/>
      <c r="F136" s="7"/>
      <c r="G136" s="7"/>
      <c r="H136" s="7"/>
      <c r="I136" s="7"/>
      <c r="J136" s="7"/>
      <c r="K136" s="7"/>
      <c r="L136" s="9" t="s">
        <v>240</v>
      </c>
      <c r="M136" s="15">
        <v>358</v>
      </c>
      <c r="N136" s="15">
        <v>518</v>
      </c>
      <c r="O136" s="17">
        <v>6570</v>
      </c>
      <c r="P136" s="7"/>
      <c r="Q136" s="15">
        <v>372</v>
      </c>
      <c r="R136" s="15">
        <v>516</v>
      </c>
      <c r="S136" s="17">
        <v>2942</v>
      </c>
    </row>
    <row r="137" spans="1:19" ht="16.5" customHeight="1" x14ac:dyDescent="0.2">
      <c r="A137" s="7"/>
      <c r="B137" s="7"/>
      <c r="C137" s="7"/>
      <c r="D137" s="7" t="s">
        <v>436</v>
      </c>
      <c r="E137" s="7"/>
      <c r="F137" s="7"/>
      <c r="G137" s="7"/>
      <c r="H137" s="7"/>
      <c r="I137" s="7"/>
      <c r="J137" s="7"/>
      <c r="K137" s="7"/>
      <c r="L137" s="9" t="s">
        <v>240</v>
      </c>
      <c r="M137" s="15">
        <v>268</v>
      </c>
      <c r="N137" s="15">
        <v>457</v>
      </c>
      <c r="O137" s="17">
        <v>1761</v>
      </c>
      <c r="P137" s="7"/>
      <c r="Q137" s="15">
        <v>284</v>
      </c>
      <c r="R137" s="15">
        <v>457</v>
      </c>
      <c r="S137" s="15">
        <v>918</v>
      </c>
    </row>
    <row r="138" spans="1:19" ht="16.5" customHeight="1" x14ac:dyDescent="0.2">
      <c r="A138" s="7"/>
      <c r="B138" s="7"/>
      <c r="C138" s="7"/>
      <c r="D138" s="7" t="s">
        <v>437</v>
      </c>
      <c r="E138" s="7"/>
      <c r="F138" s="7"/>
      <c r="G138" s="7"/>
      <c r="H138" s="7"/>
      <c r="I138" s="7"/>
      <c r="J138" s="7"/>
      <c r="K138" s="7"/>
      <c r="L138" s="9" t="s">
        <v>240</v>
      </c>
      <c r="M138" s="15">
        <v>336</v>
      </c>
      <c r="N138" s="15">
        <v>443</v>
      </c>
      <c r="O138" s="15">
        <v>153</v>
      </c>
      <c r="P138" s="7"/>
      <c r="Q138" s="15">
        <v>332</v>
      </c>
      <c r="R138" s="15">
        <v>567</v>
      </c>
      <c r="S138" s="16">
        <v>46</v>
      </c>
    </row>
    <row r="139" spans="1:19" ht="16.5" customHeight="1" x14ac:dyDescent="0.2">
      <c r="A139" s="7"/>
      <c r="B139" s="7"/>
      <c r="C139" s="7"/>
      <c r="D139" s="7" t="s">
        <v>588</v>
      </c>
      <c r="E139" s="7"/>
      <c r="F139" s="7"/>
      <c r="G139" s="7"/>
      <c r="H139" s="7"/>
      <c r="I139" s="7"/>
      <c r="J139" s="7"/>
      <c r="K139" s="7"/>
      <c r="L139" s="9" t="s">
        <v>240</v>
      </c>
      <c r="M139" s="15">
        <v>332</v>
      </c>
      <c r="N139" s="15">
        <v>419</v>
      </c>
      <c r="O139" s="16">
        <v>58</v>
      </c>
      <c r="P139" s="7"/>
      <c r="Q139" s="14" t="s">
        <v>227</v>
      </c>
      <c r="R139" s="14" t="s">
        <v>227</v>
      </c>
      <c r="S139" s="16">
        <v>13</v>
      </c>
    </row>
    <row r="140" spans="1:19" ht="16.5" customHeight="1" x14ac:dyDescent="0.2">
      <c r="A140" s="7"/>
      <c r="B140" s="7"/>
      <c r="C140" s="7" t="s">
        <v>590</v>
      </c>
      <c r="D140" s="7"/>
      <c r="E140" s="7"/>
      <c r="F140" s="7"/>
      <c r="G140" s="7"/>
      <c r="H140" s="7"/>
      <c r="I140" s="7"/>
      <c r="J140" s="7"/>
      <c r="K140" s="7"/>
      <c r="L140" s="9"/>
      <c r="M140" s="10"/>
      <c r="N140" s="10"/>
      <c r="O140" s="10"/>
      <c r="P140" s="7"/>
      <c r="Q140" s="10"/>
      <c r="R140" s="10"/>
      <c r="S140" s="10"/>
    </row>
    <row r="141" spans="1:19" ht="16.5" customHeight="1" x14ac:dyDescent="0.2">
      <c r="A141" s="7"/>
      <c r="B141" s="7"/>
      <c r="C141" s="7"/>
      <c r="D141" s="7" t="s">
        <v>591</v>
      </c>
      <c r="E141" s="7"/>
      <c r="F141" s="7"/>
      <c r="G141" s="7"/>
      <c r="H141" s="7"/>
      <c r="I141" s="7"/>
      <c r="J141" s="7"/>
      <c r="K141" s="7"/>
      <c r="L141" s="9" t="s">
        <v>240</v>
      </c>
      <c r="M141" s="15">
        <v>344</v>
      </c>
      <c r="N141" s="15">
        <v>505</v>
      </c>
      <c r="O141" s="19">
        <v>13633</v>
      </c>
      <c r="P141" s="7"/>
      <c r="Q141" s="15">
        <v>353</v>
      </c>
      <c r="R141" s="15">
        <v>549</v>
      </c>
      <c r="S141" s="17">
        <v>5058</v>
      </c>
    </row>
    <row r="142" spans="1:19" ht="16.5" customHeight="1" x14ac:dyDescent="0.2">
      <c r="A142" s="7"/>
      <c r="B142" s="7"/>
      <c r="C142" s="7"/>
      <c r="D142" s="7" t="s">
        <v>592</v>
      </c>
      <c r="E142" s="7"/>
      <c r="F142" s="7"/>
      <c r="G142" s="7"/>
      <c r="H142" s="7"/>
      <c r="I142" s="7"/>
      <c r="J142" s="7"/>
      <c r="K142" s="7"/>
      <c r="L142" s="9" t="s">
        <v>240</v>
      </c>
      <c r="M142" s="15">
        <v>344</v>
      </c>
      <c r="N142" s="15">
        <v>488</v>
      </c>
      <c r="O142" s="19">
        <v>13977</v>
      </c>
      <c r="P142" s="7"/>
      <c r="Q142" s="15">
        <v>349</v>
      </c>
      <c r="R142" s="15">
        <v>507</v>
      </c>
      <c r="S142" s="17">
        <v>5442</v>
      </c>
    </row>
    <row r="143" spans="1:19" ht="16.5" customHeight="1" x14ac:dyDescent="0.2">
      <c r="A143" s="7"/>
      <c r="B143" s="7"/>
      <c r="C143" s="7"/>
      <c r="D143" s="7" t="s">
        <v>593</v>
      </c>
      <c r="E143" s="7"/>
      <c r="F143" s="7"/>
      <c r="G143" s="7"/>
      <c r="H143" s="7"/>
      <c r="I143" s="7"/>
      <c r="J143" s="7"/>
      <c r="K143" s="7"/>
      <c r="L143" s="9" t="s">
        <v>240</v>
      </c>
      <c r="M143" s="15">
        <v>323</v>
      </c>
      <c r="N143" s="15">
        <v>448</v>
      </c>
      <c r="O143" s="17">
        <v>3817</v>
      </c>
      <c r="P143" s="7"/>
      <c r="Q143" s="15">
        <v>311</v>
      </c>
      <c r="R143" s="15">
        <v>470</v>
      </c>
      <c r="S143" s="17">
        <v>1388</v>
      </c>
    </row>
    <row r="144" spans="1:19" ht="16.5" customHeight="1" x14ac:dyDescent="0.2">
      <c r="A144" s="7"/>
      <c r="B144" s="7"/>
      <c r="C144" s="7"/>
      <c r="D144" s="7" t="s">
        <v>594</v>
      </c>
      <c r="E144" s="7"/>
      <c r="F144" s="7"/>
      <c r="G144" s="7"/>
      <c r="H144" s="7"/>
      <c r="I144" s="7"/>
      <c r="J144" s="7"/>
      <c r="K144" s="7"/>
      <c r="L144" s="9" t="s">
        <v>240</v>
      </c>
      <c r="M144" s="15">
        <v>350</v>
      </c>
      <c r="N144" s="15">
        <v>492</v>
      </c>
      <c r="O144" s="17">
        <v>3714</v>
      </c>
      <c r="P144" s="7"/>
      <c r="Q144" s="15">
        <v>349</v>
      </c>
      <c r="R144" s="15">
        <v>534</v>
      </c>
      <c r="S144" s="17">
        <v>1320</v>
      </c>
    </row>
    <row r="145" spans="1:19" ht="16.5" customHeight="1" x14ac:dyDescent="0.2">
      <c r="A145" s="7"/>
      <c r="B145" s="7"/>
      <c r="C145" s="7"/>
      <c r="D145" s="7" t="s">
        <v>595</v>
      </c>
      <c r="E145" s="7"/>
      <c r="F145" s="7"/>
      <c r="G145" s="7"/>
      <c r="H145" s="7"/>
      <c r="I145" s="7"/>
      <c r="J145" s="7"/>
      <c r="K145" s="7"/>
      <c r="L145" s="9" t="s">
        <v>240</v>
      </c>
      <c r="M145" s="15">
        <v>347</v>
      </c>
      <c r="N145" s="15">
        <v>425</v>
      </c>
      <c r="O145" s="17">
        <v>1054</v>
      </c>
      <c r="P145" s="7"/>
      <c r="Q145" s="15">
        <v>353</v>
      </c>
      <c r="R145" s="15">
        <v>470</v>
      </c>
      <c r="S145" s="15">
        <v>395</v>
      </c>
    </row>
    <row r="146" spans="1:19" ht="16.5" customHeight="1" x14ac:dyDescent="0.2">
      <c r="A146" s="7"/>
      <c r="B146" s="7"/>
      <c r="C146" s="7"/>
      <c r="D146" s="7" t="s">
        <v>588</v>
      </c>
      <c r="E146" s="7"/>
      <c r="F146" s="7"/>
      <c r="G146" s="7"/>
      <c r="H146" s="7"/>
      <c r="I146" s="7"/>
      <c r="J146" s="7"/>
      <c r="K146" s="7"/>
      <c r="L146" s="9" t="s">
        <v>240</v>
      </c>
      <c r="M146" s="15">
        <v>332</v>
      </c>
      <c r="N146" s="15">
        <v>419</v>
      </c>
      <c r="O146" s="16">
        <v>62</v>
      </c>
      <c r="P146" s="7"/>
      <c r="Q146" s="14" t="s">
        <v>227</v>
      </c>
      <c r="R146" s="14" t="s">
        <v>227</v>
      </c>
      <c r="S146" s="16">
        <v>14</v>
      </c>
    </row>
    <row r="147" spans="1:19" ht="16.5" customHeight="1" x14ac:dyDescent="0.2">
      <c r="A147" s="7"/>
      <c r="B147" s="7" t="s">
        <v>596</v>
      </c>
      <c r="C147" s="7"/>
      <c r="D147" s="7"/>
      <c r="E147" s="7"/>
      <c r="F147" s="7"/>
      <c r="G147" s="7"/>
      <c r="H147" s="7"/>
      <c r="I147" s="7"/>
      <c r="J147" s="7"/>
      <c r="K147" s="7"/>
      <c r="L147" s="9"/>
      <c r="M147" s="10"/>
      <c r="N147" s="10"/>
      <c r="O147" s="10"/>
      <c r="P147" s="7"/>
      <c r="Q147" s="10"/>
      <c r="R147" s="10"/>
      <c r="S147" s="10"/>
    </row>
    <row r="148" spans="1:19" ht="16.5" customHeight="1" x14ac:dyDescent="0.2">
      <c r="A148" s="7"/>
      <c r="B148" s="7"/>
      <c r="C148" s="7" t="s">
        <v>105</v>
      </c>
      <c r="D148" s="7"/>
      <c r="E148" s="7"/>
      <c r="F148" s="7"/>
      <c r="G148" s="7"/>
      <c r="H148" s="7"/>
      <c r="I148" s="7"/>
      <c r="J148" s="7"/>
      <c r="K148" s="7"/>
      <c r="L148" s="9" t="s">
        <v>240</v>
      </c>
      <c r="M148" s="15">
        <v>312</v>
      </c>
      <c r="N148" s="15">
        <v>670</v>
      </c>
      <c r="O148" s="17">
        <v>2960</v>
      </c>
      <c r="P148" s="7"/>
      <c r="Q148" s="16">
        <v>84</v>
      </c>
      <c r="R148" s="15">
        <v>451</v>
      </c>
      <c r="S148" s="15">
        <v>247</v>
      </c>
    </row>
    <row r="149" spans="1:19" ht="16.5" customHeight="1" x14ac:dyDescent="0.2">
      <c r="A149" s="7"/>
      <c r="B149" s="7"/>
      <c r="C149" s="7" t="s">
        <v>587</v>
      </c>
      <c r="D149" s="7"/>
      <c r="E149" s="7"/>
      <c r="F149" s="7"/>
      <c r="G149" s="7"/>
      <c r="H149" s="7"/>
      <c r="I149" s="7"/>
      <c r="J149" s="7"/>
      <c r="K149" s="7"/>
      <c r="L149" s="9"/>
      <c r="M149" s="10"/>
      <c r="N149" s="10"/>
      <c r="O149" s="10"/>
      <c r="P149" s="7"/>
      <c r="Q149" s="10"/>
      <c r="R149" s="10"/>
      <c r="S149" s="10"/>
    </row>
    <row r="150" spans="1:19" ht="29.45" customHeight="1" x14ac:dyDescent="0.2">
      <c r="A150" s="7"/>
      <c r="B150" s="7"/>
      <c r="C150" s="7"/>
      <c r="D150" s="84" t="s">
        <v>346</v>
      </c>
      <c r="E150" s="84"/>
      <c r="F150" s="84"/>
      <c r="G150" s="84"/>
      <c r="H150" s="84"/>
      <c r="I150" s="84"/>
      <c r="J150" s="84"/>
      <c r="K150" s="84"/>
      <c r="L150" s="9" t="s">
        <v>240</v>
      </c>
      <c r="M150" s="14" t="s">
        <v>227</v>
      </c>
      <c r="N150" s="14" t="s">
        <v>227</v>
      </c>
      <c r="O150" s="16">
        <v>13</v>
      </c>
      <c r="P150" s="7"/>
      <c r="Q150" s="14" t="s">
        <v>227</v>
      </c>
      <c r="R150" s="14" t="s">
        <v>227</v>
      </c>
      <c r="S150" s="16">
        <v>10</v>
      </c>
    </row>
    <row r="151" spans="1:19" ht="16.5" customHeight="1" x14ac:dyDescent="0.2">
      <c r="A151" s="7"/>
      <c r="B151" s="7"/>
      <c r="C151" s="7"/>
      <c r="D151" s="7" t="s">
        <v>487</v>
      </c>
      <c r="E151" s="7"/>
      <c r="F151" s="7"/>
      <c r="G151" s="7"/>
      <c r="H151" s="7"/>
      <c r="I151" s="7"/>
      <c r="J151" s="7"/>
      <c r="K151" s="7"/>
      <c r="L151" s="9" t="s">
        <v>240</v>
      </c>
      <c r="M151" s="16">
        <v>43</v>
      </c>
      <c r="N151" s="15">
        <v>474</v>
      </c>
      <c r="O151" s="15">
        <v>350</v>
      </c>
      <c r="P151" s="7"/>
      <c r="Q151" s="16">
        <v>84</v>
      </c>
      <c r="R151" s="15">
        <v>454</v>
      </c>
      <c r="S151" s="15">
        <v>236</v>
      </c>
    </row>
    <row r="152" spans="1:19" ht="16.5" customHeight="1" x14ac:dyDescent="0.2">
      <c r="A152" s="7"/>
      <c r="B152" s="7"/>
      <c r="C152" s="7"/>
      <c r="D152" s="7" t="s">
        <v>588</v>
      </c>
      <c r="E152" s="7"/>
      <c r="F152" s="7"/>
      <c r="G152" s="7"/>
      <c r="H152" s="7"/>
      <c r="I152" s="7"/>
      <c r="J152" s="7"/>
      <c r="K152" s="7"/>
      <c r="L152" s="9" t="s">
        <v>240</v>
      </c>
      <c r="M152" s="15">
        <v>327</v>
      </c>
      <c r="N152" s="15">
        <v>682</v>
      </c>
      <c r="O152" s="17">
        <v>2597</v>
      </c>
      <c r="P152" s="7"/>
      <c r="Q152" s="14" t="s">
        <v>227</v>
      </c>
      <c r="R152" s="14" t="s">
        <v>227</v>
      </c>
      <c r="S152" s="13">
        <v>1</v>
      </c>
    </row>
    <row r="153" spans="1:19" ht="16.5" customHeight="1" x14ac:dyDescent="0.2">
      <c r="A153" s="7"/>
      <c r="B153" s="7"/>
      <c r="C153" s="7" t="s">
        <v>589</v>
      </c>
      <c r="D153" s="7"/>
      <c r="E153" s="7"/>
      <c r="F153" s="7"/>
      <c r="G153" s="7"/>
      <c r="H153" s="7"/>
      <c r="I153" s="7"/>
      <c r="J153" s="7"/>
      <c r="K153" s="7"/>
      <c r="L153" s="9"/>
      <c r="M153" s="10"/>
      <c r="N153" s="10"/>
      <c r="O153" s="10"/>
      <c r="P153" s="7"/>
      <c r="Q153" s="10"/>
      <c r="R153" s="10"/>
      <c r="S153" s="10"/>
    </row>
    <row r="154" spans="1:19" ht="16.5" customHeight="1" x14ac:dyDescent="0.2">
      <c r="A154" s="7"/>
      <c r="B154" s="7"/>
      <c r="C154" s="7"/>
      <c r="D154" s="7" t="s">
        <v>433</v>
      </c>
      <c r="E154" s="7"/>
      <c r="F154" s="7"/>
      <c r="G154" s="7"/>
      <c r="H154" s="7"/>
      <c r="I154" s="7"/>
      <c r="J154" s="7"/>
      <c r="K154" s="7"/>
      <c r="L154" s="9" t="s">
        <v>240</v>
      </c>
      <c r="M154" s="15">
        <v>266</v>
      </c>
      <c r="N154" s="15">
        <v>715</v>
      </c>
      <c r="O154" s="17">
        <v>1078</v>
      </c>
      <c r="P154" s="7"/>
      <c r="Q154" s="16">
        <v>85</v>
      </c>
      <c r="R154" s="15">
        <v>451</v>
      </c>
      <c r="S154" s="15">
        <v>238</v>
      </c>
    </row>
    <row r="155" spans="1:19" ht="16.5" customHeight="1" x14ac:dyDescent="0.2">
      <c r="A155" s="7"/>
      <c r="B155" s="7"/>
      <c r="C155" s="7"/>
      <c r="D155" s="7" t="s">
        <v>434</v>
      </c>
      <c r="E155" s="7"/>
      <c r="F155" s="7"/>
      <c r="G155" s="7"/>
      <c r="H155" s="7"/>
      <c r="I155" s="7"/>
      <c r="J155" s="7"/>
      <c r="K155" s="7"/>
      <c r="L155" s="9" t="s">
        <v>240</v>
      </c>
      <c r="M155" s="15">
        <v>312</v>
      </c>
      <c r="N155" s="15">
        <v>620</v>
      </c>
      <c r="O155" s="15">
        <v>649</v>
      </c>
      <c r="P155" s="7"/>
      <c r="Q155" s="14" t="s">
        <v>227</v>
      </c>
      <c r="R155" s="14" t="s">
        <v>227</v>
      </c>
      <c r="S155" s="13">
        <v>8</v>
      </c>
    </row>
    <row r="156" spans="1:19" ht="16.5" customHeight="1" x14ac:dyDescent="0.2">
      <c r="A156" s="7"/>
      <c r="B156" s="7"/>
      <c r="C156" s="7"/>
      <c r="D156" s="7" t="s">
        <v>435</v>
      </c>
      <c r="E156" s="7"/>
      <c r="F156" s="7"/>
      <c r="G156" s="7"/>
      <c r="H156" s="7"/>
      <c r="I156" s="7"/>
      <c r="J156" s="7"/>
      <c r="K156" s="7"/>
      <c r="L156" s="9" t="s">
        <v>240</v>
      </c>
      <c r="M156" s="15">
        <v>334</v>
      </c>
      <c r="N156" s="15">
        <v>677</v>
      </c>
      <c r="O156" s="15">
        <v>956</v>
      </c>
      <c r="P156" s="7"/>
      <c r="Q156" s="14" t="s">
        <v>227</v>
      </c>
      <c r="R156" s="14" t="s">
        <v>227</v>
      </c>
      <c r="S156" s="13">
        <v>1</v>
      </c>
    </row>
    <row r="157" spans="1:19" ht="16.5" customHeight="1" x14ac:dyDescent="0.2">
      <c r="A157" s="7"/>
      <c r="B157" s="7"/>
      <c r="C157" s="7"/>
      <c r="D157" s="7" t="s">
        <v>436</v>
      </c>
      <c r="E157" s="7"/>
      <c r="F157" s="7"/>
      <c r="G157" s="7"/>
      <c r="H157" s="7"/>
      <c r="I157" s="7"/>
      <c r="J157" s="7"/>
      <c r="K157" s="7"/>
      <c r="L157" s="9" t="s">
        <v>240</v>
      </c>
      <c r="M157" s="15">
        <v>329</v>
      </c>
      <c r="N157" s="15">
        <v>550</v>
      </c>
      <c r="O157" s="15">
        <v>234</v>
      </c>
      <c r="P157" s="7"/>
      <c r="Q157" s="14" t="s">
        <v>101</v>
      </c>
      <c r="R157" s="14" t="s">
        <v>101</v>
      </c>
      <c r="S157" s="13" t="s">
        <v>104</v>
      </c>
    </row>
    <row r="158" spans="1:19" ht="16.5" customHeight="1" x14ac:dyDescent="0.2">
      <c r="A158" s="7"/>
      <c r="B158" s="7"/>
      <c r="C158" s="7"/>
      <c r="D158" s="7" t="s">
        <v>437</v>
      </c>
      <c r="E158" s="7"/>
      <c r="F158" s="7"/>
      <c r="G158" s="7"/>
      <c r="H158" s="7"/>
      <c r="I158" s="7"/>
      <c r="J158" s="7"/>
      <c r="K158" s="7"/>
      <c r="L158" s="9" t="s">
        <v>240</v>
      </c>
      <c r="M158" s="15">
        <v>284</v>
      </c>
      <c r="N158" s="15">
        <v>651</v>
      </c>
      <c r="O158" s="16">
        <v>40</v>
      </c>
      <c r="P158" s="7"/>
      <c r="Q158" s="14" t="s">
        <v>101</v>
      </c>
      <c r="R158" s="14" t="s">
        <v>101</v>
      </c>
      <c r="S158" s="13" t="s">
        <v>104</v>
      </c>
    </row>
    <row r="159" spans="1:19" ht="16.5" customHeight="1" x14ac:dyDescent="0.2">
      <c r="A159" s="7"/>
      <c r="B159" s="7"/>
      <c r="C159" s="7"/>
      <c r="D159" s="7" t="s">
        <v>588</v>
      </c>
      <c r="E159" s="7"/>
      <c r="F159" s="7"/>
      <c r="G159" s="7"/>
      <c r="H159" s="7"/>
      <c r="I159" s="7"/>
      <c r="J159" s="7"/>
      <c r="K159" s="7"/>
      <c r="L159" s="9" t="s">
        <v>240</v>
      </c>
      <c r="M159" s="14" t="s">
        <v>227</v>
      </c>
      <c r="N159" s="14" t="s">
        <v>227</v>
      </c>
      <c r="O159" s="13">
        <v>3</v>
      </c>
      <c r="P159" s="7"/>
      <c r="Q159" s="14" t="s">
        <v>101</v>
      </c>
      <c r="R159" s="14" t="s">
        <v>101</v>
      </c>
      <c r="S159" s="13" t="s">
        <v>104</v>
      </c>
    </row>
    <row r="160" spans="1:19" ht="16.5" customHeight="1" x14ac:dyDescent="0.2">
      <c r="A160" s="7"/>
      <c r="B160" s="7"/>
      <c r="C160" s="7" t="s">
        <v>590</v>
      </c>
      <c r="D160" s="7"/>
      <c r="E160" s="7"/>
      <c r="F160" s="7"/>
      <c r="G160" s="7"/>
      <c r="H160" s="7"/>
      <c r="I160" s="7"/>
      <c r="J160" s="7"/>
      <c r="K160" s="7"/>
      <c r="L160" s="9"/>
      <c r="M160" s="10"/>
      <c r="N160" s="10"/>
      <c r="O160" s="10"/>
      <c r="P160" s="7"/>
      <c r="Q160" s="10"/>
      <c r="R160" s="10"/>
      <c r="S160" s="10"/>
    </row>
    <row r="161" spans="1:19" ht="16.5" customHeight="1" x14ac:dyDescent="0.2">
      <c r="A161" s="7"/>
      <c r="B161" s="7"/>
      <c r="C161" s="7"/>
      <c r="D161" s="7" t="s">
        <v>591</v>
      </c>
      <c r="E161" s="7"/>
      <c r="F161" s="7"/>
      <c r="G161" s="7"/>
      <c r="H161" s="7"/>
      <c r="I161" s="7"/>
      <c r="J161" s="7"/>
      <c r="K161" s="7"/>
      <c r="L161" s="9" t="s">
        <v>240</v>
      </c>
      <c r="M161" s="15">
        <v>316</v>
      </c>
      <c r="N161" s="15">
        <v>699</v>
      </c>
      <c r="O161" s="17">
        <v>1336</v>
      </c>
      <c r="P161" s="7"/>
      <c r="Q161" s="16">
        <v>49</v>
      </c>
      <c r="R161" s="15">
        <v>220</v>
      </c>
      <c r="S161" s="16">
        <v>78</v>
      </c>
    </row>
    <row r="162" spans="1:19" ht="16.5" customHeight="1" x14ac:dyDescent="0.2">
      <c r="A162" s="7"/>
      <c r="B162" s="7"/>
      <c r="C162" s="7"/>
      <c r="D162" s="7" t="s">
        <v>592</v>
      </c>
      <c r="E162" s="7"/>
      <c r="F162" s="7"/>
      <c r="G162" s="7"/>
      <c r="H162" s="7"/>
      <c r="I162" s="7"/>
      <c r="J162" s="7"/>
      <c r="K162" s="7"/>
      <c r="L162" s="9" t="s">
        <v>240</v>
      </c>
      <c r="M162" s="15">
        <v>312</v>
      </c>
      <c r="N162" s="15">
        <v>636</v>
      </c>
      <c r="O162" s="17">
        <v>1101</v>
      </c>
      <c r="P162" s="7"/>
      <c r="Q162" s="16">
        <v>87</v>
      </c>
      <c r="R162" s="15">
        <v>454</v>
      </c>
      <c r="S162" s="16">
        <v>88</v>
      </c>
    </row>
    <row r="163" spans="1:19" ht="16.5" customHeight="1" x14ac:dyDescent="0.2">
      <c r="A163" s="7"/>
      <c r="B163" s="7"/>
      <c r="C163" s="7"/>
      <c r="D163" s="7" t="s">
        <v>593</v>
      </c>
      <c r="E163" s="7"/>
      <c r="F163" s="7"/>
      <c r="G163" s="7"/>
      <c r="H163" s="7"/>
      <c r="I163" s="7"/>
      <c r="J163" s="7"/>
      <c r="K163" s="7"/>
      <c r="L163" s="9" t="s">
        <v>240</v>
      </c>
      <c r="M163" s="15">
        <v>297</v>
      </c>
      <c r="N163" s="15">
        <v>656</v>
      </c>
      <c r="O163" s="15">
        <v>226</v>
      </c>
      <c r="P163" s="7"/>
      <c r="Q163" s="14" t="s">
        <v>227</v>
      </c>
      <c r="R163" s="14" t="s">
        <v>227</v>
      </c>
      <c r="S163" s="16">
        <v>18</v>
      </c>
    </row>
    <row r="164" spans="1:19" ht="16.5" customHeight="1" x14ac:dyDescent="0.2">
      <c r="A164" s="7"/>
      <c r="B164" s="7"/>
      <c r="C164" s="7"/>
      <c r="D164" s="7" t="s">
        <v>594</v>
      </c>
      <c r="E164" s="7"/>
      <c r="F164" s="7"/>
      <c r="G164" s="7"/>
      <c r="H164" s="7"/>
      <c r="I164" s="7"/>
      <c r="J164" s="7"/>
      <c r="K164" s="7"/>
      <c r="L164" s="9" t="s">
        <v>240</v>
      </c>
      <c r="M164" s="15">
        <v>308</v>
      </c>
      <c r="N164" s="15">
        <v>649</v>
      </c>
      <c r="O164" s="15">
        <v>234</v>
      </c>
      <c r="P164" s="7"/>
      <c r="Q164" s="15">
        <v>208</v>
      </c>
      <c r="R164" s="15">
        <v>514</v>
      </c>
      <c r="S164" s="16">
        <v>51</v>
      </c>
    </row>
    <row r="165" spans="1:19" ht="16.5" customHeight="1" x14ac:dyDescent="0.2">
      <c r="A165" s="7"/>
      <c r="B165" s="7"/>
      <c r="C165" s="7"/>
      <c r="D165" s="7" t="s">
        <v>595</v>
      </c>
      <c r="E165" s="7"/>
      <c r="F165" s="7"/>
      <c r="G165" s="7"/>
      <c r="H165" s="7"/>
      <c r="I165" s="7"/>
      <c r="J165" s="7"/>
      <c r="K165" s="7"/>
      <c r="L165" s="9" t="s">
        <v>240</v>
      </c>
      <c r="M165" s="15">
        <v>387</v>
      </c>
      <c r="N165" s="15">
        <v>686</v>
      </c>
      <c r="O165" s="16">
        <v>60</v>
      </c>
      <c r="P165" s="7"/>
      <c r="Q165" s="14" t="s">
        <v>227</v>
      </c>
      <c r="R165" s="14" t="s">
        <v>227</v>
      </c>
      <c r="S165" s="16">
        <v>12</v>
      </c>
    </row>
    <row r="166" spans="1:19" ht="16.5" customHeight="1" x14ac:dyDescent="0.2">
      <c r="A166" s="7"/>
      <c r="B166" s="7"/>
      <c r="C166" s="7"/>
      <c r="D166" s="7" t="s">
        <v>588</v>
      </c>
      <c r="E166" s="7"/>
      <c r="F166" s="7"/>
      <c r="G166" s="7"/>
      <c r="H166" s="7"/>
      <c r="I166" s="7"/>
      <c r="J166" s="7"/>
      <c r="K166" s="7"/>
      <c r="L166" s="9" t="s">
        <v>240</v>
      </c>
      <c r="M166" s="14" t="s">
        <v>227</v>
      </c>
      <c r="N166" s="14" t="s">
        <v>227</v>
      </c>
      <c r="O166" s="13">
        <v>3</v>
      </c>
      <c r="P166" s="7"/>
      <c r="Q166" s="14" t="s">
        <v>101</v>
      </c>
      <c r="R166" s="14" t="s">
        <v>101</v>
      </c>
      <c r="S166" s="13" t="s">
        <v>104</v>
      </c>
    </row>
    <row r="167" spans="1:19" ht="16.5" customHeight="1" x14ac:dyDescent="0.2">
      <c r="A167" s="7"/>
      <c r="B167" s="7" t="s">
        <v>597</v>
      </c>
      <c r="C167" s="7"/>
      <c r="D167" s="7"/>
      <c r="E167" s="7"/>
      <c r="F167" s="7"/>
      <c r="G167" s="7"/>
      <c r="H167" s="7"/>
      <c r="I167" s="7"/>
      <c r="J167" s="7"/>
      <c r="K167" s="7"/>
      <c r="L167" s="9"/>
      <c r="M167" s="10"/>
      <c r="N167" s="10"/>
      <c r="O167" s="10"/>
      <c r="P167" s="7"/>
      <c r="Q167" s="10"/>
      <c r="R167" s="10"/>
      <c r="S167" s="10"/>
    </row>
    <row r="168" spans="1:19" ht="16.5" customHeight="1" x14ac:dyDescent="0.2">
      <c r="A168" s="7"/>
      <c r="B168" s="7"/>
      <c r="C168" s="7" t="s">
        <v>105</v>
      </c>
      <c r="D168" s="7"/>
      <c r="E168" s="7"/>
      <c r="F168" s="7"/>
      <c r="G168" s="7"/>
      <c r="H168" s="7"/>
      <c r="I168" s="7"/>
      <c r="J168" s="7"/>
      <c r="K168" s="7"/>
      <c r="L168" s="9" t="s">
        <v>240</v>
      </c>
      <c r="M168" s="14" t="s">
        <v>101</v>
      </c>
      <c r="N168" s="14" t="s">
        <v>101</v>
      </c>
      <c r="O168" s="14" t="s">
        <v>101</v>
      </c>
      <c r="P168" s="7"/>
      <c r="Q168" s="14" t="s">
        <v>101</v>
      </c>
      <c r="R168" s="14" t="s">
        <v>101</v>
      </c>
      <c r="S168" s="14" t="s">
        <v>101</v>
      </c>
    </row>
    <row r="169" spans="1:19" ht="16.5" customHeight="1" x14ac:dyDescent="0.2">
      <c r="A169" s="7"/>
      <c r="B169" s="7"/>
      <c r="C169" s="7" t="s">
        <v>587</v>
      </c>
      <c r="D169" s="7"/>
      <c r="E169" s="7"/>
      <c r="F169" s="7"/>
      <c r="G169" s="7"/>
      <c r="H169" s="7"/>
      <c r="I169" s="7"/>
      <c r="J169" s="7"/>
      <c r="K169" s="7"/>
      <c r="L169" s="9"/>
      <c r="M169" s="10"/>
      <c r="N169" s="10"/>
      <c r="O169" s="10"/>
      <c r="P169" s="7"/>
      <c r="Q169" s="10"/>
      <c r="R169" s="10"/>
      <c r="S169" s="10"/>
    </row>
    <row r="170" spans="1:19" ht="29.45" customHeight="1" x14ac:dyDescent="0.2">
      <c r="A170" s="7"/>
      <c r="B170" s="7"/>
      <c r="C170" s="7"/>
      <c r="D170" s="84" t="s">
        <v>346</v>
      </c>
      <c r="E170" s="84"/>
      <c r="F170" s="84"/>
      <c r="G170" s="84"/>
      <c r="H170" s="84"/>
      <c r="I170" s="84"/>
      <c r="J170" s="84"/>
      <c r="K170" s="84"/>
      <c r="L170" s="9" t="s">
        <v>240</v>
      </c>
      <c r="M170" s="14" t="s">
        <v>101</v>
      </c>
      <c r="N170" s="14" t="s">
        <v>101</v>
      </c>
      <c r="O170" s="14" t="s">
        <v>101</v>
      </c>
      <c r="P170" s="7"/>
      <c r="Q170" s="14" t="s">
        <v>101</v>
      </c>
      <c r="R170" s="14" t="s">
        <v>101</v>
      </c>
      <c r="S170" s="14" t="s">
        <v>101</v>
      </c>
    </row>
    <row r="171" spans="1:19" ht="16.5" customHeight="1" x14ac:dyDescent="0.2">
      <c r="A171" s="7"/>
      <c r="B171" s="7"/>
      <c r="C171" s="7"/>
      <c r="D171" s="7" t="s">
        <v>487</v>
      </c>
      <c r="E171" s="7"/>
      <c r="F171" s="7"/>
      <c r="G171" s="7"/>
      <c r="H171" s="7"/>
      <c r="I171" s="7"/>
      <c r="J171" s="7"/>
      <c r="K171" s="7"/>
      <c r="L171" s="9" t="s">
        <v>240</v>
      </c>
      <c r="M171" s="14" t="s">
        <v>101</v>
      </c>
      <c r="N171" s="14" t="s">
        <v>101</v>
      </c>
      <c r="O171" s="14" t="s">
        <v>101</v>
      </c>
      <c r="P171" s="7"/>
      <c r="Q171" s="14" t="s">
        <v>101</v>
      </c>
      <c r="R171" s="14" t="s">
        <v>101</v>
      </c>
      <c r="S171" s="14" t="s">
        <v>101</v>
      </c>
    </row>
    <row r="172" spans="1:19" ht="16.5" customHeight="1" x14ac:dyDescent="0.2">
      <c r="A172" s="7"/>
      <c r="B172" s="7"/>
      <c r="C172" s="7"/>
      <c r="D172" s="7" t="s">
        <v>588</v>
      </c>
      <c r="E172" s="7"/>
      <c r="F172" s="7"/>
      <c r="G172" s="7"/>
      <c r="H172" s="7"/>
      <c r="I172" s="7"/>
      <c r="J172" s="7"/>
      <c r="K172" s="7"/>
      <c r="L172" s="9" t="s">
        <v>240</v>
      </c>
      <c r="M172" s="14" t="s">
        <v>101</v>
      </c>
      <c r="N172" s="14" t="s">
        <v>101</v>
      </c>
      <c r="O172" s="14" t="s">
        <v>101</v>
      </c>
      <c r="P172" s="7"/>
      <c r="Q172" s="14" t="s">
        <v>101</v>
      </c>
      <c r="R172" s="14" t="s">
        <v>101</v>
      </c>
      <c r="S172" s="14" t="s">
        <v>101</v>
      </c>
    </row>
    <row r="173" spans="1:19" ht="16.5" customHeight="1" x14ac:dyDescent="0.2">
      <c r="A173" s="7"/>
      <c r="B173" s="7"/>
      <c r="C173" s="7" t="s">
        <v>589</v>
      </c>
      <c r="D173" s="7"/>
      <c r="E173" s="7"/>
      <c r="F173" s="7"/>
      <c r="G173" s="7"/>
      <c r="H173" s="7"/>
      <c r="I173" s="7"/>
      <c r="J173" s="7"/>
      <c r="K173" s="7"/>
      <c r="L173" s="9"/>
      <c r="M173" s="10"/>
      <c r="N173" s="10"/>
      <c r="O173" s="10"/>
      <c r="P173" s="7"/>
      <c r="Q173" s="10"/>
      <c r="R173" s="10"/>
      <c r="S173" s="10"/>
    </row>
    <row r="174" spans="1:19" ht="16.5" customHeight="1" x14ac:dyDescent="0.2">
      <c r="A174" s="7"/>
      <c r="B174" s="7"/>
      <c r="C174" s="7"/>
      <c r="D174" s="7" t="s">
        <v>433</v>
      </c>
      <c r="E174" s="7"/>
      <c r="F174" s="7"/>
      <c r="G174" s="7"/>
      <c r="H174" s="7"/>
      <c r="I174" s="7"/>
      <c r="J174" s="7"/>
      <c r="K174" s="7"/>
      <c r="L174" s="9" t="s">
        <v>240</v>
      </c>
      <c r="M174" s="14" t="s">
        <v>101</v>
      </c>
      <c r="N174" s="14" t="s">
        <v>101</v>
      </c>
      <c r="O174" s="14" t="s">
        <v>101</v>
      </c>
      <c r="P174" s="7"/>
      <c r="Q174" s="14" t="s">
        <v>101</v>
      </c>
      <c r="R174" s="14" t="s">
        <v>101</v>
      </c>
      <c r="S174" s="14" t="s">
        <v>101</v>
      </c>
    </row>
    <row r="175" spans="1:19" ht="16.5" customHeight="1" x14ac:dyDescent="0.2">
      <c r="A175" s="7"/>
      <c r="B175" s="7"/>
      <c r="C175" s="7"/>
      <c r="D175" s="7" t="s">
        <v>434</v>
      </c>
      <c r="E175" s="7"/>
      <c r="F175" s="7"/>
      <c r="G175" s="7"/>
      <c r="H175" s="7"/>
      <c r="I175" s="7"/>
      <c r="J175" s="7"/>
      <c r="K175" s="7"/>
      <c r="L175" s="9" t="s">
        <v>240</v>
      </c>
      <c r="M175" s="14" t="s">
        <v>101</v>
      </c>
      <c r="N175" s="14" t="s">
        <v>101</v>
      </c>
      <c r="O175" s="14" t="s">
        <v>101</v>
      </c>
      <c r="P175" s="7"/>
      <c r="Q175" s="14" t="s">
        <v>101</v>
      </c>
      <c r="R175" s="14" t="s">
        <v>101</v>
      </c>
      <c r="S175" s="14" t="s">
        <v>101</v>
      </c>
    </row>
    <row r="176" spans="1:19" ht="16.5" customHeight="1" x14ac:dyDescent="0.2">
      <c r="A176" s="7"/>
      <c r="B176" s="7"/>
      <c r="C176" s="7"/>
      <c r="D176" s="7" t="s">
        <v>435</v>
      </c>
      <c r="E176" s="7"/>
      <c r="F176" s="7"/>
      <c r="G176" s="7"/>
      <c r="H176" s="7"/>
      <c r="I176" s="7"/>
      <c r="J176" s="7"/>
      <c r="K176" s="7"/>
      <c r="L176" s="9" t="s">
        <v>240</v>
      </c>
      <c r="M176" s="14" t="s">
        <v>101</v>
      </c>
      <c r="N176" s="14" t="s">
        <v>101</v>
      </c>
      <c r="O176" s="14" t="s">
        <v>101</v>
      </c>
      <c r="P176" s="7"/>
      <c r="Q176" s="14" t="s">
        <v>101</v>
      </c>
      <c r="R176" s="14" t="s">
        <v>101</v>
      </c>
      <c r="S176" s="14" t="s">
        <v>101</v>
      </c>
    </row>
    <row r="177" spans="1:19" ht="16.5" customHeight="1" x14ac:dyDescent="0.2">
      <c r="A177" s="7"/>
      <c r="B177" s="7"/>
      <c r="C177" s="7"/>
      <c r="D177" s="7" t="s">
        <v>436</v>
      </c>
      <c r="E177" s="7"/>
      <c r="F177" s="7"/>
      <c r="G177" s="7"/>
      <c r="H177" s="7"/>
      <c r="I177" s="7"/>
      <c r="J177" s="7"/>
      <c r="K177" s="7"/>
      <c r="L177" s="9" t="s">
        <v>240</v>
      </c>
      <c r="M177" s="14" t="s">
        <v>101</v>
      </c>
      <c r="N177" s="14" t="s">
        <v>101</v>
      </c>
      <c r="O177" s="14" t="s">
        <v>101</v>
      </c>
      <c r="P177" s="7"/>
      <c r="Q177" s="14" t="s">
        <v>101</v>
      </c>
      <c r="R177" s="14" t="s">
        <v>101</v>
      </c>
      <c r="S177" s="14" t="s">
        <v>101</v>
      </c>
    </row>
    <row r="178" spans="1:19" ht="16.5" customHeight="1" x14ac:dyDescent="0.2">
      <c r="A178" s="7"/>
      <c r="B178" s="7"/>
      <c r="C178" s="7"/>
      <c r="D178" s="7" t="s">
        <v>437</v>
      </c>
      <c r="E178" s="7"/>
      <c r="F178" s="7"/>
      <c r="G178" s="7"/>
      <c r="H178" s="7"/>
      <c r="I178" s="7"/>
      <c r="J178" s="7"/>
      <c r="K178" s="7"/>
      <c r="L178" s="9" t="s">
        <v>240</v>
      </c>
      <c r="M178" s="14" t="s">
        <v>101</v>
      </c>
      <c r="N178" s="14" t="s">
        <v>101</v>
      </c>
      <c r="O178" s="14" t="s">
        <v>101</v>
      </c>
      <c r="P178" s="7"/>
      <c r="Q178" s="14" t="s">
        <v>101</v>
      </c>
      <c r="R178" s="14" t="s">
        <v>101</v>
      </c>
      <c r="S178" s="14" t="s">
        <v>101</v>
      </c>
    </row>
    <row r="179" spans="1:19" ht="16.5" customHeight="1" x14ac:dyDescent="0.2">
      <c r="A179" s="7"/>
      <c r="B179" s="7"/>
      <c r="C179" s="7"/>
      <c r="D179" s="7" t="s">
        <v>588</v>
      </c>
      <c r="E179" s="7"/>
      <c r="F179" s="7"/>
      <c r="G179" s="7"/>
      <c r="H179" s="7"/>
      <c r="I179" s="7"/>
      <c r="J179" s="7"/>
      <c r="K179" s="7"/>
      <c r="L179" s="9" t="s">
        <v>240</v>
      </c>
      <c r="M179" s="14" t="s">
        <v>101</v>
      </c>
      <c r="N179" s="14" t="s">
        <v>101</v>
      </c>
      <c r="O179" s="14" t="s">
        <v>101</v>
      </c>
      <c r="P179" s="7"/>
      <c r="Q179" s="14" t="s">
        <v>101</v>
      </c>
      <c r="R179" s="14" t="s">
        <v>101</v>
      </c>
      <c r="S179" s="14" t="s">
        <v>101</v>
      </c>
    </row>
    <row r="180" spans="1:19" ht="16.5" customHeight="1" x14ac:dyDescent="0.2">
      <c r="A180" s="7"/>
      <c r="B180" s="7"/>
      <c r="C180" s="7" t="s">
        <v>590</v>
      </c>
      <c r="D180" s="7"/>
      <c r="E180" s="7"/>
      <c r="F180" s="7"/>
      <c r="G180" s="7"/>
      <c r="H180" s="7"/>
      <c r="I180" s="7"/>
      <c r="J180" s="7"/>
      <c r="K180" s="7"/>
      <c r="L180" s="9"/>
      <c r="M180" s="10"/>
      <c r="N180" s="10"/>
      <c r="O180" s="10"/>
      <c r="P180" s="7"/>
      <c r="Q180" s="10"/>
      <c r="R180" s="10"/>
      <c r="S180" s="10"/>
    </row>
    <row r="181" spans="1:19" ht="16.5" customHeight="1" x14ac:dyDescent="0.2">
      <c r="A181" s="7"/>
      <c r="B181" s="7"/>
      <c r="C181" s="7"/>
      <c r="D181" s="7" t="s">
        <v>591</v>
      </c>
      <c r="E181" s="7"/>
      <c r="F181" s="7"/>
      <c r="G181" s="7"/>
      <c r="H181" s="7"/>
      <c r="I181" s="7"/>
      <c r="J181" s="7"/>
      <c r="K181" s="7"/>
      <c r="L181" s="9" t="s">
        <v>240</v>
      </c>
      <c r="M181" s="14" t="s">
        <v>101</v>
      </c>
      <c r="N181" s="14" t="s">
        <v>101</v>
      </c>
      <c r="O181" s="14" t="s">
        <v>101</v>
      </c>
      <c r="P181" s="7"/>
      <c r="Q181" s="14" t="s">
        <v>101</v>
      </c>
      <c r="R181" s="14" t="s">
        <v>101</v>
      </c>
      <c r="S181" s="14" t="s">
        <v>101</v>
      </c>
    </row>
    <row r="182" spans="1:19" ht="16.5" customHeight="1" x14ac:dyDescent="0.2">
      <c r="A182" s="7"/>
      <c r="B182" s="7"/>
      <c r="C182" s="7"/>
      <c r="D182" s="7" t="s">
        <v>592</v>
      </c>
      <c r="E182" s="7"/>
      <c r="F182" s="7"/>
      <c r="G182" s="7"/>
      <c r="H182" s="7"/>
      <c r="I182" s="7"/>
      <c r="J182" s="7"/>
      <c r="K182" s="7"/>
      <c r="L182" s="9" t="s">
        <v>240</v>
      </c>
      <c r="M182" s="14" t="s">
        <v>101</v>
      </c>
      <c r="N182" s="14" t="s">
        <v>101</v>
      </c>
      <c r="O182" s="14" t="s">
        <v>101</v>
      </c>
      <c r="P182" s="7"/>
      <c r="Q182" s="14" t="s">
        <v>101</v>
      </c>
      <c r="R182" s="14" t="s">
        <v>101</v>
      </c>
      <c r="S182" s="14" t="s">
        <v>101</v>
      </c>
    </row>
    <row r="183" spans="1:19" ht="16.5" customHeight="1" x14ac:dyDescent="0.2">
      <c r="A183" s="7"/>
      <c r="B183" s="7"/>
      <c r="C183" s="7"/>
      <c r="D183" s="7" t="s">
        <v>593</v>
      </c>
      <c r="E183" s="7"/>
      <c r="F183" s="7"/>
      <c r="G183" s="7"/>
      <c r="H183" s="7"/>
      <c r="I183" s="7"/>
      <c r="J183" s="7"/>
      <c r="K183" s="7"/>
      <c r="L183" s="9" t="s">
        <v>240</v>
      </c>
      <c r="M183" s="14" t="s">
        <v>101</v>
      </c>
      <c r="N183" s="14" t="s">
        <v>101</v>
      </c>
      <c r="O183" s="14" t="s">
        <v>101</v>
      </c>
      <c r="P183" s="7"/>
      <c r="Q183" s="14" t="s">
        <v>101</v>
      </c>
      <c r="R183" s="14" t="s">
        <v>101</v>
      </c>
      <c r="S183" s="14" t="s">
        <v>101</v>
      </c>
    </row>
    <row r="184" spans="1:19" ht="16.5" customHeight="1" x14ac:dyDescent="0.2">
      <c r="A184" s="7"/>
      <c r="B184" s="7"/>
      <c r="C184" s="7"/>
      <c r="D184" s="7" t="s">
        <v>594</v>
      </c>
      <c r="E184" s="7"/>
      <c r="F184" s="7"/>
      <c r="G184" s="7"/>
      <c r="H184" s="7"/>
      <c r="I184" s="7"/>
      <c r="J184" s="7"/>
      <c r="K184" s="7"/>
      <c r="L184" s="9" t="s">
        <v>240</v>
      </c>
      <c r="M184" s="14" t="s">
        <v>101</v>
      </c>
      <c r="N184" s="14" t="s">
        <v>101</v>
      </c>
      <c r="O184" s="14" t="s">
        <v>101</v>
      </c>
      <c r="P184" s="7"/>
      <c r="Q184" s="14" t="s">
        <v>101</v>
      </c>
      <c r="R184" s="14" t="s">
        <v>101</v>
      </c>
      <c r="S184" s="14" t="s">
        <v>101</v>
      </c>
    </row>
    <row r="185" spans="1:19" ht="16.5" customHeight="1" x14ac:dyDescent="0.2">
      <c r="A185" s="7"/>
      <c r="B185" s="7"/>
      <c r="C185" s="7"/>
      <c r="D185" s="7" t="s">
        <v>595</v>
      </c>
      <c r="E185" s="7"/>
      <c r="F185" s="7"/>
      <c r="G185" s="7"/>
      <c r="H185" s="7"/>
      <c r="I185" s="7"/>
      <c r="J185" s="7"/>
      <c r="K185" s="7"/>
      <c r="L185" s="9" t="s">
        <v>240</v>
      </c>
      <c r="M185" s="14" t="s">
        <v>101</v>
      </c>
      <c r="N185" s="14" t="s">
        <v>101</v>
      </c>
      <c r="O185" s="14" t="s">
        <v>101</v>
      </c>
      <c r="P185" s="7"/>
      <c r="Q185" s="14" t="s">
        <v>101</v>
      </c>
      <c r="R185" s="14" t="s">
        <v>101</v>
      </c>
      <c r="S185" s="14" t="s">
        <v>101</v>
      </c>
    </row>
    <row r="186" spans="1:19" ht="16.5" customHeight="1" x14ac:dyDescent="0.2">
      <c r="A186" s="7"/>
      <c r="B186" s="7"/>
      <c r="C186" s="7"/>
      <c r="D186" s="7" t="s">
        <v>588</v>
      </c>
      <c r="E186" s="7"/>
      <c r="F186" s="7"/>
      <c r="G186" s="7"/>
      <c r="H186" s="7"/>
      <c r="I186" s="7"/>
      <c r="J186" s="7"/>
      <c r="K186" s="7"/>
      <c r="L186" s="9" t="s">
        <v>240</v>
      </c>
      <c r="M186" s="14" t="s">
        <v>101</v>
      </c>
      <c r="N186" s="14" t="s">
        <v>101</v>
      </c>
      <c r="O186" s="14" t="s">
        <v>101</v>
      </c>
      <c r="P186" s="7"/>
      <c r="Q186" s="14" t="s">
        <v>101</v>
      </c>
      <c r="R186" s="14" t="s">
        <v>101</v>
      </c>
      <c r="S186" s="14" t="s">
        <v>101</v>
      </c>
    </row>
    <row r="187" spans="1:19" ht="16.5" customHeight="1" x14ac:dyDescent="0.2">
      <c r="A187" s="7" t="s">
        <v>142</v>
      </c>
      <c r="B187" s="7"/>
      <c r="C187" s="7"/>
      <c r="D187" s="7"/>
      <c r="E187" s="7"/>
      <c r="F187" s="7"/>
      <c r="G187" s="7"/>
      <c r="H187" s="7"/>
      <c r="I187" s="7"/>
      <c r="J187" s="7"/>
      <c r="K187" s="7"/>
      <c r="L187" s="9"/>
      <c r="M187" s="10"/>
      <c r="N187" s="10"/>
      <c r="O187" s="10"/>
      <c r="P187" s="7"/>
      <c r="Q187" s="10"/>
      <c r="R187" s="10"/>
      <c r="S187" s="10"/>
    </row>
    <row r="188" spans="1:19" ht="16.5" customHeight="1" x14ac:dyDescent="0.2">
      <c r="A188" s="7"/>
      <c r="B188" s="7" t="s">
        <v>586</v>
      </c>
      <c r="C188" s="7"/>
      <c r="D188" s="7"/>
      <c r="E188" s="7"/>
      <c r="F188" s="7"/>
      <c r="G188" s="7"/>
      <c r="H188" s="7"/>
      <c r="I188" s="7"/>
      <c r="J188" s="7"/>
      <c r="K188" s="7"/>
      <c r="L188" s="9"/>
      <c r="M188" s="10"/>
      <c r="N188" s="10"/>
      <c r="O188" s="10"/>
      <c r="P188" s="7"/>
      <c r="Q188" s="10"/>
      <c r="R188" s="10"/>
      <c r="S188" s="10"/>
    </row>
    <row r="189" spans="1:19" ht="16.5" customHeight="1" x14ac:dyDescent="0.2">
      <c r="A189" s="7"/>
      <c r="B189" s="7"/>
      <c r="C189" s="7" t="s">
        <v>105</v>
      </c>
      <c r="D189" s="7"/>
      <c r="E189" s="7"/>
      <c r="F189" s="7"/>
      <c r="G189" s="7"/>
      <c r="H189" s="7"/>
      <c r="I189" s="7"/>
      <c r="J189" s="7"/>
      <c r="K189" s="7"/>
      <c r="L189" s="9" t="s">
        <v>240</v>
      </c>
      <c r="M189" s="15">
        <v>327</v>
      </c>
      <c r="N189" s="15">
        <v>510</v>
      </c>
      <c r="O189" s="19">
        <v>51952</v>
      </c>
      <c r="P189" s="7"/>
      <c r="Q189" s="15">
        <v>388</v>
      </c>
      <c r="R189" s="15">
        <v>568</v>
      </c>
      <c r="S189" s="19">
        <v>24399</v>
      </c>
    </row>
    <row r="190" spans="1:19" ht="16.5" customHeight="1" x14ac:dyDescent="0.2">
      <c r="A190" s="7"/>
      <c r="B190" s="7"/>
      <c r="C190" s="7" t="s">
        <v>587</v>
      </c>
      <c r="D190" s="7"/>
      <c r="E190" s="7"/>
      <c r="F190" s="7"/>
      <c r="G190" s="7"/>
      <c r="H190" s="7"/>
      <c r="I190" s="7"/>
      <c r="J190" s="7"/>
      <c r="K190" s="7"/>
      <c r="L190" s="9"/>
      <c r="M190" s="10"/>
      <c r="N190" s="10"/>
      <c r="O190" s="10"/>
      <c r="P190" s="7"/>
      <c r="Q190" s="10"/>
      <c r="R190" s="10"/>
      <c r="S190" s="10"/>
    </row>
    <row r="191" spans="1:19" ht="29.45" customHeight="1" x14ac:dyDescent="0.2">
      <c r="A191" s="7"/>
      <c r="B191" s="7"/>
      <c r="C191" s="7"/>
      <c r="D191" s="84" t="s">
        <v>346</v>
      </c>
      <c r="E191" s="84"/>
      <c r="F191" s="84"/>
      <c r="G191" s="84"/>
      <c r="H191" s="84"/>
      <c r="I191" s="84"/>
      <c r="J191" s="84"/>
      <c r="K191" s="84"/>
      <c r="L191" s="9" t="s">
        <v>240</v>
      </c>
      <c r="M191" s="15">
        <v>302</v>
      </c>
      <c r="N191" s="15">
        <v>487</v>
      </c>
      <c r="O191" s="15">
        <v>250</v>
      </c>
      <c r="P191" s="7"/>
      <c r="Q191" s="15">
        <v>328</v>
      </c>
      <c r="R191" s="15">
        <v>551</v>
      </c>
      <c r="S191" s="15">
        <v>104</v>
      </c>
    </row>
    <row r="192" spans="1:19" ht="16.5" customHeight="1" x14ac:dyDescent="0.2">
      <c r="A192" s="7"/>
      <c r="B192" s="7"/>
      <c r="C192" s="7"/>
      <c r="D192" s="7" t="s">
        <v>487</v>
      </c>
      <c r="E192" s="7"/>
      <c r="F192" s="7"/>
      <c r="G192" s="7"/>
      <c r="H192" s="7"/>
      <c r="I192" s="7"/>
      <c r="J192" s="7"/>
      <c r="K192" s="7"/>
      <c r="L192" s="9" t="s">
        <v>240</v>
      </c>
      <c r="M192" s="15">
        <v>328</v>
      </c>
      <c r="N192" s="15">
        <v>510</v>
      </c>
      <c r="O192" s="19">
        <v>50199</v>
      </c>
      <c r="P192" s="7"/>
      <c r="Q192" s="15">
        <v>389</v>
      </c>
      <c r="R192" s="15">
        <v>569</v>
      </c>
      <c r="S192" s="19">
        <v>23739</v>
      </c>
    </row>
    <row r="193" spans="1:19" ht="16.5" customHeight="1" x14ac:dyDescent="0.2">
      <c r="A193" s="7"/>
      <c r="B193" s="7"/>
      <c r="C193" s="7"/>
      <c r="D193" s="7" t="s">
        <v>588</v>
      </c>
      <c r="E193" s="7"/>
      <c r="F193" s="7"/>
      <c r="G193" s="7"/>
      <c r="H193" s="7"/>
      <c r="I193" s="7"/>
      <c r="J193" s="7"/>
      <c r="K193" s="7"/>
      <c r="L193" s="9" t="s">
        <v>240</v>
      </c>
      <c r="M193" s="15">
        <v>309</v>
      </c>
      <c r="N193" s="15">
        <v>502</v>
      </c>
      <c r="O193" s="17">
        <v>1503</v>
      </c>
      <c r="P193" s="7"/>
      <c r="Q193" s="15">
        <v>371</v>
      </c>
      <c r="R193" s="15">
        <v>560</v>
      </c>
      <c r="S193" s="15">
        <v>556</v>
      </c>
    </row>
    <row r="194" spans="1:19" ht="16.5" customHeight="1" x14ac:dyDescent="0.2">
      <c r="A194" s="7"/>
      <c r="B194" s="7"/>
      <c r="C194" s="7" t="s">
        <v>589</v>
      </c>
      <c r="D194" s="7"/>
      <c r="E194" s="7"/>
      <c r="F194" s="7"/>
      <c r="G194" s="7"/>
      <c r="H194" s="7"/>
      <c r="I194" s="7"/>
      <c r="J194" s="7"/>
      <c r="K194" s="7"/>
      <c r="L194" s="9"/>
      <c r="M194" s="10"/>
      <c r="N194" s="10"/>
      <c r="O194" s="10"/>
      <c r="P194" s="7"/>
      <c r="Q194" s="10"/>
      <c r="R194" s="10"/>
      <c r="S194" s="10"/>
    </row>
    <row r="195" spans="1:19" ht="16.5" customHeight="1" x14ac:dyDescent="0.2">
      <c r="A195" s="7"/>
      <c r="B195" s="7"/>
      <c r="C195" s="7"/>
      <c r="D195" s="7" t="s">
        <v>433</v>
      </c>
      <c r="E195" s="7"/>
      <c r="F195" s="7"/>
      <c r="G195" s="7"/>
      <c r="H195" s="7"/>
      <c r="I195" s="7"/>
      <c r="J195" s="7"/>
      <c r="K195" s="7"/>
      <c r="L195" s="9" t="s">
        <v>240</v>
      </c>
      <c r="M195" s="15">
        <v>307</v>
      </c>
      <c r="N195" s="15">
        <v>497</v>
      </c>
      <c r="O195" s="19">
        <v>34914</v>
      </c>
      <c r="P195" s="7"/>
      <c r="Q195" s="15">
        <v>371</v>
      </c>
      <c r="R195" s="15">
        <v>551</v>
      </c>
      <c r="S195" s="19">
        <v>15673</v>
      </c>
    </row>
    <row r="196" spans="1:19" ht="16.5" customHeight="1" x14ac:dyDescent="0.2">
      <c r="A196" s="7"/>
      <c r="B196" s="7"/>
      <c r="C196" s="7"/>
      <c r="D196" s="7" t="s">
        <v>434</v>
      </c>
      <c r="E196" s="7"/>
      <c r="F196" s="7"/>
      <c r="G196" s="7"/>
      <c r="H196" s="7"/>
      <c r="I196" s="7"/>
      <c r="J196" s="7"/>
      <c r="K196" s="7"/>
      <c r="L196" s="9" t="s">
        <v>240</v>
      </c>
      <c r="M196" s="15">
        <v>352</v>
      </c>
      <c r="N196" s="15">
        <v>504</v>
      </c>
      <c r="O196" s="17">
        <v>8248</v>
      </c>
      <c r="P196" s="7"/>
      <c r="Q196" s="15">
        <v>405</v>
      </c>
      <c r="R196" s="15">
        <v>554</v>
      </c>
      <c r="S196" s="17">
        <v>4492</v>
      </c>
    </row>
    <row r="197" spans="1:19" ht="16.5" customHeight="1" x14ac:dyDescent="0.2">
      <c r="A197" s="7"/>
      <c r="B197" s="7"/>
      <c r="C197" s="7"/>
      <c r="D197" s="7" t="s">
        <v>435</v>
      </c>
      <c r="E197" s="7"/>
      <c r="F197" s="7"/>
      <c r="G197" s="7"/>
      <c r="H197" s="7"/>
      <c r="I197" s="7"/>
      <c r="J197" s="7"/>
      <c r="K197" s="7"/>
      <c r="L197" s="9" t="s">
        <v>240</v>
      </c>
      <c r="M197" s="15">
        <v>395</v>
      </c>
      <c r="N197" s="15">
        <v>603</v>
      </c>
      <c r="O197" s="17">
        <v>6777</v>
      </c>
      <c r="P197" s="7"/>
      <c r="Q197" s="15">
        <v>448</v>
      </c>
      <c r="R197" s="15">
        <v>653</v>
      </c>
      <c r="S197" s="17">
        <v>3214</v>
      </c>
    </row>
    <row r="198" spans="1:19" ht="16.5" customHeight="1" x14ac:dyDescent="0.2">
      <c r="A198" s="7"/>
      <c r="B198" s="7"/>
      <c r="C198" s="7"/>
      <c r="D198" s="7" t="s">
        <v>436</v>
      </c>
      <c r="E198" s="7"/>
      <c r="F198" s="7"/>
      <c r="G198" s="7"/>
      <c r="H198" s="7"/>
      <c r="I198" s="7"/>
      <c r="J198" s="7"/>
      <c r="K198" s="7"/>
      <c r="L198" s="9" t="s">
        <v>240</v>
      </c>
      <c r="M198" s="15">
        <v>301</v>
      </c>
      <c r="N198" s="15">
        <v>484</v>
      </c>
      <c r="O198" s="17">
        <v>1668</v>
      </c>
      <c r="P198" s="7"/>
      <c r="Q198" s="15">
        <v>336</v>
      </c>
      <c r="R198" s="15">
        <v>537</v>
      </c>
      <c r="S198" s="15">
        <v>872</v>
      </c>
    </row>
    <row r="199" spans="1:19" ht="16.5" customHeight="1" x14ac:dyDescent="0.2">
      <c r="A199" s="7"/>
      <c r="B199" s="7"/>
      <c r="C199" s="7"/>
      <c r="D199" s="7" t="s">
        <v>437</v>
      </c>
      <c r="E199" s="7"/>
      <c r="F199" s="7"/>
      <c r="G199" s="7"/>
      <c r="H199" s="7"/>
      <c r="I199" s="7"/>
      <c r="J199" s="7"/>
      <c r="K199" s="7"/>
      <c r="L199" s="9" t="s">
        <v>240</v>
      </c>
      <c r="M199" s="15">
        <v>285</v>
      </c>
      <c r="N199" s="15">
        <v>456</v>
      </c>
      <c r="O199" s="15">
        <v>247</v>
      </c>
      <c r="P199" s="7"/>
      <c r="Q199" s="15">
        <v>358</v>
      </c>
      <c r="R199" s="15">
        <v>540</v>
      </c>
      <c r="S199" s="15">
        <v>121</v>
      </c>
    </row>
    <row r="200" spans="1:19" ht="16.5" customHeight="1" x14ac:dyDescent="0.2">
      <c r="A200" s="7"/>
      <c r="B200" s="7"/>
      <c r="C200" s="7"/>
      <c r="D200" s="7" t="s">
        <v>588</v>
      </c>
      <c r="E200" s="7"/>
      <c r="F200" s="7"/>
      <c r="G200" s="7"/>
      <c r="H200" s="7"/>
      <c r="I200" s="7"/>
      <c r="J200" s="7"/>
      <c r="K200" s="7"/>
      <c r="L200" s="9" t="s">
        <v>240</v>
      </c>
      <c r="M200" s="15">
        <v>299</v>
      </c>
      <c r="N200" s="15">
        <v>520</v>
      </c>
      <c r="O200" s="16">
        <v>98</v>
      </c>
      <c r="P200" s="7"/>
      <c r="Q200" s="15">
        <v>363</v>
      </c>
      <c r="R200" s="15">
        <v>531</v>
      </c>
      <c r="S200" s="16">
        <v>27</v>
      </c>
    </row>
    <row r="201" spans="1:19" ht="16.5" customHeight="1" x14ac:dyDescent="0.2">
      <c r="A201" s="7"/>
      <c r="B201" s="7"/>
      <c r="C201" s="7" t="s">
        <v>590</v>
      </c>
      <c r="D201" s="7"/>
      <c r="E201" s="7"/>
      <c r="F201" s="7"/>
      <c r="G201" s="7"/>
      <c r="H201" s="7"/>
      <c r="I201" s="7"/>
      <c r="J201" s="7"/>
      <c r="K201" s="7"/>
      <c r="L201" s="9"/>
      <c r="M201" s="10"/>
      <c r="N201" s="10"/>
      <c r="O201" s="10"/>
      <c r="P201" s="7"/>
      <c r="Q201" s="10"/>
      <c r="R201" s="10"/>
      <c r="S201" s="10"/>
    </row>
    <row r="202" spans="1:19" ht="16.5" customHeight="1" x14ac:dyDescent="0.2">
      <c r="A202" s="7"/>
      <c r="B202" s="7"/>
      <c r="C202" s="7"/>
      <c r="D202" s="7" t="s">
        <v>591</v>
      </c>
      <c r="E202" s="7"/>
      <c r="F202" s="7"/>
      <c r="G202" s="7"/>
      <c r="H202" s="7"/>
      <c r="I202" s="7"/>
      <c r="J202" s="7"/>
      <c r="K202" s="7"/>
      <c r="L202" s="9" t="s">
        <v>240</v>
      </c>
      <c r="M202" s="15">
        <v>339</v>
      </c>
      <c r="N202" s="15">
        <v>537</v>
      </c>
      <c r="O202" s="19">
        <v>19541</v>
      </c>
      <c r="P202" s="7"/>
      <c r="Q202" s="15">
        <v>399</v>
      </c>
      <c r="R202" s="15">
        <v>605</v>
      </c>
      <c r="S202" s="17">
        <v>8361</v>
      </c>
    </row>
    <row r="203" spans="1:19" ht="16.5" customHeight="1" x14ac:dyDescent="0.2">
      <c r="A203" s="7"/>
      <c r="B203" s="7"/>
      <c r="C203" s="7"/>
      <c r="D203" s="7" t="s">
        <v>592</v>
      </c>
      <c r="E203" s="7"/>
      <c r="F203" s="7"/>
      <c r="G203" s="7"/>
      <c r="H203" s="7"/>
      <c r="I203" s="7"/>
      <c r="J203" s="7"/>
      <c r="K203" s="7"/>
      <c r="L203" s="9" t="s">
        <v>240</v>
      </c>
      <c r="M203" s="15">
        <v>332</v>
      </c>
      <c r="N203" s="15">
        <v>499</v>
      </c>
      <c r="O203" s="19">
        <v>18832</v>
      </c>
      <c r="P203" s="7"/>
      <c r="Q203" s="15">
        <v>393</v>
      </c>
      <c r="R203" s="15">
        <v>553</v>
      </c>
      <c r="S203" s="17">
        <v>9265</v>
      </c>
    </row>
    <row r="204" spans="1:19" ht="16.5" customHeight="1" x14ac:dyDescent="0.2">
      <c r="A204" s="7"/>
      <c r="B204" s="7"/>
      <c r="C204" s="7"/>
      <c r="D204" s="7" t="s">
        <v>593</v>
      </c>
      <c r="E204" s="7"/>
      <c r="F204" s="7"/>
      <c r="G204" s="7"/>
      <c r="H204" s="7"/>
      <c r="I204" s="7"/>
      <c r="J204" s="7"/>
      <c r="K204" s="7"/>
      <c r="L204" s="9" t="s">
        <v>240</v>
      </c>
      <c r="M204" s="15">
        <v>303</v>
      </c>
      <c r="N204" s="15">
        <v>491</v>
      </c>
      <c r="O204" s="17">
        <v>5824</v>
      </c>
      <c r="P204" s="7"/>
      <c r="Q204" s="15">
        <v>359</v>
      </c>
      <c r="R204" s="15">
        <v>538</v>
      </c>
      <c r="S204" s="17">
        <v>3023</v>
      </c>
    </row>
    <row r="205" spans="1:19" ht="16.5" customHeight="1" x14ac:dyDescent="0.2">
      <c r="A205" s="7"/>
      <c r="B205" s="7"/>
      <c r="C205" s="7"/>
      <c r="D205" s="7" t="s">
        <v>594</v>
      </c>
      <c r="E205" s="7"/>
      <c r="F205" s="7"/>
      <c r="G205" s="7"/>
      <c r="H205" s="7"/>
      <c r="I205" s="7"/>
      <c r="J205" s="7"/>
      <c r="K205" s="7"/>
      <c r="L205" s="9" t="s">
        <v>240</v>
      </c>
      <c r="M205" s="15">
        <v>309</v>
      </c>
      <c r="N205" s="15">
        <v>504</v>
      </c>
      <c r="O205" s="17">
        <v>5983</v>
      </c>
      <c r="P205" s="7"/>
      <c r="Q205" s="15">
        <v>378</v>
      </c>
      <c r="R205" s="15">
        <v>555</v>
      </c>
      <c r="S205" s="17">
        <v>2885</v>
      </c>
    </row>
    <row r="206" spans="1:19" ht="16.5" customHeight="1" x14ac:dyDescent="0.2">
      <c r="A206" s="7"/>
      <c r="B206" s="7"/>
      <c r="C206" s="7"/>
      <c r="D206" s="7" t="s">
        <v>595</v>
      </c>
      <c r="E206" s="7"/>
      <c r="F206" s="7"/>
      <c r="G206" s="7"/>
      <c r="H206" s="7"/>
      <c r="I206" s="7"/>
      <c r="J206" s="7"/>
      <c r="K206" s="7"/>
      <c r="L206" s="9" t="s">
        <v>240</v>
      </c>
      <c r="M206" s="15">
        <v>302</v>
      </c>
      <c r="N206" s="15">
        <v>494</v>
      </c>
      <c r="O206" s="17">
        <v>1669</v>
      </c>
      <c r="P206" s="7"/>
      <c r="Q206" s="15">
        <v>374</v>
      </c>
      <c r="R206" s="15">
        <v>553</v>
      </c>
      <c r="S206" s="15">
        <v>838</v>
      </c>
    </row>
    <row r="207" spans="1:19" ht="16.5" customHeight="1" x14ac:dyDescent="0.2">
      <c r="A207" s="7"/>
      <c r="B207" s="7"/>
      <c r="C207" s="7"/>
      <c r="D207" s="7" t="s">
        <v>588</v>
      </c>
      <c r="E207" s="7"/>
      <c r="F207" s="7"/>
      <c r="G207" s="7"/>
      <c r="H207" s="7"/>
      <c r="I207" s="7"/>
      <c r="J207" s="7"/>
      <c r="K207" s="7"/>
      <c r="L207" s="9" t="s">
        <v>240</v>
      </c>
      <c r="M207" s="15">
        <v>299</v>
      </c>
      <c r="N207" s="15">
        <v>520</v>
      </c>
      <c r="O207" s="15">
        <v>103</v>
      </c>
      <c r="P207" s="7"/>
      <c r="Q207" s="15">
        <v>363</v>
      </c>
      <c r="R207" s="15">
        <v>531</v>
      </c>
      <c r="S207" s="16">
        <v>27</v>
      </c>
    </row>
    <row r="208" spans="1:19" ht="16.5" customHeight="1" x14ac:dyDescent="0.2">
      <c r="A208" s="7"/>
      <c r="B208" s="7" t="s">
        <v>596</v>
      </c>
      <c r="C208" s="7"/>
      <c r="D208" s="7"/>
      <c r="E208" s="7"/>
      <c r="F208" s="7"/>
      <c r="G208" s="7"/>
      <c r="H208" s="7"/>
      <c r="I208" s="7"/>
      <c r="J208" s="7"/>
      <c r="K208" s="7"/>
      <c r="L208" s="9"/>
      <c r="M208" s="10"/>
      <c r="N208" s="10"/>
      <c r="O208" s="10"/>
      <c r="P208" s="7"/>
      <c r="Q208" s="10"/>
      <c r="R208" s="10"/>
      <c r="S208" s="10"/>
    </row>
    <row r="209" spans="1:19" ht="16.5" customHeight="1" x14ac:dyDescent="0.2">
      <c r="A209" s="7"/>
      <c r="B209" s="7"/>
      <c r="C209" s="7" t="s">
        <v>105</v>
      </c>
      <c r="D209" s="7"/>
      <c r="E209" s="7"/>
      <c r="F209" s="7"/>
      <c r="G209" s="7"/>
      <c r="H209" s="7"/>
      <c r="I209" s="7"/>
      <c r="J209" s="7"/>
      <c r="K209" s="7"/>
      <c r="L209" s="9" t="s">
        <v>240</v>
      </c>
      <c r="M209" s="15">
        <v>515</v>
      </c>
      <c r="N209" s="15">
        <v>728</v>
      </c>
      <c r="O209" s="17">
        <v>3629</v>
      </c>
      <c r="P209" s="7"/>
      <c r="Q209" s="16">
        <v>83</v>
      </c>
      <c r="R209" s="15">
        <v>474</v>
      </c>
      <c r="S209" s="16">
        <v>91</v>
      </c>
    </row>
    <row r="210" spans="1:19" ht="16.5" customHeight="1" x14ac:dyDescent="0.2">
      <c r="A210" s="7"/>
      <c r="B210" s="7"/>
      <c r="C210" s="7" t="s">
        <v>587</v>
      </c>
      <c r="D210" s="7"/>
      <c r="E210" s="7"/>
      <c r="F210" s="7"/>
      <c r="G210" s="7"/>
      <c r="H210" s="7"/>
      <c r="I210" s="7"/>
      <c r="J210" s="7"/>
      <c r="K210" s="7"/>
      <c r="L210" s="9"/>
      <c r="M210" s="10"/>
      <c r="N210" s="10"/>
      <c r="O210" s="10"/>
      <c r="P210" s="7"/>
      <c r="Q210" s="10"/>
      <c r="R210" s="10"/>
      <c r="S210" s="10"/>
    </row>
    <row r="211" spans="1:19" ht="29.45" customHeight="1" x14ac:dyDescent="0.2">
      <c r="A211" s="7"/>
      <c r="B211" s="7"/>
      <c r="C211" s="7"/>
      <c r="D211" s="84" t="s">
        <v>346</v>
      </c>
      <c r="E211" s="84"/>
      <c r="F211" s="84"/>
      <c r="G211" s="84"/>
      <c r="H211" s="84"/>
      <c r="I211" s="84"/>
      <c r="J211" s="84"/>
      <c r="K211" s="84"/>
      <c r="L211" s="9" t="s">
        <v>240</v>
      </c>
      <c r="M211" s="14" t="s">
        <v>227</v>
      </c>
      <c r="N211" s="14" t="s">
        <v>227</v>
      </c>
      <c r="O211" s="13">
        <v>6</v>
      </c>
      <c r="P211" s="7"/>
      <c r="Q211" s="14" t="s">
        <v>227</v>
      </c>
      <c r="R211" s="14" t="s">
        <v>227</v>
      </c>
      <c r="S211" s="13">
        <v>3</v>
      </c>
    </row>
    <row r="212" spans="1:19" ht="16.5" customHeight="1" x14ac:dyDescent="0.2">
      <c r="A212" s="7"/>
      <c r="B212" s="7"/>
      <c r="C212" s="7"/>
      <c r="D212" s="7" t="s">
        <v>487</v>
      </c>
      <c r="E212" s="7"/>
      <c r="F212" s="7"/>
      <c r="G212" s="7"/>
      <c r="H212" s="7"/>
      <c r="I212" s="7"/>
      <c r="J212" s="7"/>
      <c r="K212" s="7"/>
      <c r="L212" s="9" t="s">
        <v>240</v>
      </c>
      <c r="M212" s="15">
        <v>166</v>
      </c>
      <c r="N212" s="15">
        <v>596</v>
      </c>
      <c r="O212" s="15">
        <v>210</v>
      </c>
      <c r="P212" s="7"/>
      <c r="Q212" s="16">
        <v>84</v>
      </c>
      <c r="R212" s="15">
        <v>481</v>
      </c>
      <c r="S212" s="16">
        <v>88</v>
      </c>
    </row>
    <row r="213" spans="1:19" ht="16.5" customHeight="1" x14ac:dyDescent="0.2">
      <c r="A213" s="7"/>
      <c r="B213" s="7"/>
      <c r="C213" s="7"/>
      <c r="D213" s="7" t="s">
        <v>588</v>
      </c>
      <c r="E213" s="7"/>
      <c r="F213" s="7"/>
      <c r="G213" s="7"/>
      <c r="H213" s="7"/>
      <c r="I213" s="7"/>
      <c r="J213" s="7"/>
      <c r="K213" s="7"/>
      <c r="L213" s="9" t="s">
        <v>240</v>
      </c>
      <c r="M213" s="15">
        <v>524</v>
      </c>
      <c r="N213" s="15">
        <v>729</v>
      </c>
      <c r="O213" s="17">
        <v>3413</v>
      </c>
      <c r="P213" s="7"/>
      <c r="Q213" s="14" t="s">
        <v>101</v>
      </c>
      <c r="R213" s="14" t="s">
        <v>101</v>
      </c>
      <c r="S213" s="13" t="s">
        <v>104</v>
      </c>
    </row>
    <row r="214" spans="1:19" ht="16.5" customHeight="1" x14ac:dyDescent="0.2">
      <c r="A214" s="7"/>
      <c r="B214" s="7"/>
      <c r="C214" s="7" t="s">
        <v>589</v>
      </c>
      <c r="D214" s="7"/>
      <c r="E214" s="7"/>
      <c r="F214" s="7"/>
      <c r="G214" s="7"/>
      <c r="H214" s="7"/>
      <c r="I214" s="7"/>
      <c r="J214" s="7"/>
      <c r="K214" s="7"/>
      <c r="L214" s="9"/>
      <c r="M214" s="10"/>
      <c r="N214" s="10"/>
      <c r="O214" s="10"/>
      <c r="P214" s="7"/>
      <c r="Q214" s="10"/>
      <c r="R214" s="10"/>
      <c r="S214" s="10"/>
    </row>
    <row r="215" spans="1:19" ht="16.5" customHeight="1" x14ac:dyDescent="0.2">
      <c r="A215" s="7"/>
      <c r="B215" s="7"/>
      <c r="C215" s="7"/>
      <c r="D215" s="7" t="s">
        <v>433</v>
      </c>
      <c r="E215" s="7"/>
      <c r="F215" s="7"/>
      <c r="G215" s="7"/>
      <c r="H215" s="7"/>
      <c r="I215" s="7"/>
      <c r="J215" s="7"/>
      <c r="K215" s="7"/>
      <c r="L215" s="9" t="s">
        <v>240</v>
      </c>
      <c r="M215" s="15">
        <v>478</v>
      </c>
      <c r="N215" s="15">
        <v>720</v>
      </c>
      <c r="O215" s="17">
        <v>1063</v>
      </c>
      <c r="P215" s="7"/>
      <c r="Q215" s="16">
        <v>83</v>
      </c>
      <c r="R215" s="15">
        <v>474</v>
      </c>
      <c r="S215" s="16">
        <v>91</v>
      </c>
    </row>
    <row r="216" spans="1:19" ht="16.5" customHeight="1" x14ac:dyDescent="0.2">
      <c r="A216" s="7"/>
      <c r="B216" s="7"/>
      <c r="C216" s="7"/>
      <c r="D216" s="7" t="s">
        <v>434</v>
      </c>
      <c r="E216" s="7"/>
      <c r="F216" s="7"/>
      <c r="G216" s="7"/>
      <c r="H216" s="7"/>
      <c r="I216" s="7"/>
      <c r="J216" s="7"/>
      <c r="K216" s="7"/>
      <c r="L216" s="9" t="s">
        <v>240</v>
      </c>
      <c r="M216" s="15">
        <v>516</v>
      </c>
      <c r="N216" s="15">
        <v>723</v>
      </c>
      <c r="O216" s="15">
        <v>916</v>
      </c>
      <c r="P216" s="7"/>
      <c r="Q216" s="14" t="s">
        <v>227</v>
      </c>
      <c r="R216" s="14" t="s">
        <v>227</v>
      </c>
      <c r="S216" s="13" t="s">
        <v>104</v>
      </c>
    </row>
    <row r="217" spans="1:19" ht="16.5" customHeight="1" x14ac:dyDescent="0.2">
      <c r="A217" s="7"/>
      <c r="B217" s="7"/>
      <c r="C217" s="7"/>
      <c r="D217" s="7" t="s">
        <v>435</v>
      </c>
      <c r="E217" s="7"/>
      <c r="F217" s="7"/>
      <c r="G217" s="7"/>
      <c r="H217" s="7"/>
      <c r="I217" s="7"/>
      <c r="J217" s="7"/>
      <c r="K217" s="7"/>
      <c r="L217" s="9" t="s">
        <v>240</v>
      </c>
      <c r="M217" s="15">
        <v>540</v>
      </c>
      <c r="N217" s="15">
        <v>736</v>
      </c>
      <c r="O217" s="17">
        <v>1305</v>
      </c>
      <c r="P217" s="7"/>
      <c r="Q217" s="14" t="s">
        <v>101</v>
      </c>
      <c r="R217" s="14" t="s">
        <v>101</v>
      </c>
      <c r="S217" s="13" t="s">
        <v>104</v>
      </c>
    </row>
    <row r="218" spans="1:19" ht="16.5" customHeight="1" x14ac:dyDescent="0.2">
      <c r="A218" s="7"/>
      <c r="B218" s="7"/>
      <c r="C218" s="7"/>
      <c r="D218" s="7" t="s">
        <v>436</v>
      </c>
      <c r="E218" s="7"/>
      <c r="F218" s="7"/>
      <c r="G218" s="7"/>
      <c r="H218" s="7"/>
      <c r="I218" s="7"/>
      <c r="J218" s="7"/>
      <c r="K218" s="7"/>
      <c r="L218" s="9" t="s">
        <v>240</v>
      </c>
      <c r="M218" s="15">
        <v>490</v>
      </c>
      <c r="N218" s="15">
        <v>728</v>
      </c>
      <c r="O218" s="15">
        <v>292</v>
      </c>
      <c r="P218" s="7"/>
      <c r="Q218" s="14" t="s">
        <v>101</v>
      </c>
      <c r="R218" s="14" t="s">
        <v>101</v>
      </c>
      <c r="S218" s="13" t="s">
        <v>104</v>
      </c>
    </row>
    <row r="219" spans="1:19" ht="16.5" customHeight="1" x14ac:dyDescent="0.2">
      <c r="A219" s="7"/>
      <c r="B219" s="7"/>
      <c r="C219" s="7"/>
      <c r="D219" s="7" t="s">
        <v>437</v>
      </c>
      <c r="E219" s="7"/>
      <c r="F219" s="7"/>
      <c r="G219" s="7"/>
      <c r="H219" s="7"/>
      <c r="I219" s="7"/>
      <c r="J219" s="7"/>
      <c r="K219" s="7"/>
      <c r="L219" s="9" t="s">
        <v>240</v>
      </c>
      <c r="M219" s="15">
        <v>512</v>
      </c>
      <c r="N219" s="15">
        <v>719</v>
      </c>
      <c r="O219" s="16">
        <v>52</v>
      </c>
      <c r="P219" s="7"/>
      <c r="Q219" s="14" t="s">
        <v>101</v>
      </c>
      <c r="R219" s="14" t="s">
        <v>101</v>
      </c>
      <c r="S219" s="13" t="s">
        <v>104</v>
      </c>
    </row>
    <row r="220" spans="1:19" ht="16.5" customHeight="1" x14ac:dyDescent="0.2">
      <c r="A220" s="7"/>
      <c r="B220" s="7"/>
      <c r="C220" s="7"/>
      <c r="D220" s="7" t="s">
        <v>588</v>
      </c>
      <c r="E220" s="7"/>
      <c r="F220" s="7"/>
      <c r="G220" s="7"/>
      <c r="H220" s="7"/>
      <c r="I220" s="7"/>
      <c r="J220" s="7"/>
      <c r="K220" s="7"/>
      <c r="L220" s="9" t="s">
        <v>240</v>
      </c>
      <c r="M220" s="14" t="s">
        <v>227</v>
      </c>
      <c r="N220" s="14" t="s">
        <v>227</v>
      </c>
      <c r="O220" s="13">
        <v>1</v>
      </c>
      <c r="P220" s="7"/>
      <c r="Q220" s="14" t="s">
        <v>101</v>
      </c>
      <c r="R220" s="14" t="s">
        <v>101</v>
      </c>
      <c r="S220" s="13" t="s">
        <v>104</v>
      </c>
    </row>
    <row r="221" spans="1:19" ht="16.5" customHeight="1" x14ac:dyDescent="0.2">
      <c r="A221" s="7"/>
      <c r="B221" s="7"/>
      <c r="C221" s="7" t="s">
        <v>590</v>
      </c>
      <c r="D221" s="7"/>
      <c r="E221" s="7"/>
      <c r="F221" s="7"/>
      <c r="G221" s="7"/>
      <c r="H221" s="7"/>
      <c r="I221" s="7"/>
      <c r="J221" s="7"/>
      <c r="K221" s="7"/>
      <c r="L221" s="9"/>
      <c r="M221" s="10"/>
      <c r="N221" s="10"/>
      <c r="O221" s="10"/>
      <c r="P221" s="7"/>
      <c r="Q221" s="10"/>
      <c r="R221" s="10"/>
      <c r="S221" s="10"/>
    </row>
    <row r="222" spans="1:19" ht="16.5" customHeight="1" x14ac:dyDescent="0.2">
      <c r="A222" s="7"/>
      <c r="B222" s="7"/>
      <c r="C222" s="7"/>
      <c r="D222" s="7" t="s">
        <v>591</v>
      </c>
      <c r="E222" s="7"/>
      <c r="F222" s="7"/>
      <c r="G222" s="7"/>
      <c r="H222" s="7"/>
      <c r="I222" s="7"/>
      <c r="J222" s="7"/>
      <c r="K222" s="7"/>
      <c r="L222" s="9" t="s">
        <v>240</v>
      </c>
      <c r="M222" s="15">
        <v>527</v>
      </c>
      <c r="N222" s="15">
        <v>742</v>
      </c>
      <c r="O222" s="17">
        <v>1751</v>
      </c>
      <c r="P222" s="7"/>
      <c r="Q222" s="16">
        <v>91</v>
      </c>
      <c r="R222" s="15">
        <v>407</v>
      </c>
      <c r="S222" s="16">
        <v>33</v>
      </c>
    </row>
    <row r="223" spans="1:19" ht="16.5" customHeight="1" x14ac:dyDescent="0.2">
      <c r="A223" s="7"/>
      <c r="B223" s="7"/>
      <c r="C223" s="7"/>
      <c r="D223" s="7" t="s">
        <v>592</v>
      </c>
      <c r="E223" s="7"/>
      <c r="F223" s="7"/>
      <c r="G223" s="7"/>
      <c r="H223" s="7"/>
      <c r="I223" s="7"/>
      <c r="J223" s="7"/>
      <c r="K223" s="7"/>
      <c r="L223" s="9" t="s">
        <v>240</v>
      </c>
      <c r="M223" s="15">
        <v>507</v>
      </c>
      <c r="N223" s="15">
        <v>727</v>
      </c>
      <c r="O223" s="17">
        <v>1249</v>
      </c>
      <c r="P223" s="7"/>
      <c r="Q223" s="16">
        <v>84</v>
      </c>
      <c r="R223" s="15">
        <v>453</v>
      </c>
      <c r="S223" s="16">
        <v>27</v>
      </c>
    </row>
    <row r="224" spans="1:19" ht="16.5" customHeight="1" x14ac:dyDescent="0.2">
      <c r="A224" s="7"/>
      <c r="B224" s="7"/>
      <c r="C224" s="7"/>
      <c r="D224" s="7" t="s">
        <v>593</v>
      </c>
      <c r="E224" s="7"/>
      <c r="F224" s="7"/>
      <c r="G224" s="7"/>
      <c r="H224" s="7"/>
      <c r="I224" s="7"/>
      <c r="J224" s="7"/>
      <c r="K224" s="7"/>
      <c r="L224" s="9" t="s">
        <v>240</v>
      </c>
      <c r="M224" s="15">
        <v>498</v>
      </c>
      <c r="N224" s="15">
        <v>709</v>
      </c>
      <c r="O224" s="15">
        <v>303</v>
      </c>
      <c r="P224" s="7"/>
      <c r="Q224" s="14" t="s">
        <v>227</v>
      </c>
      <c r="R224" s="14" t="s">
        <v>227</v>
      </c>
      <c r="S224" s="16">
        <v>15</v>
      </c>
    </row>
    <row r="225" spans="1:19" ht="16.5" customHeight="1" x14ac:dyDescent="0.2">
      <c r="A225" s="7"/>
      <c r="B225" s="7"/>
      <c r="C225" s="7"/>
      <c r="D225" s="7" t="s">
        <v>594</v>
      </c>
      <c r="E225" s="7"/>
      <c r="F225" s="7"/>
      <c r="G225" s="7"/>
      <c r="H225" s="7"/>
      <c r="I225" s="7"/>
      <c r="J225" s="7"/>
      <c r="K225" s="7"/>
      <c r="L225" s="9" t="s">
        <v>240</v>
      </c>
      <c r="M225" s="15">
        <v>465</v>
      </c>
      <c r="N225" s="15">
        <v>706</v>
      </c>
      <c r="O225" s="15">
        <v>244</v>
      </c>
      <c r="P225" s="7"/>
      <c r="Q225" s="14" t="s">
        <v>227</v>
      </c>
      <c r="R225" s="14" t="s">
        <v>227</v>
      </c>
      <c r="S225" s="16">
        <v>14</v>
      </c>
    </row>
    <row r="226" spans="1:19" ht="16.5" customHeight="1" x14ac:dyDescent="0.2">
      <c r="A226" s="7"/>
      <c r="B226" s="7"/>
      <c r="C226" s="7"/>
      <c r="D226" s="7" t="s">
        <v>595</v>
      </c>
      <c r="E226" s="7"/>
      <c r="F226" s="7"/>
      <c r="G226" s="7"/>
      <c r="H226" s="7"/>
      <c r="I226" s="7"/>
      <c r="J226" s="7"/>
      <c r="K226" s="7"/>
      <c r="L226" s="9" t="s">
        <v>240</v>
      </c>
      <c r="M226" s="15">
        <v>506</v>
      </c>
      <c r="N226" s="15">
        <v>718</v>
      </c>
      <c r="O226" s="16">
        <v>80</v>
      </c>
      <c r="P226" s="7"/>
      <c r="Q226" s="14" t="s">
        <v>227</v>
      </c>
      <c r="R226" s="14" t="s">
        <v>227</v>
      </c>
      <c r="S226" s="13">
        <v>2</v>
      </c>
    </row>
    <row r="227" spans="1:19" ht="16.5" customHeight="1" x14ac:dyDescent="0.2">
      <c r="A227" s="7"/>
      <c r="B227" s="7"/>
      <c r="C227" s="7"/>
      <c r="D227" s="7" t="s">
        <v>588</v>
      </c>
      <c r="E227" s="7"/>
      <c r="F227" s="7"/>
      <c r="G227" s="7"/>
      <c r="H227" s="7"/>
      <c r="I227" s="7"/>
      <c r="J227" s="7"/>
      <c r="K227" s="7"/>
      <c r="L227" s="9" t="s">
        <v>240</v>
      </c>
      <c r="M227" s="14" t="s">
        <v>227</v>
      </c>
      <c r="N227" s="14" t="s">
        <v>227</v>
      </c>
      <c r="O227" s="13">
        <v>2</v>
      </c>
      <c r="P227" s="7"/>
      <c r="Q227" s="14" t="s">
        <v>101</v>
      </c>
      <c r="R227" s="14" t="s">
        <v>101</v>
      </c>
      <c r="S227" s="13" t="s">
        <v>104</v>
      </c>
    </row>
    <row r="228" spans="1:19" ht="16.5" customHeight="1" x14ac:dyDescent="0.2">
      <c r="A228" s="7"/>
      <c r="B228" s="7" t="s">
        <v>597</v>
      </c>
      <c r="C228" s="7"/>
      <c r="D228" s="7"/>
      <c r="E228" s="7"/>
      <c r="F228" s="7"/>
      <c r="G228" s="7"/>
      <c r="H228" s="7"/>
      <c r="I228" s="7"/>
      <c r="J228" s="7"/>
      <c r="K228" s="7"/>
      <c r="L228" s="9"/>
      <c r="M228" s="10"/>
      <c r="N228" s="10"/>
      <c r="O228" s="10"/>
      <c r="P228" s="7"/>
      <c r="Q228" s="10"/>
      <c r="R228" s="10"/>
      <c r="S228" s="10"/>
    </row>
    <row r="229" spans="1:19" ht="16.5" customHeight="1" x14ac:dyDescent="0.2">
      <c r="A229" s="7"/>
      <c r="B229" s="7"/>
      <c r="C229" s="7" t="s">
        <v>105</v>
      </c>
      <c r="D229" s="7"/>
      <c r="E229" s="7"/>
      <c r="F229" s="7"/>
      <c r="G229" s="7"/>
      <c r="H229" s="7"/>
      <c r="I229" s="7"/>
      <c r="J229" s="7"/>
      <c r="K229" s="7"/>
      <c r="L229" s="9" t="s">
        <v>240</v>
      </c>
      <c r="M229" s="14" t="s">
        <v>101</v>
      </c>
      <c r="N229" s="14" t="s">
        <v>101</v>
      </c>
      <c r="O229" s="14" t="s">
        <v>101</v>
      </c>
      <c r="P229" s="7"/>
      <c r="Q229" s="14" t="s">
        <v>101</v>
      </c>
      <c r="R229" s="14" t="s">
        <v>101</v>
      </c>
      <c r="S229" s="14" t="s">
        <v>101</v>
      </c>
    </row>
    <row r="230" spans="1:19" ht="16.5" customHeight="1" x14ac:dyDescent="0.2">
      <c r="A230" s="7"/>
      <c r="B230" s="7"/>
      <c r="C230" s="7" t="s">
        <v>587</v>
      </c>
      <c r="D230" s="7"/>
      <c r="E230" s="7"/>
      <c r="F230" s="7"/>
      <c r="G230" s="7"/>
      <c r="H230" s="7"/>
      <c r="I230" s="7"/>
      <c r="J230" s="7"/>
      <c r="K230" s="7"/>
      <c r="L230" s="9"/>
      <c r="M230" s="10"/>
      <c r="N230" s="10"/>
      <c r="O230" s="10"/>
      <c r="P230" s="7"/>
      <c r="Q230" s="10"/>
      <c r="R230" s="10"/>
      <c r="S230" s="10"/>
    </row>
    <row r="231" spans="1:19" ht="29.45" customHeight="1" x14ac:dyDescent="0.2">
      <c r="A231" s="7"/>
      <c r="B231" s="7"/>
      <c r="C231" s="7"/>
      <c r="D231" s="84" t="s">
        <v>346</v>
      </c>
      <c r="E231" s="84"/>
      <c r="F231" s="84"/>
      <c r="G231" s="84"/>
      <c r="H231" s="84"/>
      <c r="I231" s="84"/>
      <c r="J231" s="84"/>
      <c r="K231" s="84"/>
      <c r="L231" s="9" t="s">
        <v>240</v>
      </c>
      <c r="M231" s="14" t="s">
        <v>101</v>
      </c>
      <c r="N231" s="14" t="s">
        <v>101</v>
      </c>
      <c r="O231" s="14" t="s">
        <v>101</v>
      </c>
      <c r="P231" s="7"/>
      <c r="Q231" s="14" t="s">
        <v>101</v>
      </c>
      <c r="R231" s="14" t="s">
        <v>101</v>
      </c>
      <c r="S231" s="14" t="s">
        <v>101</v>
      </c>
    </row>
    <row r="232" spans="1:19" ht="16.5" customHeight="1" x14ac:dyDescent="0.2">
      <c r="A232" s="7"/>
      <c r="B232" s="7"/>
      <c r="C232" s="7"/>
      <c r="D232" s="7" t="s">
        <v>487</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c r="D233" s="7" t="s">
        <v>588</v>
      </c>
      <c r="E233" s="7"/>
      <c r="F233" s="7"/>
      <c r="G233" s="7"/>
      <c r="H233" s="7"/>
      <c r="I233" s="7"/>
      <c r="J233" s="7"/>
      <c r="K233" s="7"/>
      <c r="L233" s="9" t="s">
        <v>240</v>
      </c>
      <c r="M233" s="14" t="s">
        <v>101</v>
      </c>
      <c r="N233" s="14" t="s">
        <v>101</v>
      </c>
      <c r="O233" s="14" t="s">
        <v>101</v>
      </c>
      <c r="P233" s="7"/>
      <c r="Q233" s="14" t="s">
        <v>101</v>
      </c>
      <c r="R233" s="14" t="s">
        <v>101</v>
      </c>
      <c r="S233" s="14" t="s">
        <v>101</v>
      </c>
    </row>
    <row r="234" spans="1:19" ht="16.5" customHeight="1" x14ac:dyDescent="0.2">
      <c r="A234" s="7"/>
      <c r="B234" s="7"/>
      <c r="C234" s="7" t="s">
        <v>589</v>
      </c>
      <c r="D234" s="7"/>
      <c r="E234" s="7"/>
      <c r="F234" s="7"/>
      <c r="G234" s="7"/>
      <c r="H234" s="7"/>
      <c r="I234" s="7"/>
      <c r="J234" s="7"/>
      <c r="K234" s="7"/>
      <c r="L234" s="9"/>
      <c r="M234" s="10"/>
      <c r="N234" s="10"/>
      <c r="O234" s="10"/>
      <c r="P234" s="7"/>
      <c r="Q234" s="10"/>
      <c r="R234" s="10"/>
      <c r="S234" s="10"/>
    </row>
    <row r="235" spans="1:19" ht="16.5" customHeight="1" x14ac:dyDescent="0.2">
      <c r="A235" s="7"/>
      <c r="B235" s="7"/>
      <c r="C235" s="7"/>
      <c r="D235" s="7" t="s">
        <v>433</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434</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435</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436</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437</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c r="D240" s="7" t="s">
        <v>588</v>
      </c>
      <c r="E240" s="7"/>
      <c r="F240" s="7"/>
      <c r="G240" s="7"/>
      <c r="H240" s="7"/>
      <c r="I240" s="7"/>
      <c r="J240" s="7"/>
      <c r="K240" s="7"/>
      <c r="L240" s="9" t="s">
        <v>240</v>
      </c>
      <c r="M240" s="14" t="s">
        <v>101</v>
      </c>
      <c r="N240" s="14" t="s">
        <v>101</v>
      </c>
      <c r="O240" s="14" t="s">
        <v>101</v>
      </c>
      <c r="P240" s="7"/>
      <c r="Q240" s="14" t="s">
        <v>101</v>
      </c>
      <c r="R240" s="14" t="s">
        <v>101</v>
      </c>
      <c r="S240" s="14" t="s">
        <v>101</v>
      </c>
    </row>
    <row r="241" spans="1:19" ht="16.5" customHeight="1" x14ac:dyDescent="0.2">
      <c r="A241" s="7"/>
      <c r="B241" s="7"/>
      <c r="C241" s="7" t="s">
        <v>590</v>
      </c>
      <c r="D241" s="7"/>
      <c r="E241" s="7"/>
      <c r="F241" s="7"/>
      <c r="G241" s="7"/>
      <c r="H241" s="7"/>
      <c r="I241" s="7"/>
      <c r="J241" s="7"/>
      <c r="K241" s="7"/>
      <c r="L241" s="9"/>
      <c r="M241" s="10"/>
      <c r="N241" s="10"/>
      <c r="O241" s="10"/>
      <c r="P241" s="7"/>
      <c r="Q241" s="10"/>
      <c r="R241" s="10"/>
      <c r="S241" s="10"/>
    </row>
    <row r="242" spans="1:19" ht="16.5" customHeight="1" x14ac:dyDescent="0.2">
      <c r="A242" s="7"/>
      <c r="B242" s="7"/>
      <c r="C242" s="7"/>
      <c r="D242" s="7" t="s">
        <v>591</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592</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593</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594</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595</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c r="B247" s="7"/>
      <c r="C247" s="7"/>
      <c r="D247" s="7" t="s">
        <v>588</v>
      </c>
      <c r="E247" s="7"/>
      <c r="F247" s="7"/>
      <c r="G247" s="7"/>
      <c r="H247" s="7"/>
      <c r="I247" s="7"/>
      <c r="J247" s="7"/>
      <c r="K247" s="7"/>
      <c r="L247" s="9" t="s">
        <v>240</v>
      </c>
      <c r="M247" s="14" t="s">
        <v>101</v>
      </c>
      <c r="N247" s="14" t="s">
        <v>101</v>
      </c>
      <c r="O247" s="14" t="s">
        <v>101</v>
      </c>
      <c r="P247" s="7"/>
      <c r="Q247" s="14" t="s">
        <v>101</v>
      </c>
      <c r="R247" s="14" t="s">
        <v>101</v>
      </c>
      <c r="S247" s="14" t="s">
        <v>101</v>
      </c>
    </row>
    <row r="248" spans="1:19" ht="16.5" customHeight="1" x14ac:dyDescent="0.2">
      <c r="A248" s="7" t="s">
        <v>143</v>
      </c>
      <c r="B248" s="7"/>
      <c r="C248" s="7"/>
      <c r="D248" s="7"/>
      <c r="E248" s="7"/>
      <c r="F248" s="7"/>
      <c r="G248" s="7"/>
      <c r="H248" s="7"/>
      <c r="I248" s="7"/>
      <c r="J248" s="7"/>
      <c r="K248" s="7"/>
      <c r="L248" s="9"/>
      <c r="M248" s="10"/>
      <c r="N248" s="10"/>
      <c r="O248" s="10"/>
      <c r="P248" s="7"/>
      <c r="Q248" s="10"/>
      <c r="R248" s="10"/>
      <c r="S248" s="10"/>
    </row>
    <row r="249" spans="1:19" ht="16.5" customHeight="1" x14ac:dyDescent="0.2">
      <c r="A249" s="7"/>
      <c r="B249" s="7" t="s">
        <v>586</v>
      </c>
      <c r="C249" s="7"/>
      <c r="D249" s="7"/>
      <c r="E249" s="7"/>
      <c r="F249" s="7"/>
      <c r="G249" s="7"/>
      <c r="H249" s="7"/>
      <c r="I249" s="7"/>
      <c r="J249" s="7"/>
      <c r="K249" s="7"/>
      <c r="L249" s="9"/>
      <c r="M249" s="10"/>
      <c r="N249" s="10"/>
      <c r="O249" s="10"/>
      <c r="P249" s="7"/>
      <c r="Q249" s="10"/>
      <c r="R249" s="10"/>
      <c r="S249" s="10"/>
    </row>
    <row r="250" spans="1:19" ht="16.5" customHeight="1" x14ac:dyDescent="0.2">
      <c r="A250" s="7"/>
      <c r="B250" s="7"/>
      <c r="C250" s="7" t="s">
        <v>105</v>
      </c>
      <c r="D250" s="7"/>
      <c r="E250" s="7"/>
      <c r="F250" s="7"/>
      <c r="G250" s="7"/>
      <c r="H250" s="7"/>
      <c r="I250" s="7"/>
      <c r="J250" s="7"/>
      <c r="K250" s="7"/>
      <c r="L250" s="9" t="s">
        <v>240</v>
      </c>
      <c r="M250" s="15">
        <v>405</v>
      </c>
      <c r="N250" s="15">
        <v>593</v>
      </c>
      <c r="O250" s="19">
        <v>26451</v>
      </c>
      <c r="P250" s="7"/>
      <c r="Q250" s="15">
        <v>430</v>
      </c>
      <c r="R250" s="15">
        <v>610</v>
      </c>
      <c r="S250" s="19">
        <v>13539</v>
      </c>
    </row>
    <row r="251" spans="1:19" ht="16.5" customHeight="1" x14ac:dyDescent="0.2">
      <c r="A251" s="7"/>
      <c r="B251" s="7"/>
      <c r="C251" s="7" t="s">
        <v>587</v>
      </c>
      <c r="D251" s="7"/>
      <c r="E251" s="7"/>
      <c r="F251" s="7"/>
      <c r="G251" s="7"/>
      <c r="H251" s="7"/>
      <c r="I251" s="7"/>
      <c r="J251" s="7"/>
      <c r="K251" s="7"/>
      <c r="L251" s="9"/>
      <c r="M251" s="10"/>
      <c r="N251" s="10"/>
      <c r="O251" s="10"/>
      <c r="P251" s="7"/>
      <c r="Q251" s="10"/>
      <c r="R251" s="10"/>
      <c r="S251" s="10"/>
    </row>
    <row r="252" spans="1:19" ht="29.45" customHeight="1" x14ac:dyDescent="0.2">
      <c r="A252" s="7"/>
      <c r="B252" s="7"/>
      <c r="C252" s="7"/>
      <c r="D252" s="84" t="s">
        <v>346</v>
      </c>
      <c r="E252" s="84"/>
      <c r="F252" s="84"/>
      <c r="G252" s="84"/>
      <c r="H252" s="84"/>
      <c r="I252" s="84"/>
      <c r="J252" s="84"/>
      <c r="K252" s="84"/>
      <c r="L252" s="9" t="s">
        <v>240</v>
      </c>
      <c r="M252" s="15">
        <v>406</v>
      </c>
      <c r="N252" s="15">
        <v>848</v>
      </c>
      <c r="O252" s="15">
        <v>124</v>
      </c>
      <c r="P252" s="7"/>
      <c r="Q252" s="15">
        <v>417</v>
      </c>
      <c r="R252" s="15">
        <v>758</v>
      </c>
      <c r="S252" s="16">
        <v>54</v>
      </c>
    </row>
    <row r="253" spans="1:19" ht="16.5" customHeight="1" x14ac:dyDescent="0.2">
      <c r="A253" s="7"/>
      <c r="B253" s="7"/>
      <c r="C253" s="7"/>
      <c r="D253" s="7" t="s">
        <v>487</v>
      </c>
      <c r="E253" s="7"/>
      <c r="F253" s="7"/>
      <c r="G253" s="7"/>
      <c r="H253" s="7"/>
      <c r="I253" s="7"/>
      <c r="J253" s="7"/>
      <c r="K253" s="7"/>
      <c r="L253" s="9" t="s">
        <v>240</v>
      </c>
      <c r="M253" s="15">
        <v>405</v>
      </c>
      <c r="N253" s="15">
        <v>591</v>
      </c>
      <c r="O253" s="19">
        <v>25728</v>
      </c>
      <c r="P253" s="7"/>
      <c r="Q253" s="15">
        <v>431</v>
      </c>
      <c r="R253" s="15">
        <v>609</v>
      </c>
      <c r="S253" s="19">
        <v>13297</v>
      </c>
    </row>
    <row r="254" spans="1:19" ht="16.5" customHeight="1" x14ac:dyDescent="0.2">
      <c r="A254" s="7"/>
      <c r="B254" s="7"/>
      <c r="C254" s="7"/>
      <c r="D254" s="7" t="s">
        <v>588</v>
      </c>
      <c r="E254" s="7"/>
      <c r="F254" s="7"/>
      <c r="G254" s="7"/>
      <c r="H254" s="7"/>
      <c r="I254" s="7"/>
      <c r="J254" s="7"/>
      <c r="K254" s="7"/>
      <c r="L254" s="9" t="s">
        <v>240</v>
      </c>
      <c r="M254" s="15">
        <v>418</v>
      </c>
      <c r="N254" s="15">
        <v>627</v>
      </c>
      <c r="O254" s="15">
        <v>599</v>
      </c>
      <c r="P254" s="7"/>
      <c r="Q254" s="15">
        <v>423</v>
      </c>
      <c r="R254" s="15">
        <v>620</v>
      </c>
      <c r="S254" s="15">
        <v>188</v>
      </c>
    </row>
    <row r="255" spans="1:19" ht="16.5" customHeight="1" x14ac:dyDescent="0.2">
      <c r="A255" s="7"/>
      <c r="B255" s="7"/>
      <c r="C255" s="7" t="s">
        <v>589</v>
      </c>
      <c r="D255" s="7"/>
      <c r="E255" s="7"/>
      <c r="F255" s="7"/>
      <c r="G255" s="7"/>
      <c r="H255" s="7"/>
      <c r="I255" s="7"/>
      <c r="J255" s="7"/>
      <c r="K255" s="7"/>
      <c r="L255" s="9"/>
      <c r="M255" s="10"/>
      <c r="N255" s="10"/>
      <c r="O255" s="10"/>
      <c r="P255" s="7"/>
      <c r="Q255" s="10"/>
      <c r="R255" s="10"/>
      <c r="S255" s="10"/>
    </row>
    <row r="256" spans="1:19" ht="16.5" customHeight="1" x14ac:dyDescent="0.2">
      <c r="A256" s="7"/>
      <c r="B256" s="7"/>
      <c r="C256" s="7"/>
      <c r="D256" s="7" t="s">
        <v>433</v>
      </c>
      <c r="E256" s="7"/>
      <c r="F256" s="7"/>
      <c r="G256" s="7"/>
      <c r="H256" s="7"/>
      <c r="I256" s="7"/>
      <c r="J256" s="7"/>
      <c r="K256" s="7"/>
      <c r="L256" s="9" t="s">
        <v>240</v>
      </c>
      <c r="M256" s="15">
        <v>406</v>
      </c>
      <c r="N256" s="15">
        <v>516</v>
      </c>
      <c r="O256" s="19">
        <v>17366</v>
      </c>
      <c r="P256" s="7"/>
      <c r="Q256" s="15">
        <v>435</v>
      </c>
      <c r="R256" s="15">
        <v>562</v>
      </c>
      <c r="S256" s="17">
        <v>8273</v>
      </c>
    </row>
    <row r="257" spans="1:19" ht="16.5" customHeight="1" x14ac:dyDescent="0.2">
      <c r="A257" s="7"/>
      <c r="B257" s="7"/>
      <c r="C257" s="7"/>
      <c r="D257" s="7" t="s">
        <v>434</v>
      </c>
      <c r="E257" s="7"/>
      <c r="F257" s="7"/>
      <c r="G257" s="7"/>
      <c r="H257" s="7"/>
      <c r="I257" s="7"/>
      <c r="J257" s="7"/>
      <c r="K257" s="7"/>
      <c r="L257" s="9" t="s">
        <v>240</v>
      </c>
      <c r="M257" s="15">
        <v>369</v>
      </c>
      <c r="N257" s="15">
        <v>454</v>
      </c>
      <c r="O257" s="17">
        <v>3046</v>
      </c>
      <c r="P257" s="7"/>
      <c r="Q257" s="15">
        <v>395</v>
      </c>
      <c r="R257" s="15">
        <v>487</v>
      </c>
      <c r="S257" s="17">
        <v>1928</v>
      </c>
    </row>
    <row r="258" spans="1:19" ht="16.5" customHeight="1" x14ac:dyDescent="0.2">
      <c r="A258" s="7"/>
      <c r="B258" s="7"/>
      <c r="C258" s="7"/>
      <c r="D258" s="7" t="s">
        <v>435</v>
      </c>
      <c r="E258" s="7"/>
      <c r="F258" s="7"/>
      <c r="G258" s="7"/>
      <c r="H258" s="7"/>
      <c r="I258" s="7"/>
      <c r="J258" s="7"/>
      <c r="K258" s="7"/>
      <c r="L258" s="9" t="s">
        <v>240</v>
      </c>
      <c r="M258" s="15">
        <v>492</v>
      </c>
      <c r="N258" s="15">
        <v>654</v>
      </c>
      <c r="O258" s="17">
        <v>5121</v>
      </c>
      <c r="P258" s="7"/>
      <c r="Q258" s="15">
        <v>487</v>
      </c>
      <c r="R258" s="15">
        <v>679</v>
      </c>
      <c r="S258" s="17">
        <v>2826</v>
      </c>
    </row>
    <row r="259" spans="1:19" ht="16.5" customHeight="1" x14ac:dyDescent="0.2">
      <c r="A259" s="7"/>
      <c r="B259" s="7"/>
      <c r="C259" s="7"/>
      <c r="D259" s="7" t="s">
        <v>436</v>
      </c>
      <c r="E259" s="7"/>
      <c r="F259" s="7"/>
      <c r="G259" s="7"/>
      <c r="H259" s="7"/>
      <c r="I259" s="7"/>
      <c r="J259" s="7"/>
      <c r="K259" s="7"/>
      <c r="L259" s="9" t="s">
        <v>240</v>
      </c>
      <c r="M259" s="15">
        <v>405</v>
      </c>
      <c r="N259" s="15">
        <v>560</v>
      </c>
      <c r="O259" s="15">
        <v>706</v>
      </c>
      <c r="P259" s="7"/>
      <c r="Q259" s="15">
        <v>455</v>
      </c>
      <c r="R259" s="15">
        <v>605</v>
      </c>
      <c r="S259" s="15">
        <v>408</v>
      </c>
    </row>
    <row r="260" spans="1:19" ht="16.5" customHeight="1" x14ac:dyDescent="0.2">
      <c r="A260" s="7"/>
      <c r="B260" s="7"/>
      <c r="C260" s="7"/>
      <c r="D260" s="7" t="s">
        <v>437</v>
      </c>
      <c r="E260" s="7"/>
      <c r="F260" s="7"/>
      <c r="G260" s="7"/>
      <c r="H260" s="7"/>
      <c r="I260" s="7"/>
      <c r="J260" s="7"/>
      <c r="K260" s="7"/>
      <c r="L260" s="9" t="s">
        <v>240</v>
      </c>
      <c r="M260" s="15">
        <v>306</v>
      </c>
      <c r="N260" s="15">
        <v>461</v>
      </c>
      <c r="O260" s="15">
        <v>175</v>
      </c>
      <c r="P260" s="7"/>
      <c r="Q260" s="15">
        <v>405</v>
      </c>
      <c r="R260" s="15">
        <v>570</v>
      </c>
      <c r="S260" s="15">
        <v>101</v>
      </c>
    </row>
    <row r="261" spans="1:19" ht="16.5" customHeight="1" x14ac:dyDescent="0.2">
      <c r="A261" s="7"/>
      <c r="B261" s="7"/>
      <c r="C261" s="7"/>
      <c r="D261" s="7" t="s">
        <v>588</v>
      </c>
      <c r="E261" s="7"/>
      <c r="F261" s="7"/>
      <c r="G261" s="7"/>
      <c r="H261" s="7"/>
      <c r="I261" s="7"/>
      <c r="J261" s="7"/>
      <c r="K261" s="7"/>
      <c r="L261" s="9" t="s">
        <v>240</v>
      </c>
      <c r="M261" s="15">
        <v>577</v>
      </c>
      <c r="N261" s="15">
        <v>645</v>
      </c>
      <c r="O261" s="16">
        <v>37</v>
      </c>
      <c r="P261" s="7"/>
      <c r="Q261" s="14" t="s">
        <v>227</v>
      </c>
      <c r="R261" s="14" t="s">
        <v>227</v>
      </c>
      <c r="S261" s="14" t="s">
        <v>227</v>
      </c>
    </row>
    <row r="262" spans="1:19" ht="16.5" customHeight="1" x14ac:dyDescent="0.2">
      <c r="A262" s="7"/>
      <c r="B262" s="7"/>
      <c r="C262" s="7" t="s">
        <v>590</v>
      </c>
      <c r="D262" s="7"/>
      <c r="E262" s="7"/>
      <c r="F262" s="7"/>
      <c r="G262" s="7"/>
      <c r="H262" s="7"/>
      <c r="I262" s="7"/>
      <c r="J262" s="7"/>
      <c r="K262" s="7"/>
      <c r="L262" s="9"/>
      <c r="M262" s="10"/>
      <c r="N262" s="10"/>
      <c r="O262" s="10"/>
      <c r="P262" s="7"/>
      <c r="Q262" s="10"/>
      <c r="R262" s="10"/>
      <c r="S262" s="10"/>
    </row>
    <row r="263" spans="1:19" ht="16.5" customHeight="1" x14ac:dyDescent="0.2">
      <c r="A263" s="7"/>
      <c r="B263" s="7"/>
      <c r="C263" s="7"/>
      <c r="D263" s="7" t="s">
        <v>591</v>
      </c>
      <c r="E263" s="7"/>
      <c r="F263" s="7"/>
      <c r="G263" s="7"/>
      <c r="H263" s="7"/>
      <c r="I263" s="7"/>
      <c r="J263" s="7"/>
      <c r="K263" s="7"/>
      <c r="L263" s="9" t="s">
        <v>240</v>
      </c>
      <c r="M263" s="15">
        <v>420</v>
      </c>
      <c r="N263" s="15">
        <v>623</v>
      </c>
      <c r="O263" s="17">
        <v>9238</v>
      </c>
      <c r="P263" s="7"/>
      <c r="Q263" s="15">
        <v>442</v>
      </c>
      <c r="R263" s="15">
        <v>648</v>
      </c>
      <c r="S263" s="17">
        <v>4590</v>
      </c>
    </row>
    <row r="264" spans="1:19" ht="16.5" customHeight="1" x14ac:dyDescent="0.2">
      <c r="A264" s="7"/>
      <c r="B264" s="7"/>
      <c r="C264" s="7"/>
      <c r="D264" s="7" t="s">
        <v>592</v>
      </c>
      <c r="E264" s="7"/>
      <c r="F264" s="7"/>
      <c r="G264" s="7"/>
      <c r="H264" s="7"/>
      <c r="I264" s="7"/>
      <c r="J264" s="7"/>
      <c r="K264" s="7"/>
      <c r="L264" s="9" t="s">
        <v>240</v>
      </c>
      <c r="M264" s="15">
        <v>401</v>
      </c>
      <c r="N264" s="15">
        <v>546</v>
      </c>
      <c r="O264" s="17">
        <v>9598</v>
      </c>
      <c r="P264" s="7"/>
      <c r="Q264" s="15">
        <v>428</v>
      </c>
      <c r="R264" s="15">
        <v>569</v>
      </c>
      <c r="S264" s="17">
        <v>5034</v>
      </c>
    </row>
    <row r="265" spans="1:19" ht="16.5" customHeight="1" x14ac:dyDescent="0.2">
      <c r="A265" s="7"/>
      <c r="B265" s="7"/>
      <c r="C265" s="7"/>
      <c r="D265" s="7" t="s">
        <v>593</v>
      </c>
      <c r="E265" s="7"/>
      <c r="F265" s="7"/>
      <c r="G265" s="7"/>
      <c r="H265" s="7"/>
      <c r="I265" s="7"/>
      <c r="J265" s="7"/>
      <c r="K265" s="7"/>
      <c r="L265" s="9" t="s">
        <v>240</v>
      </c>
      <c r="M265" s="15">
        <v>401</v>
      </c>
      <c r="N265" s="15">
        <v>549</v>
      </c>
      <c r="O265" s="17">
        <v>3139</v>
      </c>
      <c r="P265" s="7"/>
      <c r="Q265" s="15">
        <v>425</v>
      </c>
      <c r="R265" s="15">
        <v>549</v>
      </c>
      <c r="S265" s="17">
        <v>1681</v>
      </c>
    </row>
    <row r="266" spans="1:19" ht="16.5" customHeight="1" x14ac:dyDescent="0.2">
      <c r="A266" s="7"/>
      <c r="B266" s="7"/>
      <c r="C266" s="7"/>
      <c r="D266" s="7" t="s">
        <v>594</v>
      </c>
      <c r="E266" s="7"/>
      <c r="F266" s="7"/>
      <c r="G266" s="7"/>
      <c r="H266" s="7"/>
      <c r="I266" s="7"/>
      <c r="J266" s="7"/>
      <c r="K266" s="7"/>
      <c r="L266" s="9" t="s">
        <v>240</v>
      </c>
      <c r="M266" s="15">
        <v>404</v>
      </c>
      <c r="N266" s="15">
        <v>543</v>
      </c>
      <c r="O266" s="17">
        <v>3525</v>
      </c>
      <c r="P266" s="7"/>
      <c r="Q266" s="15">
        <v>428</v>
      </c>
      <c r="R266" s="15">
        <v>563</v>
      </c>
      <c r="S266" s="17">
        <v>1781</v>
      </c>
    </row>
    <row r="267" spans="1:19" ht="16.5" customHeight="1" x14ac:dyDescent="0.2">
      <c r="A267" s="7"/>
      <c r="B267" s="7"/>
      <c r="C267" s="7"/>
      <c r="D267" s="7" t="s">
        <v>595</v>
      </c>
      <c r="E267" s="7"/>
      <c r="F267" s="7"/>
      <c r="G267" s="7"/>
      <c r="H267" s="7"/>
      <c r="I267" s="7"/>
      <c r="J267" s="7"/>
      <c r="K267" s="7"/>
      <c r="L267" s="9" t="s">
        <v>240</v>
      </c>
      <c r="M267" s="15">
        <v>395</v>
      </c>
      <c r="N267" s="15">
        <v>495</v>
      </c>
      <c r="O267" s="15">
        <v>906</v>
      </c>
      <c r="P267" s="7"/>
      <c r="Q267" s="15">
        <v>420</v>
      </c>
      <c r="R267" s="15">
        <v>536</v>
      </c>
      <c r="S267" s="15">
        <v>445</v>
      </c>
    </row>
    <row r="268" spans="1:19" ht="16.5" customHeight="1" x14ac:dyDescent="0.2">
      <c r="A268" s="7"/>
      <c r="B268" s="7"/>
      <c r="C268" s="7"/>
      <c r="D268" s="7" t="s">
        <v>588</v>
      </c>
      <c r="E268" s="7"/>
      <c r="F268" s="7"/>
      <c r="G268" s="7"/>
      <c r="H268" s="7"/>
      <c r="I268" s="7"/>
      <c r="J268" s="7"/>
      <c r="K268" s="7"/>
      <c r="L268" s="9" t="s">
        <v>240</v>
      </c>
      <c r="M268" s="15">
        <v>492</v>
      </c>
      <c r="N268" s="15">
        <v>632</v>
      </c>
      <c r="O268" s="16">
        <v>45</v>
      </c>
      <c r="P268" s="7"/>
      <c r="Q268" s="14" t="s">
        <v>227</v>
      </c>
      <c r="R268" s="14" t="s">
        <v>227</v>
      </c>
      <c r="S268" s="14" t="s">
        <v>227</v>
      </c>
    </row>
    <row r="269" spans="1:19" ht="16.5" customHeight="1" x14ac:dyDescent="0.2">
      <c r="A269" s="7"/>
      <c r="B269" s="7" t="s">
        <v>596</v>
      </c>
      <c r="C269" s="7"/>
      <c r="D269" s="7"/>
      <c r="E269" s="7"/>
      <c r="F269" s="7"/>
      <c r="G269" s="7"/>
      <c r="H269" s="7"/>
      <c r="I269" s="7"/>
      <c r="J269" s="7"/>
      <c r="K269" s="7"/>
      <c r="L269" s="9"/>
      <c r="M269" s="10"/>
      <c r="N269" s="10"/>
      <c r="O269" s="10"/>
      <c r="P269" s="7"/>
      <c r="Q269" s="10"/>
      <c r="R269" s="10"/>
      <c r="S269" s="10"/>
    </row>
    <row r="270" spans="1:19" ht="16.5" customHeight="1" x14ac:dyDescent="0.2">
      <c r="A270" s="7"/>
      <c r="B270" s="7"/>
      <c r="C270" s="7" t="s">
        <v>105</v>
      </c>
      <c r="D270" s="7"/>
      <c r="E270" s="7"/>
      <c r="F270" s="7"/>
      <c r="G270" s="7"/>
      <c r="H270" s="7"/>
      <c r="I270" s="7"/>
      <c r="J270" s="7"/>
      <c r="K270" s="7"/>
      <c r="L270" s="9" t="s">
        <v>240</v>
      </c>
      <c r="M270" s="15">
        <v>583</v>
      </c>
      <c r="N270" s="15">
        <v>729</v>
      </c>
      <c r="O270" s="17">
        <v>1715</v>
      </c>
      <c r="P270" s="7"/>
      <c r="Q270" s="16">
        <v>39</v>
      </c>
      <c r="R270" s="15">
        <v>223</v>
      </c>
      <c r="S270" s="15">
        <v>100</v>
      </c>
    </row>
    <row r="271" spans="1:19" ht="16.5" customHeight="1" x14ac:dyDescent="0.2">
      <c r="A271" s="7"/>
      <c r="B271" s="7"/>
      <c r="C271" s="7" t="s">
        <v>587</v>
      </c>
      <c r="D271" s="7"/>
      <c r="E271" s="7"/>
      <c r="F271" s="7"/>
      <c r="G271" s="7"/>
      <c r="H271" s="7"/>
      <c r="I271" s="7"/>
      <c r="J271" s="7"/>
      <c r="K271" s="7"/>
      <c r="L271" s="9"/>
      <c r="M271" s="10"/>
      <c r="N271" s="10"/>
      <c r="O271" s="10"/>
      <c r="P271" s="7"/>
      <c r="Q271" s="10"/>
      <c r="R271" s="10"/>
      <c r="S271" s="10"/>
    </row>
    <row r="272" spans="1:19" ht="29.45" customHeight="1" x14ac:dyDescent="0.2">
      <c r="A272" s="7"/>
      <c r="B272" s="7"/>
      <c r="C272" s="7"/>
      <c r="D272" s="84" t="s">
        <v>346</v>
      </c>
      <c r="E272" s="84"/>
      <c r="F272" s="84"/>
      <c r="G272" s="84"/>
      <c r="H272" s="84"/>
      <c r="I272" s="84"/>
      <c r="J272" s="84"/>
      <c r="K272" s="84"/>
      <c r="L272" s="9" t="s">
        <v>240</v>
      </c>
      <c r="M272" s="14" t="s">
        <v>227</v>
      </c>
      <c r="N272" s="14" t="s">
        <v>227</v>
      </c>
      <c r="O272" s="14" t="s">
        <v>227</v>
      </c>
      <c r="P272" s="7"/>
      <c r="Q272" s="14" t="s">
        <v>227</v>
      </c>
      <c r="R272" s="14" t="s">
        <v>227</v>
      </c>
      <c r="S272" s="14" t="s">
        <v>227</v>
      </c>
    </row>
    <row r="273" spans="1:19" ht="16.5" customHeight="1" x14ac:dyDescent="0.2">
      <c r="A273" s="7"/>
      <c r="B273" s="7"/>
      <c r="C273" s="7"/>
      <c r="D273" s="7" t="s">
        <v>487</v>
      </c>
      <c r="E273" s="7"/>
      <c r="F273" s="7"/>
      <c r="G273" s="7"/>
      <c r="H273" s="7"/>
      <c r="I273" s="7"/>
      <c r="J273" s="7"/>
      <c r="K273" s="7"/>
      <c r="L273" s="9" t="s">
        <v>240</v>
      </c>
      <c r="M273" s="16">
        <v>33</v>
      </c>
      <c r="N273" s="15">
        <v>607</v>
      </c>
      <c r="O273" s="15">
        <v>155</v>
      </c>
      <c r="P273" s="7"/>
      <c r="Q273" s="16">
        <v>36</v>
      </c>
      <c r="R273" s="15">
        <v>216</v>
      </c>
      <c r="S273" s="16">
        <v>97</v>
      </c>
    </row>
    <row r="274" spans="1:19" ht="16.5" customHeight="1" x14ac:dyDescent="0.2">
      <c r="A274" s="7"/>
      <c r="B274" s="7"/>
      <c r="C274" s="7"/>
      <c r="D274" s="7" t="s">
        <v>588</v>
      </c>
      <c r="E274" s="7"/>
      <c r="F274" s="7"/>
      <c r="G274" s="7"/>
      <c r="H274" s="7"/>
      <c r="I274" s="7"/>
      <c r="J274" s="7"/>
      <c r="K274" s="7"/>
      <c r="L274" s="9" t="s">
        <v>240</v>
      </c>
      <c r="M274" s="15">
        <v>587</v>
      </c>
      <c r="N274" s="15">
        <v>737</v>
      </c>
      <c r="O274" s="17">
        <v>1557</v>
      </c>
      <c r="P274" s="7"/>
      <c r="Q274" s="14" t="s">
        <v>101</v>
      </c>
      <c r="R274" s="14" t="s">
        <v>101</v>
      </c>
      <c r="S274" s="13" t="s">
        <v>104</v>
      </c>
    </row>
    <row r="275" spans="1:19" ht="16.5" customHeight="1" x14ac:dyDescent="0.2">
      <c r="A275" s="7"/>
      <c r="B275" s="7"/>
      <c r="C275" s="7" t="s">
        <v>589</v>
      </c>
      <c r="D275" s="7"/>
      <c r="E275" s="7"/>
      <c r="F275" s="7"/>
      <c r="G275" s="7"/>
      <c r="H275" s="7"/>
      <c r="I275" s="7"/>
      <c r="J275" s="7"/>
      <c r="K275" s="7"/>
      <c r="L275" s="9"/>
      <c r="M275" s="10"/>
      <c r="N275" s="10"/>
      <c r="O275" s="10"/>
      <c r="P275" s="7"/>
      <c r="Q275" s="10"/>
      <c r="R275" s="10"/>
      <c r="S275" s="10"/>
    </row>
    <row r="276" spans="1:19" ht="16.5" customHeight="1" x14ac:dyDescent="0.2">
      <c r="A276" s="7"/>
      <c r="B276" s="7"/>
      <c r="C276" s="7"/>
      <c r="D276" s="7" t="s">
        <v>433</v>
      </c>
      <c r="E276" s="7"/>
      <c r="F276" s="7"/>
      <c r="G276" s="7"/>
      <c r="H276" s="7"/>
      <c r="I276" s="7"/>
      <c r="J276" s="7"/>
      <c r="K276" s="7"/>
      <c r="L276" s="9" t="s">
        <v>240</v>
      </c>
      <c r="M276" s="15">
        <v>566</v>
      </c>
      <c r="N276" s="15">
        <v>659</v>
      </c>
      <c r="O276" s="15">
        <v>568</v>
      </c>
      <c r="P276" s="7"/>
      <c r="Q276" s="16">
        <v>39</v>
      </c>
      <c r="R276" s="15">
        <v>223</v>
      </c>
      <c r="S276" s="15">
        <v>100</v>
      </c>
    </row>
    <row r="277" spans="1:19" ht="16.5" customHeight="1" x14ac:dyDescent="0.2">
      <c r="A277" s="7"/>
      <c r="B277" s="7"/>
      <c r="C277" s="7"/>
      <c r="D277" s="7" t="s">
        <v>434</v>
      </c>
      <c r="E277" s="7"/>
      <c r="F277" s="7"/>
      <c r="G277" s="7"/>
      <c r="H277" s="7"/>
      <c r="I277" s="7"/>
      <c r="J277" s="7"/>
      <c r="K277" s="7"/>
      <c r="L277" s="9" t="s">
        <v>240</v>
      </c>
      <c r="M277" s="15">
        <v>583</v>
      </c>
      <c r="N277" s="15">
        <v>689</v>
      </c>
      <c r="O277" s="15">
        <v>323</v>
      </c>
      <c r="P277" s="7"/>
      <c r="Q277" s="14" t="s">
        <v>101</v>
      </c>
      <c r="R277" s="14" t="s">
        <v>101</v>
      </c>
      <c r="S277" s="13" t="s">
        <v>104</v>
      </c>
    </row>
    <row r="278" spans="1:19" ht="16.5" customHeight="1" x14ac:dyDescent="0.2">
      <c r="A278" s="7"/>
      <c r="B278" s="7"/>
      <c r="C278" s="7"/>
      <c r="D278" s="7" t="s">
        <v>435</v>
      </c>
      <c r="E278" s="7"/>
      <c r="F278" s="7"/>
      <c r="G278" s="7"/>
      <c r="H278" s="7"/>
      <c r="I278" s="7"/>
      <c r="J278" s="7"/>
      <c r="K278" s="7"/>
      <c r="L278" s="9" t="s">
        <v>240</v>
      </c>
      <c r="M278" s="15">
        <v>588</v>
      </c>
      <c r="N278" s="15">
        <v>740</v>
      </c>
      <c r="O278" s="15">
        <v>690</v>
      </c>
      <c r="P278" s="7"/>
      <c r="Q278" s="14" t="s">
        <v>101</v>
      </c>
      <c r="R278" s="14" t="s">
        <v>101</v>
      </c>
      <c r="S278" s="13" t="s">
        <v>104</v>
      </c>
    </row>
    <row r="279" spans="1:19" ht="16.5" customHeight="1" x14ac:dyDescent="0.2">
      <c r="A279" s="7"/>
      <c r="B279" s="7"/>
      <c r="C279" s="7"/>
      <c r="D279" s="7" t="s">
        <v>436</v>
      </c>
      <c r="E279" s="7"/>
      <c r="F279" s="7"/>
      <c r="G279" s="7"/>
      <c r="H279" s="7"/>
      <c r="I279" s="7"/>
      <c r="J279" s="7"/>
      <c r="K279" s="7"/>
      <c r="L279" s="9" t="s">
        <v>240</v>
      </c>
      <c r="M279" s="15">
        <v>610</v>
      </c>
      <c r="N279" s="15">
        <v>887</v>
      </c>
      <c r="O279" s="15">
        <v>122</v>
      </c>
      <c r="P279" s="7"/>
      <c r="Q279" s="14" t="s">
        <v>101</v>
      </c>
      <c r="R279" s="14" t="s">
        <v>101</v>
      </c>
      <c r="S279" s="13" t="s">
        <v>104</v>
      </c>
    </row>
    <row r="280" spans="1:19" ht="16.5" customHeight="1" x14ac:dyDescent="0.2">
      <c r="A280" s="7"/>
      <c r="B280" s="7"/>
      <c r="C280" s="7"/>
      <c r="D280" s="7" t="s">
        <v>437</v>
      </c>
      <c r="E280" s="7"/>
      <c r="F280" s="7"/>
      <c r="G280" s="7"/>
      <c r="H280" s="7"/>
      <c r="I280" s="7"/>
      <c r="J280" s="7"/>
      <c r="K280" s="7"/>
      <c r="L280" s="9" t="s">
        <v>240</v>
      </c>
      <c r="M280" s="14" t="s">
        <v>227</v>
      </c>
      <c r="N280" s="14" t="s">
        <v>227</v>
      </c>
      <c r="O280" s="14" t="s">
        <v>227</v>
      </c>
      <c r="P280" s="7"/>
      <c r="Q280" s="14" t="s">
        <v>101</v>
      </c>
      <c r="R280" s="14" t="s">
        <v>101</v>
      </c>
      <c r="S280" s="13" t="s">
        <v>104</v>
      </c>
    </row>
    <row r="281" spans="1:19" ht="16.5" customHeight="1" x14ac:dyDescent="0.2">
      <c r="A281" s="7"/>
      <c r="B281" s="7"/>
      <c r="C281" s="7"/>
      <c r="D281" s="7" t="s">
        <v>588</v>
      </c>
      <c r="E281" s="7"/>
      <c r="F281" s="7"/>
      <c r="G281" s="7"/>
      <c r="H281" s="7"/>
      <c r="I281" s="7"/>
      <c r="J281" s="7"/>
      <c r="K281" s="7"/>
      <c r="L281" s="9" t="s">
        <v>240</v>
      </c>
      <c r="M281" s="14" t="s">
        <v>101</v>
      </c>
      <c r="N281" s="14" t="s">
        <v>101</v>
      </c>
      <c r="O281" s="13" t="s">
        <v>104</v>
      </c>
      <c r="P281" s="7"/>
      <c r="Q281" s="14" t="s">
        <v>101</v>
      </c>
      <c r="R281" s="14" t="s">
        <v>101</v>
      </c>
      <c r="S281" s="13" t="s">
        <v>104</v>
      </c>
    </row>
    <row r="282" spans="1:19" ht="16.5" customHeight="1" x14ac:dyDescent="0.2">
      <c r="A282" s="7"/>
      <c r="B282" s="7"/>
      <c r="C282" s="7" t="s">
        <v>590</v>
      </c>
      <c r="D282" s="7"/>
      <c r="E282" s="7"/>
      <c r="F282" s="7"/>
      <c r="G282" s="7"/>
      <c r="H282" s="7"/>
      <c r="I282" s="7"/>
      <c r="J282" s="7"/>
      <c r="K282" s="7"/>
      <c r="L282" s="9"/>
      <c r="M282" s="10"/>
      <c r="N282" s="10"/>
      <c r="O282" s="10"/>
      <c r="P282" s="7"/>
      <c r="Q282" s="10"/>
      <c r="R282" s="10"/>
      <c r="S282" s="10"/>
    </row>
    <row r="283" spans="1:19" ht="16.5" customHeight="1" x14ac:dyDescent="0.2">
      <c r="A283" s="7"/>
      <c r="B283" s="7"/>
      <c r="C283" s="7"/>
      <c r="D283" s="7" t="s">
        <v>591</v>
      </c>
      <c r="E283" s="7"/>
      <c r="F283" s="7"/>
      <c r="G283" s="7"/>
      <c r="H283" s="7"/>
      <c r="I283" s="7"/>
      <c r="J283" s="7"/>
      <c r="K283" s="7"/>
      <c r="L283" s="9" t="s">
        <v>240</v>
      </c>
      <c r="M283" s="15">
        <v>585</v>
      </c>
      <c r="N283" s="15">
        <v>730</v>
      </c>
      <c r="O283" s="15">
        <v>840</v>
      </c>
      <c r="P283" s="7"/>
      <c r="Q283" s="16">
        <v>37</v>
      </c>
      <c r="R283" s="15">
        <v>293</v>
      </c>
      <c r="S283" s="16">
        <v>26</v>
      </c>
    </row>
    <row r="284" spans="1:19" ht="16.5" customHeight="1" x14ac:dyDescent="0.2">
      <c r="A284" s="7"/>
      <c r="B284" s="7"/>
      <c r="C284" s="7"/>
      <c r="D284" s="7" t="s">
        <v>592</v>
      </c>
      <c r="E284" s="7"/>
      <c r="F284" s="7"/>
      <c r="G284" s="7"/>
      <c r="H284" s="7"/>
      <c r="I284" s="7"/>
      <c r="J284" s="7"/>
      <c r="K284" s="7"/>
      <c r="L284" s="9" t="s">
        <v>240</v>
      </c>
      <c r="M284" s="15">
        <v>582</v>
      </c>
      <c r="N284" s="15">
        <v>736</v>
      </c>
      <c r="O284" s="15">
        <v>599</v>
      </c>
      <c r="P284" s="7"/>
      <c r="Q284" s="16">
        <v>49</v>
      </c>
      <c r="R284" s="15">
        <v>177</v>
      </c>
      <c r="S284" s="16">
        <v>50</v>
      </c>
    </row>
    <row r="285" spans="1:19" ht="16.5" customHeight="1" x14ac:dyDescent="0.2">
      <c r="A285" s="7"/>
      <c r="B285" s="7"/>
      <c r="C285" s="7"/>
      <c r="D285" s="7" t="s">
        <v>593</v>
      </c>
      <c r="E285" s="7"/>
      <c r="F285" s="7"/>
      <c r="G285" s="7"/>
      <c r="H285" s="7"/>
      <c r="I285" s="7"/>
      <c r="J285" s="7"/>
      <c r="K285" s="7"/>
      <c r="L285" s="9" t="s">
        <v>240</v>
      </c>
      <c r="M285" s="15">
        <v>589</v>
      </c>
      <c r="N285" s="15">
        <v>699</v>
      </c>
      <c r="O285" s="15">
        <v>136</v>
      </c>
      <c r="P285" s="7"/>
      <c r="Q285" s="14" t="s">
        <v>227</v>
      </c>
      <c r="R285" s="14" t="s">
        <v>227</v>
      </c>
      <c r="S285" s="14" t="s">
        <v>227</v>
      </c>
    </row>
    <row r="286" spans="1:19" ht="16.5" customHeight="1" x14ac:dyDescent="0.2">
      <c r="A286" s="7"/>
      <c r="B286" s="7"/>
      <c r="C286" s="7"/>
      <c r="D286" s="7" t="s">
        <v>594</v>
      </c>
      <c r="E286" s="7"/>
      <c r="F286" s="7"/>
      <c r="G286" s="7"/>
      <c r="H286" s="7"/>
      <c r="I286" s="7"/>
      <c r="J286" s="7"/>
      <c r="K286" s="7"/>
      <c r="L286" s="9" t="s">
        <v>240</v>
      </c>
      <c r="M286" s="15">
        <v>568</v>
      </c>
      <c r="N286" s="15">
        <v>710</v>
      </c>
      <c r="O286" s="15">
        <v>117</v>
      </c>
      <c r="P286" s="7"/>
      <c r="Q286" s="14" t="s">
        <v>227</v>
      </c>
      <c r="R286" s="14" t="s">
        <v>227</v>
      </c>
      <c r="S286" s="14" t="s">
        <v>227</v>
      </c>
    </row>
    <row r="287" spans="1:19" ht="16.5" customHeight="1" x14ac:dyDescent="0.2">
      <c r="A287" s="7"/>
      <c r="B287" s="7"/>
      <c r="C287" s="7"/>
      <c r="D287" s="7" t="s">
        <v>595</v>
      </c>
      <c r="E287" s="7"/>
      <c r="F287" s="7"/>
      <c r="G287" s="7"/>
      <c r="H287" s="7"/>
      <c r="I287" s="7"/>
      <c r="J287" s="7"/>
      <c r="K287" s="7"/>
      <c r="L287" s="9" t="s">
        <v>240</v>
      </c>
      <c r="M287" s="15">
        <v>561</v>
      </c>
      <c r="N287" s="15">
        <v>648</v>
      </c>
      <c r="O287" s="16">
        <v>23</v>
      </c>
      <c r="P287" s="7"/>
      <c r="Q287" s="14" t="s">
        <v>227</v>
      </c>
      <c r="R287" s="14" t="s">
        <v>227</v>
      </c>
      <c r="S287" s="14" t="s">
        <v>227</v>
      </c>
    </row>
    <row r="288" spans="1:19" ht="16.5" customHeight="1" x14ac:dyDescent="0.2">
      <c r="A288" s="7"/>
      <c r="B288" s="7"/>
      <c r="C288" s="7"/>
      <c r="D288" s="7" t="s">
        <v>588</v>
      </c>
      <c r="E288" s="7"/>
      <c r="F288" s="7"/>
      <c r="G288" s="7"/>
      <c r="H288" s="7"/>
      <c r="I288" s="7"/>
      <c r="J288" s="7"/>
      <c r="K288" s="7"/>
      <c r="L288" s="9" t="s">
        <v>240</v>
      </c>
      <c r="M288" s="14" t="s">
        <v>101</v>
      </c>
      <c r="N288" s="14" t="s">
        <v>101</v>
      </c>
      <c r="O288" s="13" t="s">
        <v>104</v>
      </c>
      <c r="P288" s="7"/>
      <c r="Q288" s="14" t="s">
        <v>101</v>
      </c>
      <c r="R288" s="14" t="s">
        <v>101</v>
      </c>
      <c r="S288" s="13" t="s">
        <v>104</v>
      </c>
    </row>
    <row r="289" spans="1:19" ht="16.5" customHeight="1" x14ac:dyDescent="0.2">
      <c r="A289" s="7"/>
      <c r="B289" s="7" t="s">
        <v>597</v>
      </c>
      <c r="C289" s="7"/>
      <c r="D289" s="7"/>
      <c r="E289" s="7"/>
      <c r="F289" s="7"/>
      <c r="G289" s="7"/>
      <c r="H289" s="7"/>
      <c r="I289" s="7"/>
      <c r="J289" s="7"/>
      <c r="K289" s="7"/>
      <c r="L289" s="9"/>
      <c r="M289" s="10"/>
      <c r="N289" s="10"/>
      <c r="O289" s="10"/>
      <c r="P289" s="7"/>
      <c r="Q289" s="10"/>
      <c r="R289" s="10"/>
      <c r="S289" s="10"/>
    </row>
    <row r="290" spans="1:19" ht="16.5" customHeight="1" x14ac:dyDescent="0.2">
      <c r="A290" s="7"/>
      <c r="B290" s="7"/>
      <c r="C290" s="7" t="s">
        <v>105</v>
      </c>
      <c r="D290" s="7"/>
      <c r="E290" s="7"/>
      <c r="F290" s="7"/>
      <c r="G290" s="7"/>
      <c r="H290" s="7"/>
      <c r="I290" s="7"/>
      <c r="J290" s="7"/>
      <c r="K290" s="7"/>
      <c r="L290" s="9" t="s">
        <v>240</v>
      </c>
      <c r="M290" s="14" t="s">
        <v>101</v>
      </c>
      <c r="N290" s="14" t="s">
        <v>101</v>
      </c>
      <c r="O290" s="14" t="s">
        <v>101</v>
      </c>
      <c r="P290" s="7"/>
      <c r="Q290" s="14" t="s">
        <v>101</v>
      </c>
      <c r="R290" s="14" t="s">
        <v>101</v>
      </c>
      <c r="S290" s="14" t="s">
        <v>101</v>
      </c>
    </row>
    <row r="291" spans="1:19" ht="16.5" customHeight="1" x14ac:dyDescent="0.2">
      <c r="A291" s="7"/>
      <c r="B291" s="7"/>
      <c r="C291" s="7" t="s">
        <v>587</v>
      </c>
      <c r="D291" s="7"/>
      <c r="E291" s="7"/>
      <c r="F291" s="7"/>
      <c r="G291" s="7"/>
      <c r="H291" s="7"/>
      <c r="I291" s="7"/>
      <c r="J291" s="7"/>
      <c r="K291" s="7"/>
      <c r="L291" s="9"/>
      <c r="M291" s="10"/>
      <c r="N291" s="10"/>
      <c r="O291" s="10"/>
      <c r="P291" s="7"/>
      <c r="Q291" s="10"/>
      <c r="R291" s="10"/>
      <c r="S291" s="10"/>
    </row>
    <row r="292" spans="1:19" ht="29.45" customHeight="1" x14ac:dyDescent="0.2">
      <c r="A292" s="7"/>
      <c r="B292" s="7"/>
      <c r="C292" s="7"/>
      <c r="D292" s="84" t="s">
        <v>346</v>
      </c>
      <c r="E292" s="84"/>
      <c r="F292" s="84"/>
      <c r="G292" s="84"/>
      <c r="H292" s="84"/>
      <c r="I292" s="84"/>
      <c r="J292" s="84"/>
      <c r="K292" s="84"/>
      <c r="L292" s="9" t="s">
        <v>240</v>
      </c>
      <c r="M292" s="14" t="s">
        <v>101</v>
      </c>
      <c r="N292" s="14" t="s">
        <v>101</v>
      </c>
      <c r="O292" s="14" t="s">
        <v>101</v>
      </c>
      <c r="P292" s="7"/>
      <c r="Q292" s="14" t="s">
        <v>101</v>
      </c>
      <c r="R292" s="14" t="s">
        <v>101</v>
      </c>
      <c r="S292" s="14" t="s">
        <v>101</v>
      </c>
    </row>
    <row r="293" spans="1:19" ht="16.5" customHeight="1" x14ac:dyDescent="0.2">
      <c r="A293" s="7"/>
      <c r="B293" s="7"/>
      <c r="C293" s="7"/>
      <c r="D293" s="7" t="s">
        <v>487</v>
      </c>
      <c r="E293" s="7"/>
      <c r="F293" s="7"/>
      <c r="G293" s="7"/>
      <c r="H293" s="7"/>
      <c r="I293" s="7"/>
      <c r="J293" s="7"/>
      <c r="K293" s="7"/>
      <c r="L293" s="9" t="s">
        <v>240</v>
      </c>
      <c r="M293" s="14" t="s">
        <v>101</v>
      </c>
      <c r="N293" s="14" t="s">
        <v>101</v>
      </c>
      <c r="O293" s="14" t="s">
        <v>101</v>
      </c>
      <c r="P293" s="7"/>
      <c r="Q293" s="14" t="s">
        <v>101</v>
      </c>
      <c r="R293" s="14" t="s">
        <v>101</v>
      </c>
      <c r="S293" s="14" t="s">
        <v>101</v>
      </c>
    </row>
    <row r="294" spans="1:19" ht="16.5" customHeight="1" x14ac:dyDescent="0.2">
      <c r="A294" s="7"/>
      <c r="B294" s="7"/>
      <c r="C294" s="7"/>
      <c r="D294" s="7" t="s">
        <v>588</v>
      </c>
      <c r="E294" s="7"/>
      <c r="F294" s="7"/>
      <c r="G294" s="7"/>
      <c r="H294" s="7"/>
      <c r="I294" s="7"/>
      <c r="J294" s="7"/>
      <c r="K294" s="7"/>
      <c r="L294" s="9" t="s">
        <v>240</v>
      </c>
      <c r="M294" s="14" t="s">
        <v>101</v>
      </c>
      <c r="N294" s="14" t="s">
        <v>101</v>
      </c>
      <c r="O294" s="14" t="s">
        <v>101</v>
      </c>
      <c r="P294" s="7"/>
      <c r="Q294" s="14" t="s">
        <v>101</v>
      </c>
      <c r="R294" s="14" t="s">
        <v>101</v>
      </c>
      <c r="S294" s="14" t="s">
        <v>101</v>
      </c>
    </row>
    <row r="295" spans="1:19" ht="16.5" customHeight="1" x14ac:dyDescent="0.2">
      <c r="A295" s="7"/>
      <c r="B295" s="7"/>
      <c r="C295" s="7" t="s">
        <v>589</v>
      </c>
      <c r="D295" s="7"/>
      <c r="E295" s="7"/>
      <c r="F295" s="7"/>
      <c r="G295" s="7"/>
      <c r="H295" s="7"/>
      <c r="I295" s="7"/>
      <c r="J295" s="7"/>
      <c r="K295" s="7"/>
      <c r="L295" s="9"/>
      <c r="M295" s="10"/>
      <c r="N295" s="10"/>
      <c r="O295" s="10"/>
      <c r="P295" s="7"/>
      <c r="Q295" s="10"/>
      <c r="R295" s="10"/>
      <c r="S295" s="10"/>
    </row>
    <row r="296" spans="1:19" ht="16.5" customHeight="1" x14ac:dyDescent="0.2">
      <c r="A296" s="7"/>
      <c r="B296" s="7"/>
      <c r="C296" s="7"/>
      <c r="D296" s="7" t="s">
        <v>433</v>
      </c>
      <c r="E296" s="7"/>
      <c r="F296" s="7"/>
      <c r="G296" s="7"/>
      <c r="H296" s="7"/>
      <c r="I296" s="7"/>
      <c r="J296" s="7"/>
      <c r="K296" s="7"/>
      <c r="L296" s="9" t="s">
        <v>240</v>
      </c>
      <c r="M296" s="14" t="s">
        <v>101</v>
      </c>
      <c r="N296" s="14" t="s">
        <v>101</v>
      </c>
      <c r="O296" s="14" t="s">
        <v>101</v>
      </c>
      <c r="P296" s="7"/>
      <c r="Q296" s="14" t="s">
        <v>101</v>
      </c>
      <c r="R296" s="14" t="s">
        <v>101</v>
      </c>
      <c r="S296" s="14" t="s">
        <v>101</v>
      </c>
    </row>
    <row r="297" spans="1:19" ht="16.5" customHeight="1" x14ac:dyDescent="0.2">
      <c r="A297" s="7"/>
      <c r="B297" s="7"/>
      <c r="C297" s="7"/>
      <c r="D297" s="7" t="s">
        <v>434</v>
      </c>
      <c r="E297" s="7"/>
      <c r="F297" s="7"/>
      <c r="G297" s="7"/>
      <c r="H297" s="7"/>
      <c r="I297" s="7"/>
      <c r="J297" s="7"/>
      <c r="K297" s="7"/>
      <c r="L297" s="9" t="s">
        <v>240</v>
      </c>
      <c r="M297" s="14" t="s">
        <v>101</v>
      </c>
      <c r="N297" s="14" t="s">
        <v>101</v>
      </c>
      <c r="O297" s="14" t="s">
        <v>101</v>
      </c>
      <c r="P297" s="7"/>
      <c r="Q297" s="14" t="s">
        <v>101</v>
      </c>
      <c r="R297" s="14" t="s">
        <v>101</v>
      </c>
      <c r="S297" s="14" t="s">
        <v>101</v>
      </c>
    </row>
    <row r="298" spans="1:19" ht="16.5" customHeight="1" x14ac:dyDescent="0.2">
      <c r="A298" s="7"/>
      <c r="B298" s="7"/>
      <c r="C298" s="7"/>
      <c r="D298" s="7" t="s">
        <v>435</v>
      </c>
      <c r="E298" s="7"/>
      <c r="F298" s="7"/>
      <c r="G298" s="7"/>
      <c r="H298" s="7"/>
      <c r="I298" s="7"/>
      <c r="J298" s="7"/>
      <c r="K298" s="7"/>
      <c r="L298" s="9" t="s">
        <v>240</v>
      </c>
      <c r="M298" s="14" t="s">
        <v>101</v>
      </c>
      <c r="N298" s="14" t="s">
        <v>101</v>
      </c>
      <c r="O298" s="14" t="s">
        <v>101</v>
      </c>
      <c r="P298" s="7"/>
      <c r="Q298" s="14" t="s">
        <v>101</v>
      </c>
      <c r="R298" s="14" t="s">
        <v>101</v>
      </c>
      <c r="S298" s="14" t="s">
        <v>101</v>
      </c>
    </row>
    <row r="299" spans="1:19" ht="16.5" customHeight="1" x14ac:dyDescent="0.2">
      <c r="A299" s="7"/>
      <c r="B299" s="7"/>
      <c r="C299" s="7"/>
      <c r="D299" s="7" t="s">
        <v>436</v>
      </c>
      <c r="E299" s="7"/>
      <c r="F299" s="7"/>
      <c r="G299" s="7"/>
      <c r="H299" s="7"/>
      <c r="I299" s="7"/>
      <c r="J299" s="7"/>
      <c r="K299" s="7"/>
      <c r="L299" s="9" t="s">
        <v>240</v>
      </c>
      <c r="M299" s="14" t="s">
        <v>101</v>
      </c>
      <c r="N299" s="14" t="s">
        <v>101</v>
      </c>
      <c r="O299" s="14" t="s">
        <v>101</v>
      </c>
      <c r="P299" s="7"/>
      <c r="Q299" s="14" t="s">
        <v>101</v>
      </c>
      <c r="R299" s="14" t="s">
        <v>101</v>
      </c>
      <c r="S299" s="14" t="s">
        <v>101</v>
      </c>
    </row>
    <row r="300" spans="1:19" ht="16.5" customHeight="1" x14ac:dyDescent="0.2">
      <c r="A300" s="7"/>
      <c r="B300" s="7"/>
      <c r="C300" s="7"/>
      <c r="D300" s="7" t="s">
        <v>437</v>
      </c>
      <c r="E300" s="7"/>
      <c r="F300" s="7"/>
      <c r="G300" s="7"/>
      <c r="H300" s="7"/>
      <c r="I300" s="7"/>
      <c r="J300" s="7"/>
      <c r="K300" s="7"/>
      <c r="L300" s="9" t="s">
        <v>240</v>
      </c>
      <c r="M300" s="14" t="s">
        <v>101</v>
      </c>
      <c r="N300" s="14" t="s">
        <v>101</v>
      </c>
      <c r="O300" s="14" t="s">
        <v>101</v>
      </c>
      <c r="P300" s="7"/>
      <c r="Q300" s="14" t="s">
        <v>101</v>
      </c>
      <c r="R300" s="14" t="s">
        <v>101</v>
      </c>
      <c r="S300" s="14" t="s">
        <v>101</v>
      </c>
    </row>
    <row r="301" spans="1:19" ht="16.5" customHeight="1" x14ac:dyDescent="0.2">
      <c r="A301" s="7"/>
      <c r="B301" s="7"/>
      <c r="C301" s="7"/>
      <c r="D301" s="7" t="s">
        <v>588</v>
      </c>
      <c r="E301" s="7"/>
      <c r="F301" s="7"/>
      <c r="G301" s="7"/>
      <c r="H301" s="7"/>
      <c r="I301" s="7"/>
      <c r="J301" s="7"/>
      <c r="K301" s="7"/>
      <c r="L301" s="9" t="s">
        <v>240</v>
      </c>
      <c r="M301" s="14" t="s">
        <v>101</v>
      </c>
      <c r="N301" s="14" t="s">
        <v>101</v>
      </c>
      <c r="O301" s="14" t="s">
        <v>101</v>
      </c>
      <c r="P301" s="7"/>
      <c r="Q301" s="14" t="s">
        <v>101</v>
      </c>
      <c r="R301" s="14" t="s">
        <v>101</v>
      </c>
      <c r="S301" s="14" t="s">
        <v>101</v>
      </c>
    </row>
    <row r="302" spans="1:19" ht="16.5" customHeight="1" x14ac:dyDescent="0.2">
      <c r="A302" s="7"/>
      <c r="B302" s="7"/>
      <c r="C302" s="7" t="s">
        <v>590</v>
      </c>
      <c r="D302" s="7"/>
      <c r="E302" s="7"/>
      <c r="F302" s="7"/>
      <c r="G302" s="7"/>
      <c r="H302" s="7"/>
      <c r="I302" s="7"/>
      <c r="J302" s="7"/>
      <c r="K302" s="7"/>
      <c r="L302" s="9"/>
      <c r="M302" s="10"/>
      <c r="N302" s="10"/>
      <c r="O302" s="10"/>
      <c r="P302" s="7"/>
      <c r="Q302" s="10"/>
      <c r="R302" s="10"/>
      <c r="S302" s="10"/>
    </row>
    <row r="303" spans="1:19" ht="16.5" customHeight="1" x14ac:dyDescent="0.2">
      <c r="A303" s="7"/>
      <c r="B303" s="7"/>
      <c r="C303" s="7"/>
      <c r="D303" s="7" t="s">
        <v>591</v>
      </c>
      <c r="E303" s="7"/>
      <c r="F303" s="7"/>
      <c r="G303" s="7"/>
      <c r="H303" s="7"/>
      <c r="I303" s="7"/>
      <c r="J303" s="7"/>
      <c r="K303" s="7"/>
      <c r="L303" s="9" t="s">
        <v>240</v>
      </c>
      <c r="M303" s="14" t="s">
        <v>101</v>
      </c>
      <c r="N303" s="14" t="s">
        <v>101</v>
      </c>
      <c r="O303" s="14" t="s">
        <v>101</v>
      </c>
      <c r="P303" s="7"/>
      <c r="Q303" s="14" t="s">
        <v>101</v>
      </c>
      <c r="R303" s="14" t="s">
        <v>101</v>
      </c>
      <c r="S303" s="14" t="s">
        <v>101</v>
      </c>
    </row>
    <row r="304" spans="1:19" ht="16.5" customHeight="1" x14ac:dyDescent="0.2">
      <c r="A304" s="7"/>
      <c r="B304" s="7"/>
      <c r="C304" s="7"/>
      <c r="D304" s="7" t="s">
        <v>592</v>
      </c>
      <c r="E304" s="7"/>
      <c r="F304" s="7"/>
      <c r="G304" s="7"/>
      <c r="H304" s="7"/>
      <c r="I304" s="7"/>
      <c r="J304" s="7"/>
      <c r="K304" s="7"/>
      <c r="L304" s="9" t="s">
        <v>240</v>
      </c>
      <c r="M304" s="14" t="s">
        <v>101</v>
      </c>
      <c r="N304" s="14" t="s">
        <v>101</v>
      </c>
      <c r="O304" s="14" t="s">
        <v>101</v>
      </c>
      <c r="P304" s="7"/>
      <c r="Q304" s="14" t="s">
        <v>101</v>
      </c>
      <c r="R304" s="14" t="s">
        <v>101</v>
      </c>
      <c r="S304" s="14" t="s">
        <v>101</v>
      </c>
    </row>
    <row r="305" spans="1:19" ht="16.5" customHeight="1" x14ac:dyDescent="0.2">
      <c r="A305" s="7"/>
      <c r="B305" s="7"/>
      <c r="C305" s="7"/>
      <c r="D305" s="7" t="s">
        <v>593</v>
      </c>
      <c r="E305" s="7"/>
      <c r="F305" s="7"/>
      <c r="G305" s="7"/>
      <c r="H305" s="7"/>
      <c r="I305" s="7"/>
      <c r="J305" s="7"/>
      <c r="K305" s="7"/>
      <c r="L305" s="9" t="s">
        <v>240</v>
      </c>
      <c r="M305" s="14" t="s">
        <v>101</v>
      </c>
      <c r="N305" s="14" t="s">
        <v>101</v>
      </c>
      <c r="O305" s="14" t="s">
        <v>101</v>
      </c>
      <c r="P305" s="7"/>
      <c r="Q305" s="14" t="s">
        <v>101</v>
      </c>
      <c r="R305" s="14" t="s">
        <v>101</v>
      </c>
      <c r="S305" s="14" t="s">
        <v>101</v>
      </c>
    </row>
    <row r="306" spans="1:19" ht="16.5" customHeight="1" x14ac:dyDescent="0.2">
      <c r="A306" s="7"/>
      <c r="B306" s="7"/>
      <c r="C306" s="7"/>
      <c r="D306" s="7" t="s">
        <v>594</v>
      </c>
      <c r="E306" s="7"/>
      <c r="F306" s="7"/>
      <c r="G306" s="7"/>
      <c r="H306" s="7"/>
      <c r="I306" s="7"/>
      <c r="J306" s="7"/>
      <c r="K306" s="7"/>
      <c r="L306" s="9" t="s">
        <v>240</v>
      </c>
      <c r="M306" s="14" t="s">
        <v>101</v>
      </c>
      <c r="N306" s="14" t="s">
        <v>101</v>
      </c>
      <c r="O306" s="14" t="s">
        <v>101</v>
      </c>
      <c r="P306" s="7"/>
      <c r="Q306" s="14" t="s">
        <v>101</v>
      </c>
      <c r="R306" s="14" t="s">
        <v>101</v>
      </c>
      <c r="S306" s="14" t="s">
        <v>101</v>
      </c>
    </row>
    <row r="307" spans="1:19" ht="16.5" customHeight="1" x14ac:dyDescent="0.2">
      <c r="A307" s="7"/>
      <c r="B307" s="7"/>
      <c r="C307" s="7"/>
      <c r="D307" s="7" t="s">
        <v>595</v>
      </c>
      <c r="E307" s="7"/>
      <c r="F307" s="7"/>
      <c r="G307" s="7"/>
      <c r="H307" s="7"/>
      <c r="I307" s="7"/>
      <c r="J307" s="7"/>
      <c r="K307" s="7"/>
      <c r="L307" s="9" t="s">
        <v>240</v>
      </c>
      <c r="M307" s="14" t="s">
        <v>101</v>
      </c>
      <c r="N307" s="14" t="s">
        <v>101</v>
      </c>
      <c r="O307" s="14" t="s">
        <v>101</v>
      </c>
      <c r="P307" s="7"/>
      <c r="Q307" s="14" t="s">
        <v>101</v>
      </c>
      <c r="R307" s="14" t="s">
        <v>101</v>
      </c>
      <c r="S307" s="14" t="s">
        <v>101</v>
      </c>
    </row>
    <row r="308" spans="1:19" ht="16.5" customHeight="1" x14ac:dyDescent="0.2">
      <c r="A308" s="7"/>
      <c r="B308" s="7"/>
      <c r="C308" s="7"/>
      <c r="D308" s="7" t="s">
        <v>588</v>
      </c>
      <c r="E308" s="7"/>
      <c r="F308" s="7"/>
      <c r="G308" s="7"/>
      <c r="H308" s="7"/>
      <c r="I308" s="7"/>
      <c r="J308" s="7"/>
      <c r="K308" s="7"/>
      <c r="L308" s="9" t="s">
        <v>240</v>
      </c>
      <c r="M308" s="14" t="s">
        <v>101</v>
      </c>
      <c r="N308" s="14" t="s">
        <v>101</v>
      </c>
      <c r="O308" s="14" t="s">
        <v>101</v>
      </c>
      <c r="P308" s="7"/>
      <c r="Q308" s="14" t="s">
        <v>101</v>
      </c>
      <c r="R308" s="14" t="s">
        <v>101</v>
      </c>
      <c r="S308" s="14" t="s">
        <v>101</v>
      </c>
    </row>
    <row r="309" spans="1:19" ht="16.5" customHeight="1" x14ac:dyDescent="0.2">
      <c r="A309" s="7" t="s">
        <v>144</v>
      </c>
      <c r="B309" s="7"/>
      <c r="C309" s="7"/>
      <c r="D309" s="7"/>
      <c r="E309" s="7"/>
      <c r="F309" s="7"/>
      <c r="G309" s="7"/>
      <c r="H309" s="7"/>
      <c r="I309" s="7"/>
      <c r="J309" s="7"/>
      <c r="K309" s="7"/>
      <c r="L309" s="9"/>
      <c r="M309" s="10"/>
      <c r="N309" s="10"/>
      <c r="O309" s="10"/>
      <c r="P309" s="7"/>
      <c r="Q309" s="10"/>
      <c r="R309" s="10"/>
      <c r="S309" s="10"/>
    </row>
    <row r="310" spans="1:19" ht="16.5" customHeight="1" x14ac:dyDescent="0.2">
      <c r="A310" s="7"/>
      <c r="B310" s="7" t="s">
        <v>586</v>
      </c>
      <c r="C310" s="7"/>
      <c r="D310" s="7"/>
      <c r="E310" s="7"/>
      <c r="F310" s="7"/>
      <c r="G310" s="7"/>
      <c r="H310" s="7"/>
      <c r="I310" s="7"/>
      <c r="J310" s="7"/>
      <c r="K310" s="7"/>
      <c r="L310" s="9"/>
      <c r="M310" s="10"/>
      <c r="N310" s="10"/>
      <c r="O310" s="10"/>
      <c r="P310" s="7"/>
      <c r="Q310" s="10"/>
      <c r="R310" s="10"/>
      <c r="S310" s="10"/>
    </row>
    <row r="311" spans="1:19" ht="16.5" customHeight="1" x14ac:dyDescent="0.2">
      <c r="A311" s="7"/>
      <c r="B311" s="7"/>
      <c r="C311" s="7" t="s">
        <v>105</v>
      </c>
      <c r="D311" s="7"/>
      <c r="E311" s="7"/>
      <c r="F311" s="7"/>
      <c r="G311" s="7"/>
      <c r="H311" s="7"/>
      <c r="I311" s="7"/>
      <c r="J311" s="7"/>
      <c r="K311" s="7"/>
      <c r="L311" s="9" t="s">
        <v>240</v>
      </c>
      <c r="M311" s="15">
        <v>359</v>
      </c>
      <c r="N311" s="15">
        <v>495</v>
      </c>
      <c r="O311" s="19">
        <v>38626</v>
      </c>
      <c r="P311" s="7"/>
      <c r="Q311" s="15">
        <v>388</v>
      </c>
      <c r="R311" s="15">
        <v>539</v>
      </c>
      <c r="S311" s="19">
        <v>19011</v>
      </c>
    </row>
    <row r="312" spans="1:19" ht="16.5" customHeight="1" x14ac:dyDescent="0.2">
      <c r="A312" s="7"/>
      <c r="B312" s="7"/>
      <c r="C312" s="7" t="s">
        <v>587</v>
      </c>
      <c r="D312" s="7"/>
      <c r="E312" s="7"/>
      <c r="F312" s="7"/>
      <c r="G312" s="7"/>
      <c r="H312" s="7"/>
      <c r="I312" s="7"/>
      <c r="J312" s="7"/>
      <c r="K312" s="7"/>
      <c r="L312" s="9"/>
      <c r="M312" s="10"/>
      <c r="N312" s="10"/>
      <c r="O312" s="10"/>
      <c r="P312" s="7"/>
      <c r="Q312" s="10"/>
      <c r="R312" s="10"/>
      <c r="S312" s="10"/>
    </row>
    <row r="313" spans="1:19" ht="29.45" customHeight="1" x14ac:dyDescent="0.2">
      <c r="A313" s="7"/>
      <c r="B313" s="7"/>
      <c r="C313" s="7"/>
      <c r="D313" s="84" t="s">
        <v>346</v>
      </c>
      <c r="E313" s="84"/>
      <c r="F313" s="84"/>
      <c r="G313" s="84"/>
      <c r="H313" s="84"/>
      <c r="I313" s="84"/>
      <c r="J313" s="84"/>
      <c r="K313" s="84"/>
      <c r="L313" s="9" t="s">
        <v>240</v>
      </c>
      <c r="M313" s="15">
        <v>353</v>
      </c>
      <c r="N313" s="15">
        <v>802</v>
      </c>
      <c r="O313" s="15">
        <v>230</v>
      </c>
      <c r="P313" s="7"/>
      <c r="Q313" s="15">
        <v>408</v>
      </c>
      <c r="R313" s="15">
        <v>637</v>
      </c>
      <c r="S313" s="16">
        <v>98</v>
      </c>
    </row>
    <row r="314" spans="1:19" ht="16.5" customHeight="1" x14ac:dyDescent="0.2">
      <c r="A314" s="7"/>
      <c r="B314" s="7"/>
      <c r="C314" s="7"/>
      <c r="D314" s="7" t="s">
        <v>487</v>
      </c>
      <c r="E314" s="7"/>
      <c r="F314" s="7"/>
      <c r="G314" s="7"/>
      <c r="H314" s="7"/>
      <c r="I314" s="7"/>
      <c r="J314" s="7"/>
      <c r="K314" s="7"/>
      <c r="L314" s="9" t="s">
        <v>240</v>
      </c>
      <c r="M314" s="15">
        <v>359</v>
      </c>
      <c r="N314" s="15">
        <v>493</v>
      </c>
      <c r="O314" s="19">
        <v>37579</v>
      </c>
      <c r="P314" s="7"/>
      <c r="Q314" s="15">
        <v>387</v>
      </c>
      <c r="R314" s="15">
        <v>539</v>
      </c>
      <c r="S314" s="19">
        <v>18641</v>
      </c>
    </row>
    <row r="315" spans="1:19" ht="16.5" customHeight="1" x14ac:dyDescent="0.2">
      <c r="A315" s="7"/>
      <c r="B315" s="7"/>
      <c r="C315" s="7"/>
      <c r="D315" s="7" t="s">
        <v>588</v>
      </c>
      <c r="E315" s="7"/>
      <c r="F315" s="7"/>
      <c r="G315" s="7"/>
      <c r="H315" s="7"/>
      <c r="I315" s="7"/>
      <c r="J315" s="7"/>
      <c r="K315" s="7"/>
      <c r="L315" s="9" t="s">
        <v>240</v>
      </c>
      <c r="M315" s="14" t="s">
        <v>227</v>
      </c>
      <c r="N315" s="14" t="s">
        <v>227</v>
      </c>
      <c r="O315" s="15">
        <v>817</v>
      </c>
      <c r="P315" s="7"/>
      <c r="Q315" s="14" t="s">
        <v>227</v>
      </c>
      <c r="R315" s="14" t="s">
        <v>227</v>
      </c>
      <c r="S315" s="15">
        <v>272</v>
      </c>
    </row>
    <row r="316" spans="1:19" ht="16.5" customHeight="1" x14ac:dyDescent="0.2">
      <c r="A316" s="7"/>
      <c r="B316" s="7"/>
      <c r="C316" s="7" t="s">
        <v>589</v>
      </c>
      <c r="D316" s="7"/>
      <c r="E316" s="7"/>
      <c r="F316" s="7"/>
      <c r="G316" s="7"/>
      <c r="H316" s="7"/>
      <c r="I316" s="7"/>
      <c r="J316" s="7"/>
      <c r="K316" s="7"/>
      <c r="L316" s="9"/>
      <c r="M316" s="10"/>
      <c r="N316" s="10"/>
      <c r="O316" s="10"/>
      <c r="P316" s="7"/>
      <c r="Q316" s="10"/>
      <c r="R316" s="10"/>
      <c r="S316" s="10"/>
    </row>
    <row r="317" spans="1:19" ht="16.5" customHeight="1" x14ac:dyDescent="0.2">
      <c r="A317" s="7"/>
      <c r="B317" s="7"/>
      <c r="C317" s="7"/>
      <c r="D317" s="7" t="s">
        <v>433</v>
      </c>
      <c r="E317" s="7"/>
      <c r="F317" s="7"/>
      <c r="G317" s="7"/>
      <c r="H317" s="7"/>
      <c r="I317" s="7"/>
      <c r="J317" s="7"/>
      <c r="K317" s="7"/>
      <c r="L317" s="9" t="s">
        <v>240</v>
      </c>
      <c r="M317" s="15">
        <v>358</v>
      </c>
      <c r="N317" s="15">
        <v>460</v>
      </c>
      <c r="O317" s="19">
        <v>25642</v>
      </c>
      <c r="P317" s="7"/>
      <c r="Q317" s="15">
        <v>386</v>
      </c>
      <c r="R317" s="15">
        <v>511</v>
      </c>
      <c r="S317" s="19">
        <v>11418</v>
      </c>
    </row>
    <row r="318" spans="1:19" ht="16.5" customHeight="1" x14ac:dyDescent="0.2">
      <c r="A318" s="7"/>
      <c r="B318" s="7"/>
      <c r="C318" s="7"/>
      <c r="D318" s="7" t="s">
        <v>434</v>
      </c>
      <c r="E318" s="7"/>
      <c r="F318" s="7"/>
      <c r="G318" s="7"/>
      <c r="H318" s="7"/>
      <c r="I318" s="7"/>
      <c r="J318" s="7"/>
      <c r="K318" s="7"/>
      <c r="L318" s="9" t="s">
        <v>240</v>
      </c>
      <c r="M318" s="15">
        <v>325</v>
      </c>
      <c r="N318" s="15">
        <v>616</v>
      </c>
      <c r="O318" s="17">
        <v>4241</v>
      </c>
      <c r="P318" s="7"/>
      <c r="Q318" s="15">
        <v>332</v>
      </c>
      <c r="R318" s="15">
        <v>515</v>
      </c>
      <c r="S318" s="17">
        <v>2620</v>
      </c>
    </row>
    <row r="319" spans="1:19" ht="16.5" customHeight="1" x14ac:dyDescent="0.2">
      <c r="A319" s="7"/>
      <c r="B319" s="7"/>
      <c r="C319" s="7"/>
      <c r="D319" s="7" t="s">
        <v>435</v>
      </c>
      <c r="E319" s="7"/>
      <c r="F319" s="7"/>
      <c r="G319" s="7"/>
      <c r="H319" s="7"/>
      <c r="I319" s="7"/>
      <c r="J319" s="7"/>
      <c r="K319" s="7"/>
      <c r="L319" s="9" t="s">
        <v>240</v>
      </c>
      <c r="M319" s="15">
        <v>399</v>
      </c>
      <c r="N319" s="15">
        <v>557</v>
      </c>
      <c r="O319" s="17">
        <v>7660</v>
      </c>
      <c r="P319" s="7"/>
      <c r="Q319" s="15">
        <v>428</v>
      </c>
      <c r="R319" s="15">
        <v>599</v>
      </c>
      <c r="S319" s="17">
        <v>4351</v>
      </c>
    </row>
    <row r="320" spans="1:19" ht="16.5" customHeight="1" x14ac:dyDescent="0.2">
      <c r="A320" s="7"/>
      <c r="B320" s="7"/>
      <c r="C320" s="7"/>
      <c r="D320" s="7" t="s">
        <v>436</v>
      </c>
      <c r="E320" s="7"/>
      <c r="F320" s="7"/>
      <c r="G320" s="7"/>
      <c r="H320" s="7"/>
      <c r="I320" s="7"/>
      <c r="J320" s="7"/>
      <c r="K320" s="7"/>
      <c r="L320" s="9" t="s">
        <v>240</v>
      </c>
      <c r="M320" s="15">
        <v>340</v>
      </c>
      <c r="N320" s="15">
        <v>552</v>
      </c>
      <c r="O320" s="15">
        <v>790</v>
      </c>
      <c r="P320" s="7"/>
      <c r="Q320" s="15">
        <v>413</v>
      </c>
      <c r="R320" s="15">
        <v>588</v>
      </c>
      <c r="S320" s="15">
        <v>460</v>
      </c>
    </row>
    <row r="321" spans="1:19" ht="16.5" customHeight="1" x14ac:dyDescent="0.2">
      <c r="A321" s="7"/>
      <c r="B321" s="7"/>
      <c r="C321" s="7"/>
      <c r="D321" s="7" t="s">
        <v>437</v>
      </c>
      <c r="E321" s="7"/>
      <c r="F321" s="7"/>
      <c r="G321" s="7"/>
      <c r="H321" s="7"/>
      <c r="I321" s="7"/>
      <c r="J321" s="7"/>
      <c r="K321" s="7"/>
      <c r="L321" s="9" t="s">
        <v>240</v>
      </c>
      <c r="M321" s="15">
        <v>367</v>
      </c>
      <c r="N321" s="15">
        <v>518</v>
      </c>
      <c r="O321" s="15">
        <v>258</v>
      </c>
      <c r="P321" s="7"/>
      <c r="Q321" s="15">
        <v>456</v>
      </c>
      <c r="R321" s="15">
        <v>607</v>
      </c>
      <c r="S321" s="15">
        <v>153</v>
      </c>
    </row>
    <row r="322" spans="1:19" ht="16.5" customHeight="1" x14ac:dyDescent="0.2">
      <c r="A322" s="7"/>
      <c r="B322" s="7"/>
      <c r="C322" s="7"/>
      <c r="D322" s="7" t="s">
        <v>588</v>
      </c>
      <c r="E322" s="7"/>
      <c r="F322" s="7"/>
      <c r="G322" s="7"/>
      <c r="H322" s="7"/>
      <c r="I322" s="7"/>
      <c r="J322" s="7"/>
      <c r="K322" s="7"/>
      <c r="L322" s="9" t="s">
        <v>240</v>
      </c>
      <c r="M322" s="14" t="s">
        <v>227</v>
      </c>
      <c r="N322" s="14" t="s">
        <v>227</v>
      </c>
      <c r="O322" s="16">
        <v>35</v>
      </c>
      <c r="P322" s="7"/>
      <c r="Q322" s="14" t="s">
        <v>227</v>
      </c>
      <c r="R322" s="14" t="s">
        <v>227</v>
      </c>
      <c r="S322" s="13">
        <v>9</v>
      </c>
    </row>
    <row r="323" spans="1:19" ht="16.5" customHeight="1" x14ac:dyDescent="0.2">
      <c r="A323" s="7"/>
      <c r="B323" s="7"/>
      <c r="C323" s="7" t="s">
        <v>590</v>
      </c>
      <c r="D323" s="7"/>
      <c r="E323" s="7"/>
      <c r="F323" s="7"/>
      <c r="G323" s="7"/>
      <c r="H323" s="7"/>
      <c r="I323" s="7"/>
      <c r="J323" s="7"/>
      <c r="K323" s="7"/>
      <c r="L323" s="9"/>
      <c r="M323" s="10"/>
      <c r="N323" s="10"/>
      <c r="O323" s="10"/>
      <c r="P323" s="7"/>
      <c r="Q323" s="10"/>
      <c r="R323" s="10"/>
      <c r="S323" s="10"/>
    </row>
    <row r="324" spans="1:19" ht="16.5" customHeight="1" x14ac:dyDescent="0.2">
      <c r="A324" s="7"/>
      <c r="B324" s="7"/>
      <c r="C324" s="7"/>
      <c r="D324" s="7" t="s">
        <v>591</v>
      </c>
      <c r="E324" s="7"/>
      <c r="F324" s="7"/>
      <c r="G324" s="7"/>
      <c r="H324" s="7"/>
      <c r="I324" s="7"/>
      <c r="J324" s="7"/>
      <c r="K324" s="7"/>
      <c r="L324" s="9" t="s">
        <v>240</v>
      </c>
      <c r="M324" s="15">
        <v>389</v>
      </c>
      <c r="N324" s="15">
        <v>518</v>
      </c>
      <c r="O324" s="19">
        <v>14735</v>
      </c>
      <c r="P324" s="7"/>
      <c r="Q324" s="15">
        <v>411</v>
      </c>
      <c r="R324" s="15">
        <v>566</v>
      </c>
      <c r="S324" s="17">
        <v>6905</v>
      </c>
    </row>
    <row r="325" spans="1:19" ht="16.5" customHeight="1" x14ac:dyDescent="0.2">
      <c r="A325" s="7"/>
      <c r="B325" s="7"/>
      <c r="C325" s="7"/>
      <c r="D325" s="7" t="s">
        <v>592</v>
      </c>
      <c r="E325" s="7"/>
      <c r="F325" s="7"/>
      <c r="G325" s="7"/>
      <c r="H325" s="7"/>
      <c r="I325" s="7"/>
      <c r="J325" s="7"/>
      <c r="K325" s="7"/>
      <c r="L325" s="9" t="s">
        <v>240</v>
      </c>
      <c r="M325" s="15">
        <v>350</v>
      </c>
      <c r="N325" s="15">
        <v>503</v>
      </c>
      <c r="O325" s="19">
        <v>13836</v>
      </c>
      <c r="P325" s="7"/>
      <c r="Q325" s="15">
        <v>377</v>
      </c>
      <c r="R325" s="15">
        <v>531</v>
      </c>
      <c r="S325" s="17">
        <v>6925</v>
      </c>
    </row>
    <row r="326" spans="1:19" ht="16.5" customHeight="1" x14ac:dyDescent="0.2">
      <c r="A326" s="7"/>
      <c r="B326" s="7"/>
      <c r="C326" s="7"/>
      <c r="D326" s="7" t="s">
        <v>593</v>
      </c>
      <c r="E326" s="7"/>
      <c r="F326" s="7"/>
      <c r="G326" s="7"/>
      <c r="H326" s="7"/>
      <c r="I326" s="7"/>
      <c r="J326" s="7"/>
      <c r="K326" s="7"/>
      <c r="L326" s="9" t="s">
        <v>240</v>
      </c>
      <c r="M326" s="15">
        <v>356</v>
      </c>
      <c r="N326" s="15">
        <v>477</v>
      </c>
      <c r="O326" s="17">
        <v>4070</v>
      </c>
      <c r="P326" s="7"/>
      <c r="Q326" s="15">
        <v>381</v>
      </c>
      <c r="R326" s="15">
        <v>518</v>
      </c>
      <c r="S326" s="17">
        <v>2148</v>
      </c>
    </row>
    <row r="327" spans="1:19" ht="16.5" customHeight="1" x14ac:dyDescent="0.2">
      <c r="A327" s="7"/>
      <c r="B327" s="7"/>
      <c r="C327" s="7"/>
      <c r="D327" s="7" t="s">
        <v>594</v>
      </c>
      <c r="E327" s="7"/>
      <c r="F327" s="7"/>
      <c r="G327" s="7"/>
      <c r="H327" s="7"/>
      <c r="I327" s="7"/>
      <c r="J327" s="7"/>
      <c r="K327" s="7"/>
      <c r="L327" s="9" t="s">
        <v>240</v>
      </c>
      <c r="M327" s="15">
        <v>346</v>
      </c>
      <c r="N327" s="15">
        <v>466</v>
      </c>
      <c r="O327" s="17">
        <v>5025</v>
      </c>
      <c r="P327" s="7"/>
      <c r="Q327" s="15">
        <v>381</v>
      </c>
      <c r="R327" s="15">
        <v>519</v>
      </c>
      <c r="S327" s="17">
        <v>2530</v>
      </c>
    </row>
    <row r="328" spans="1:19" ht="16.5" customHeight="1" x14ac:dyDescent="0.2">
      <c r="A328" s="7"/>
      <c r="B328" s="7"/>
      <c r="C328" s="7"/>
      <c r="D328" s="7" t="s">
        <v>595</v>
      </c>
      <c r="E328" s="7"/>
      <c r="F328" s="7"/>
      <c r="G328" s="7"/>
      <c r="H328" s="7"/>
      <c r="I328" s="7"/>
      <c r="J328" s="7"/>
      <c r="K328" s="7"/>
      <c r="L328" s="9" t="s">
        <v>240</v>
      </c>
      <c r="M328" s="15">
        <v>350</v>
      </c>
      <c r="N328" s="15">
        <v>474</v>
      </c>
      <c r="O328" s="15">
        <v>922</v>
      </c>
      <c r="P328" s="7"/>
      <c r="Q328" s="15">
        <v>382</v>
      </c>
      <c r="R328" s="15">
        <v>514</v>
      </c>
      <c r="S328" s="15">
        <v>492</v>
      </c>
    </row>
    <row r="329" spans="1:19" ht="16.5" customHeight="1" x14ac:dyDescent="0.2">
      <c r="A329" s="7"/>
      <c r="B329" s="7"/>
      <c r="C329" s="7"/>
      <c r="D329" s="7" t="s">
        <v>588</v>
      </c>
      <c r="E329" s="7"/>
      <c r="F329" s="7"/>
      <c r="G329" s="7"/>
      <c r="H329" s="7"/>
      <c r="I329" s="7"/>
      <c r="J329" s="7"/>
      <c r="K329" s="7"/>
      <c r="L329" s="9" t="s">
        <v>240</v>
      </c>
      <c r="M329" s="14" t="s">
        <v>227</v>
      </c>
      <c r="N329" s="14" t="s">
        <v>227</v>
      </c>
      <c r="O329" s="16">
        <v>38</v>
      </c>
      <c r="P329" s="7"/>
      <c r="Q329" s="14" t="s">
        <v>227</v>
      </c>
      <c r="R329" s="14" t="s">
        <v>227</v>
      </c>
      <c r="S329" s="16">
        <v>11</v>
      </c>
    </row>
    <row r="330" spans="1:19" ht="16.5" customHeight="1" x14ac:dyDescent="0.2">
      <c r="A330" s="7"/>
      <c r="B330" s="7" t="s">
        <v>596</v>
      </c>
      <c r="C330" s="7"/>
      <c r="D330" s="7"/>
      <c r="E330" s="7"/>
      <c r="F330" s="7"/>
      <c r="G330" s="7"/>
      <c r="H330" s="7"/>
      <c r="I330" s="7"/>
      <c r="J330" s="7"/>
      <c r="K330" s="7"/>
      <c r="L330" s="9"/>
      <c r="M330" s="10"/>
      <c r="N330" s="10"/>
      <c r="O330" s="10"/>
      <c r="P330" s="7"/>
      <c r="Q330" s="10"/>
      <c r="R330" s="10"/>
      <c r="S330" s="10"/>
    </row>
    <row r="331" spans="1:19" ht="16.5" customHeight="1" x14ac:dyDescent="0.2">
      <c r="A331" s="7"/>
      <c r="B331" s="7"/>
      <c r="C331" s="7" t="s">
        <v>105</v>
      </c>
      <c r="D331" s="7"/>
      <c r="E331" s="7"/>
      <c r="F331" s="7"/>
      <c r="G331" s="7"/>
      <c r="H331" s="7"/>
      <c r="I331" s="7"/>
      <c r="J331" s="7"/>
      <c r="K331" s="7"/>
      <c r="L331" s="9" t="s">
        <v>240</v>
      </c>
      <c r="M331" s="15">
        <v>467</v>
      </c>
      <c r="N331" s="15">
        <v>629</v>
      </c>
      <c r="O331" s="17">
        <v>2154</v>
      </c>
      <c r="P331" s="7"/>
      <c r="Q331" s="16">
        <v>36</v>
      </c>
      <c r="R331" s="15">
        <v>153</v>
      </c>
      <c r="S331" s="15">
        <v>261</v>
      </c>
    </row>
    <row r="332" spans="1:19" ht="16.5" customHeight="1" x14ac:dyDescent="0.2">
      <c r="A332" s="7"/>
      <c r="B332" s="7"/>
      <c r="C332" s="7" t="s">
        <v>587</v>
      </c>
      <c r="D332" s="7"/>
      <c r="E332" s="7"/>
      <c r="F332" s="7"/>
      <c r="G332" s="7"/>
      <c r="H332" s="7"/>
      <c r="I332" s="7"/>
      <c r="J332" s="7"/>
      <c r="K332" s="7"/>
      <c r="L332" s="9"/>
      <c r="M332" s="10"/>
      <c r="N332" s="10"/>
      <c r="O332" s="10"/>
      <c r="P332" s="7"/>
      <c r="Q332" s="10"/>
      <c r="R332" s="10"/>
      <c r="S332" s="10"/>
    </row>
    <row r="333" spans="1:19" ht="29.45" customHeight="1" x14ac:dyDescent="0.2">
      <c r="A333" s="7"/>
      <c r="B333" s="7"/>
      <c r="C333" s="7"/>
      <c r="D333" s="84" t="s">
        <v>346</v>
      </c>
      <c r="E333" s="84"/>
      <c r="F333" s="84"/>
      <c r="G333" s="84"/>
      <c r="H333" s="84"/>
      <c r="I333" s="84"/>
      <c r="J333" s="84"/>
      <c r="K333" s="84"/>
      <c r="L333" s="9" t="s">
        <v>240</v>
      </c>
      <c r="M333" s="14" t="s">
        <v>227</v>
      </c>
      <c r="N333" s="14" t="s">
        <v>227</v>
      </c>
      <c r="O333" s="16">
        <v>17</v>
      </c>
      <c r="P333" s="7"/>
      <c r="Q333" s="14" t="s">
        <v>227</v>
      </c>
      <c r="R333" s="14" t="s">
        <v>227</v>
      </c>
      <c r="S333" s="16">
        <v>12</v>
      </c>
    </row>
    <row r="334" spans="1:19" ht="16.5" customHeight="1" x14ac:dyDescent="0.2">
      <c r="A334" s="7"/>
      <c r="B334" s="7"/>
      <c r="C334" s="7"/>
      <c r="D334" s="7" t="s">
        <v>487</v>
      </c>
      <c r="E334" s="7"/>
      <c r="F334" s="7"/>
      <c r="G334" s="7"/>
      <c r="H334" s="7"/>
      <c r="I334" s="7"/>
      <c r="J334" s="7"/>
      <c r="K334" s="7"/>
      <c r="L334" s="9" t="s">
        <v>240</v>
      </c>
      <c r="M334" s="13">
        <v>7</v>
      </c>
      <c r="N334" s="15">
        <v>379</v>
      </c>
      <c r="O334" s="15">
        <v>358</v>
      </c>
      <c r="P334" s="7"/>
      <c r="Q334" s="16">
        <v>36</v>
      </c>
      <c r="R334" s="15">
        <v>166</v>
      </c>
      <c r="S334" s="15">
        <v>247</v>
      </c>
    </row>
    <row r="335" spans="1:19" ht="16.5" customHeight="1" x14ac:dyDescent="0.2">
      <c r="A335" s="7"/>
      <c r="B335" s="7"/>
      <c r="C335" s="7"/>
      <c r="D335" s="7" t="s">
        <v>588</v>
      </c>
      <c r="E335" s="7"/>
      <c r="F335" s="7"/>
      <c r="G335" s="7"/>
      <c r="H335" s="7"/>
      <c r="I335" s="7"/>
      <c r="J335" s="7"/>
      <c r="K335" s="7"/>
      <c r="L335" s="9" t="s">
        <v>240</v>
      </c>
      <c r="M335" s="14" t="s">
        <v>227</v>
      </c>
      <c r="N335" s="14" t="s">
        <v>227</v>
      </c>
      <c r="O335" s="17">
        <v>1779</v>
      </c>
      <c r="P335" s="7"/>
      <c r="Q335" s="14" t="s">
        <v>227</v>
      </c>
      <c r="R335" s="14" t="s">
        <v>227</v>
      </c>
      <c r="S335" s="13">
        <v>2</v>
      </c>
    </row>
    <row r="336" spans="1:19" ht="16.5" customHeight="1" x14ac:dyDescent="0.2">
      <c r="A336" s="7"/>
      <c r="B336" s="7"/>
      <c r="C336" s="7" t="s">
        <v>589</v>
      </c>
      <c r="D336" s="7"/>
      <c r="E336" s="7"/>
      <c r="F336" s="7"/>
      <c r="G336" s="7"/>
      <c r="H336" s="7"/>
      <c r="I336" s="7"/>
      <c r="J336" s="7"/>
      <c r="K336" s="7"/>
      <c r="L336" s="9"/>
      <c r="M336" s="10"/>
      <c r="N336" s="10"/>
      <c r="O336" s="10"/>
      <c r="P336" s="7"/>
      <c r="Q336" s="10"/>
      <c r="R336" s="10"/>
      <c r="S336" s="10"/>
    </row>
    <row r="337" spans="1:19" ht="16.5" customHeight="1" x14ac:dyDescent="0.2">
      <c r="A337" s="7"/>
      <c r="B337" s="7"/>
      <c r="C337" s="7"/>
      <c r="D337" s="7" t="s">
        <v>433</v>
      </c>
      <c r="E337" s="7"/>
      <c r="F337" s="7"/>
      <c r="G337" s="7"/>
      <c r="H337" s="7"/>
      <c r="I337" s="7"/>
      <c r="J337" s="7"/>
      <c r="K337" s="7"/>
      <c r="L337" s="9" t="s">
        <v>240</v>
      </c>
      <c r="M337" s="15">
        <v>408</v>
      </c>
      <c r="N337" s="15">
        <v>565</v>
      </c>
      <c r="O337" s="15">
        <v>890</v>
      </c>
      <c r="P337" s="7"/>
      <c r="Q337" s="16">
        <v>36</v>
      </c>
      <c r="R337" s="15">
        <v>154</v>
      </c>
      <c r="S337" s="15">
        <v>250</v>
      </c>
    </row>
    <row r="338" spans="1:19" ht="16.5" customHeight="1" x14ac:dyDescent="0.2">
      <c r="A338" s="7"/>
      <c r="B338" s="7"/>
      <c r="C338" s="7"/>
      <c r="D338" s="7" t="s">
        <v>434</v>
      </c>
      <c r="E338" s="7"/>
      <c r="F338" s="7"/>
      <c r="G338" s="7"/>
      <c r="H338" s="7"/>
      <c r="I338" s="7"/>
      <c r="J338" s="7"/>
      <c r="K338" s="7"/>
      <c r="L338" s="9" t="s">
        <v>240</v>
      </c>
      <c r="M338" s="15">
        <v>491</v>
      </c>
      <c r="N338" s="15">
        <v>607</v>
      </c>
      <c r="O338" s="15">
        <v>438</v>
      </c>
      <c r="P338" s="7"/>
      <c r="Q338" s="14" t="s">
        <v>227</v>
      </c>
      <c r="R338" s="14" t="s">
        <v>227</v>
      </c>
      <c r="S338" s="13">
        <v>9</v>
      </c>
    </row>
    <row r="339" spans="1:19" ht="16.5" customHeight="1" x14ac:dyDescent="0.2">
      <c r="A339" s="7"/>
      <c r="B339" s="7"/>
      <c r="C339" s="7"/>
      <c r="D339" s="7" t="s">
        <v>435</v>
      </c>
      <c r="E339" s="7"/>
      <c r="F339" s="7"/>
      <c r="G339" s="7"/>
      <c r="H339" s="7"/>
      <c r="I339" s="7"/>
      <c r="J339" s="7"/>
      <c r="K339" s="7"/>
      <c r="L339" s="9" t="s">
        <v>240</v>
      </c>
      <c r="M339" s="15">
        <v>498</v>
      </c>
      <c r="N339" s="15">
        <v>685</v>
      </c>
      <c r="O339" s="15">
        <v>676</v>
      </c>
      <c r="P339" s="7"/>
      <c r="Q339" s="14" t="s">
        <v>227</v>
      </c>
      <c r="R339" s="14" t="s">
        <v>227</v>
      </c>
      <c r="S339" s="13">
        <v>2</v>
      </c>
    </row>
    <row r="340" spans="1:19" ht="16.5" customHeight="1" x14ac:dyDescent="0.2">
      <c r="A340" s="7"/>
      <c r="B340" s="7"/>
      <c r="C340" s="7"/>
      <c r="D340" s="7" t="s">
        <v>436</v>
      </c>
      <c r="E340" s="7"/>
      <c r="F340" s="7"/>
      <c r="G340" s="7"/>
      <c r="H340" s="7"/>
      <c r="I340" s="7"/>
      <c r="J340" s="7"/>
      <c r="K340" s="7"/>
      <c r="L340" s="9" t="s">
        <v>240</v>
      </c>
      <c r="M340" s="15">
        <v>516</v>
      </c>
      <c r="N340" s="15">
        <v>789</v>
      </c>
      <c r="O340" s="15">
        <v>142</v>
      </c>
      <c r="P340" s="7"/>
      <c r="Q340" s="14" t="s">
        <v>101</v>
      </c>
      <c r="R340" s="14" t="s">
        <v>101</v>
      </c>
      <c r="S340" s="13" t="s">
        <v>104</v>
      </c>
    </row>
    <row r="341" spans="1:19" ht="16.5" customHeight="1" x14ac:dyDescent="0.2">
      <c r="A341" s="7"/>
      <c r="B341" s="7"/>
      <c r="C341" s="7"/>
      <c r="D341" s="7" t="s">
        <v>437</v>
      </c>
      <c r="E341" s="7"/>
      <c r="F341" s="7"/>
      <c r="G341" s="7"/>
      <c r="H341" s="7"/>
      <c r="I341" s="7"/>
      <c r="J341" s="7"/>
      <c r="K341" s="7"/>
      <c r="L341" s="9" t="s">
        <v>240</v>
      </c>
      <c r="M341" s="14" t="s">
        <v>227</v>
      </c>
      <c r="N341" s="14" t="s">
        <v>227</v>
      </c>
      <c r="O341" s="13">
        <v>8</v>
      </c>
      <c r="P341" s="7"/>
      <c r="Q341" s="14" t="s">
        <v>101</v>
      </c>
      <c r="R341" s="14" t="s">
        <v>101</v>
      </c>
      <c r="S341" s="13" t="s">
        <v>104</v>
      </c>
    </row>
    <row r="342" spans="1:19" ht="16.5" customHeight="1" x14ac:dyDescent="0.2">
      <c r="A342" s="7"/>
      <c r="B342" s="7"/>
      <c r="C342" s="7"/>
      <c r="D342" s="7" t="s">
        <v>588</v>
      </c>
      <c r="E342" s="7"/>
      <c r="F342" s="7"/>
      <c r="G342" s="7"/>
      <c r="H342" s="7"/>
      <c r="I342" s="7"/>
      <c r="J342" s="7"/>
      <c r="K342" s="7"/>
      <c r="L342" s="9" t="s">
        <v>240</v>
      </c>
      <c r="M342" s="14" t="s">
        <v>101</v>
      </c>
      <c r="N342" s="14" t="s">
        <v>101</v>
      </c>
      <c r="O342" s="13" t="s">
        <v>104</v>
      </c>
      <c r="P342" s="7"/>
      <c r="Q342" s="14" t="s">
        <v>101</v>
      </c>
      <c r="R342" s="14" t="s">
        <v>101</v>
      </c>
      <c r="S342" s="13" t="s">
        <v>104</v>
      </c>
    </row>
    <row r="343" spans="1:19" ht="16.5" customHeight="1" x14ac:dyDescent="0.2">
      <c r="A343" s="7"/>
      <c r="B343" s="7"/>
      <c r="C343" s="7" t="s">
        <v>590</v>
      </c>
      <c r="D343" s="7"/>
      <c r="E343" s="7"/>
      <c r="F343" s="7"/>
      <c r="G343" s="7"/>
      <c r="H343" s="7"/>
      <c r="I343" s="7"/>
      <c r="J343" s="7"/>
      <c r="K343" s="7"/>
      <c r="L343" s="9"/>
      <c r="M343" s="10"/>
      <c r="N343" s="10"/>
      <c r="O343" s="10"/>
      <c r="P343" s="7"/>
      <c r="Q343" s="10"/>
      <c r="R343" s="10"/>
      <c r="S343" s="10"/>
    </row>
    <row r="344" spans="1:19" ht="16.5" customHeight="1" x14ac:dyDescent="0.2">
      <c r="A344" s="7"/>
      <c r="B344" s="7"/>
      <c r="C344" s="7"/>
      <c r="D344" s="7" t="s">
        <v>591</v>
      </c>
      <c r="E344" s="7"/>
      <c r="F344" s="7"/>
      <c r="G344" s="7"/>
      <c r="H344" s="7"/>
      <c r="I344" s="7"/>
      <c r="J344" s="7"/>
      <c r="K344" s="7"/>
      <c r="L344" s="9" t="s">
        <v>240</v>
      </c>
      <c r="M344" s="15">
        <v>474</v>
      </c>
      <c r="N344" s="15">
        <v>636</v>
      </c>
      <c r="O344" s="15">
        <v>949</v>
      </c>
      <c r="P344" s="7"/>
      <c r="Q344" s="16">
        <v>42</v>
      </c>
      <c r="R344" s="15">
        <v>234</v>
      </c>
      <c r="S344" s="15">
        <v>100</v>
      </c>
    </row>
    <row r="345" spans="1:19" ht="16.5" customHeight="1" x14ac:dyDescent="0.2">
      <c r="A345" s="7"/>
      <c r="B345" s="7"/>
      <c r="C345" s="7"/>
      <c r="D345" s="7" t="s">
        <v>592</v>
      </c>
      <c r="E345" s="7"/>
      <c r="F345" s="7"/>
      <c r="G345" s="7"/>
      <c r="H345" s="7"/>
      <c r="I345" s="7"/>
      <c r="J345" s="7"/>
      <c r="K345" s="7"/>
      <c r="L345" s="9" t="s">
        <v>240</v>
      </c>
      <c r="M345" s="15">
        <v>467</v>
      </c>
      <c r="N345" s="15">
        <v>666</v>
      </c>
      <c r="O345" s="15">
        <v>752</v>
      </c>
      <c r="P345" s="7"/>
      <c r="Q345" s="16">
        <v>32</v>
      </c>
      <c r="R345" s="15">
        <v>145</v>
      </c>
      <c r="S345" s="16">
        <v>85</v>
      </c>
    </row>
    <row r="346" spans="1:19" ht="16.5" customHeight="1" x14ac:dyDescent="0.2">
      <c r="A346" s="7"/>
      <c r="B346" s="7"/>
      <c r="C346" s="7"/>
      <c r="D346" s="7" t="s">
        <v>593</v>
      </c>
      <c r="E346" s="7"/>
      <c r="F346" s="7"/>
      <c r="G346" s="7"/>
      <c r="H346" s="7"/>
      <c r="I346" s="7"/>
      <c r="J346" s="7"/>
      <c r="K346" s="7"/>
      <c r="L346" s="9" t="s">
        <v>240</v>
      </c>
      <c r="M346" s="15">
        <v>487</v>
      </c>
      <c r="N346" s="15">
        <v>625</v>
      </c>
      <c r="O346" s="15">
        <v>227</v>
      </c>
      <c r="P346" s="7"/>
      <c r="Q346" s="16">
        <v>25</v>
      </c>
      <c r="R346" s="15">
        <v>294</v>
      </c>
      <c r="S346" s="16">
        <v>28</v>
      </c>
    </row>
    <row r="347" spans="1:19" ht="16.5" customHeight="1" x14ac:dyDescent="0.2">
      <c r="A347" s="7"/>
      <c r="B347" s="7"/>
      <c r="C347" s="7"/>
      <c r="D347" s="7" t="s">
        <v>594</v>
      </c>
      <c r="E347" s="7"/>
      <c r="F347" s="7"/>
      <c r="G347" s="7"/>
      <c r="H347" s="7"/>
      <c r="I347" s="7"/>
      <c r="J347" s="7"/>
      <c r="K347" s="7"/>
      <c r="L347" s="9" t="s">
        <v>240</v>
      </c>
      <c r="M347" s="15">
        <v>412</v>
      </c>
      <c r="N347" s="15">
        <v>567</v>
      </c>
      <c r="O347" s="15">
        <v>189</v>
      </c>
      <c r="P347" s="7"/>
      <c r="Q347" s="16">
        <v>40</v>
      </c>
      <c r="R347" s="15">
        <v>128</v>
      </c>
      <c r="S347" s="16">
        <v>42</v>
      </c>
    </row>
    <row r="348" spans="1:19" ht="16.5" customHeight="1" x14ac:dyDescent="0.2">
      <c r="A348" s="7"/>
      <c r="B348" s="7"/>
      <c r="C348" s="7"/>
      <c r="D348" s="7" t="s">
        <v>595</v>
      </c>
      <c r="E348" s="7"/>
      <c r="F348" s="7"/>
      <c r="G348" s="7"/>
      <c r="H348" s="7"/>
      <c r="I348" s="7"/>
      <c r="J348" s="7"/>
      <c r="K348" s="7"/>
      <c r="L348" s="9" t="s">
        <v>240</v>
      </c>
      <c r="M348" s="15">
        <v>420</v>
      </c>
      <c r="N348" s="15">
        <v>615</v>
      </c>
      <c r="O348" s="16">
        <v>37</v>
      </c>
      <c r="P348" s="7"/>
      <c r="Q348" s="14" t="s">
        <v>227</v>
      </c>
      <c r="R348" s="14" t="s">
        <v>227</v>
      </c>
      <c r="S348" s="13">
        <v>6</v>
      </c>
    </row>
    <row r="349" spans="1:19" ht="16.5" customHeight="1" x14ac:dyDescent="0.2">
      <c r="A349" s="7"/>
      <c r="B349" s="7"/>
      <c r="C349" s="7"/>
      <c r="D349" s="7" t="s">
        <v>588</v>
      </c>
      <c r="E349" s="7"/>
      <c r="F349" s="7"/>
      <c r="G349" s="7"/>
      <c r="H349" s="7"/>
      <c r="I349" s="7"/>
      <c r="J349" s="7"/>
      <c r="K349" s="7"/>
      <c r="L349" s="9" t="s">
        <v>240</v>
      </c>
      <c r="M349" s="14" t="s">
        <v>227</v>
      </c>
      <c r="N349" s="14" t="s">
        <v>227</v>
      </c>
      <c r="O349" s="13" t="s">
        <v>104</v>
      </c>
      <c r="P349" s="7"/>
      <c r="Q349" s="14" t="s">
        <v>101</v>
      </c>
      <c r="R349" s="14" t="s">
        <v>101</v>
      </c>
      <c r="S349" s="13" t="s">
        <v>104</v>
      </c>
    </row>
    <row r="350" spans="1:19" ht="16.5" customHeight="1" x14ac:dyDescent="0.2">
      <c r="A350" s="7"/>
      <c r="B350" s="7" t="s">
        <v>597</v>
      </c>
      <c r="C350" s="7"/>
      <c r="D350" s="7"/>
      <c r="E350" s="7"/>
      <c r="F350" s="7"/>
      <c r="G350" s="7"/>
      <c r="H350" s="7"/>
      <c r="I350" s="7"/>
      <c r="J350" s="7"/>
      <c r="K350" s="7"/>
      <c r="L350" s="9"/>
      <c r="M350" s="10"/>
      <c r="N350" s="10"/>
      <c r="O350" s="10"/>
      <c r="P350" s="7"/>
      <c r="Q350" s="10"/>
      <c r="R350" s="10"/>
      <c r="S350" s="10"/>
    </row>
    <row r="351" spans="1:19" ht="16.5" customHeight="1" x14ac:dyDescent="0.2">
      <c r="A351" s="7"/>
      <c r="B351" s="7"/>
      <c r="C351" s="7" t="s">
        <v>105</v>
      </c>
      <c r="D351" s="7"/>
      <c r="E351" s="7"/>
      <c r="F351" s="7"/>
      <c r="G351" s="7"/>
      <c r="H351" s="7"/>
      <c r="I351" s="7"/>
      <c r="J351" s="7"/>
      <c r="K351" s="7"/>
      <c r="L351" s="9" t="s">
        <v>240</v>
      </c>
      <c r="M351" s="14" t="s">
        <v>101</v>
      </c>
      <c r="N351" s="14" t="s">
        <v>101</v>
      </c>
      <c r="O351" s="14" t="s">
        <v>101</v>
      </c>
      <c r="P351" s="7"/>
      <c r="Q351" s="14" t="s">
        <v>101</v>
      </c>
      <c r="R351" s="14" t="s">
        <v>101</v>
      </c>
      <c r="S351" s="14" t="s">
        <v>101</v>
      </c>
    </row>
    <row r="352" spans="1:19" ht="16.5" customHeight="1" x14ac:dyDescent="0.2">
      <c r="A352" s="7"/>
      <c r="B352" s="7"/>
      <c r="C352" s="7" t="s">
        <v>587</v>
      </c>
      <c r="D352" s="7"/>
      <c r="E352" s="7"/>
      <c r="F352" s="7"/>
      <c r="G352" s="7"/>
      <c r="H352" s="7"/>
      <c r="I352" s="7"/>
      <c r="J352" s="7"/>
      <c r="K352" s="7"/>
      <c r="L352" s="9"/>
      <c r="M352" s="10"/>
      <c r="N352" s="10"/>
      <c r="O352" s="10"/>
      <c r="P352" s="7"/>
      <c r="Q352" s="10"/>
      <c r="R352" s="10"/>
      <c r="S352" s="10"/>
    </row>
    <row r="353" spans="1:19" ht="29.45" customHeight="1" x14ac:dyDescent="0.2">
      <c r="A353" s="7"/>
      <c r="B353" s="7"/>
      <c r="C353" s="7"/>
      <c r="D353" s="84" t="s">
        <v>346</v>
      </c>
      <c r="E353" s="84"/>
      <c r="F353" s="84"/>
      <c r="G353" s="84"/>
      <c r="H353" s="84"/>
      <c r="I353" s="84"/>
      <c r="J353" s="84"/>
      <c r="K353" s="84"/>
      <c r="L353" s="9" t="s">
        <v>240</v>
      </c>
      <c r="M353" s="14" t="s">
        <v>101</v>
      </c>
      <c r="N353" s="14" t="s">
        <v>101</v>
      </c>
      <c r="O353" s="14" t="s">
        <v>101</v>
      </c>
      <c r="P353" s="7"/>
      <c r="Q353" s="14" t="s">
        <v>101</v>
      </c>
      <c r="R353" s="14" t="s">
        <v>101</v>
      </c>
      <c r="S353" s="14" t="s">
        <v>101</v>
      </c>
    </row>
    <row r="354" spans="1:19" ht="16.5" customHeight="1" x14ac:dyDescent="0.2">
      <c r="A354" s="7"/>
      <c r="B354" s="7"/>
      <c r="C354" s="7"/>
      <c r="D354" s="7" t="s">
        <v>487</v>
      </c>
      <c r="E354" s="7"/>
      <c r="F354" s="7"/>
      <c r="G354" s="7"/>
      <c r="H354" s="7"/>
      <c r="I354" s="7"/>
      <c r="J354" s="7"/>
      <c r="K354" s="7"/>
      <c r="L354" s="9" t="s">
        <v>240</v>
      </c>
      <c r="M354" s="14" t="s">
        <v>101</v>
      </c>
      <c r="N354" s="14" t="s">
        <v>101</v>
      </c>
      <c r="O354" s="14" t="s">
        <v>101</v>
      </c>
      <c r="P354" s="7"/>
      <c r="Q354" s="14" t="s">
        <v>101</v>
      </c>
      <c r="R354" s="14" t="s">
        <v>101</v>
      </c>
      <c r="S354" s="14" t="s">
        <v>101</v>
      </c>
    </row>
    <row r="355" spans="1:19" ht="16.5" customHeight="1" x14ac:dyDescent="0.2">
      <c r="A355" s="7"/>
      <c r="B355" s="7"/>
      <c r="C355" s="7"/>
      <c r="D355" s="7" t="s">
        <v>588</v>
      </c>
      <c r="E355" s="7"/>
      <c r="F355" s="7"/>
      <c r="G355" s="7"/>
      <c r="H355" s="7"/>
      <c r="I355" s="7"/>
      <c r="J355" s="7"/>
      <c r="K355" s="7"/>
      <c r="L355" s="9" t="s">
        <v>240</v>
      </c>
      <c r="M355" s="14" t="s">
        <v>101</v>
      </c>
      <c r="N355" s="14" t="s">
        <v>101</v>
      </c>
      <c r="O355" s="14" t="s">
        <v>101</v>
      </c>
      <c r="P355" s="7"/>
      <c r="Q355" s="14" t="s">
        <v>101</v>
      </c>
      <c r="R355" s="14" t="s">
        <v>101</v>
      </c>
      <c r="S355" s="14" t="s">
        <v>101</v>
      </c>
    </row>
    <row r="356" spans="1:19" ht="16.5" customHeight="1" x14ac:dyDescent="0.2">
      <c r="A356" s="7"/>
      <c r="B356" s="7"/>
      <c r="C356" s="7" t="s">
        <v>589</v>
      </c>
      <c r="D356" s="7"/>
      <c r="E356" s="7"/>
      <c r="F356" s="7"/>
      <c r="G356" s="7"/>
      <c r="H356" s="7"/>
      <c r="I356" s="7"/>
      <c r="J356" s="7"/>
      <c r="K356" s="7"/>
      <c r="L356" s="9"/>
      <c r="M356" s="10"/>
      <c r="N356" s="10"/>
      <c r="O356" s="10"/>
      <c r="P356" s="7"/>
      <c r="Q356" s="10"/>
      <c r="R356" s="10"/>
      <c r="S356" s="10"/>
    </row>
    <row r="357" spans="1:19" ht="16.5" customHeight="1" x14ac:dyDescent="0.2">
      <c r="A357" s="7"/>
      <c r="B357" s="7"/>
      <c r="C357" s="7"/>
      <c r="D357" s="7" t="s">
        <v>433</v>
      </c>
      <c r="E357" s="7"/>
      <c r="F357" s="7"/>
      <c r="G357" s="7"/>
      <c r="H357" s="7"/>
      <c r="I357" s="7"/>
      <c r="J357" s="7"/>
      <c r="K357" s="7"/>
      <c r="L357" s="9" t="s">
        <v>240</v>
      </c>
      <c r="M357" s="14" t="s">
        <v>101</v>
      </c>
      <c r="N357" s="14" t="s">
        <v>101</v>
      </c>
      <c r="O357" s="14" t="s">
        <v>101</v>
      </c>
      <c r="P357" s="7"/>
      <c r="Q357" s="14" t="s">
        <v>101</v>
      </c>
      <c r="R357" s="14" t="s">
        <v>101</v>
      </c>
      <c r="S357" s="14" t="s">
        <v>101</v>
      </c>
    </row>
    <row r="358" spans="1:19" ht="16.5" customHeight="1" x14ac:dyDescent="0.2">
      <c r="A358" s="7"/>
      <c r="B358" s="7"/>
      <c r="C358" s="7"/>
      <c r="D358" s="7" t="s">
        <v>434</v>
      </c>
      <c r="E358" s="7"/>
      <c r="F358" s="7"/>
      <c r="G358" s="7"/>
      <c r="H358" s="7"/>
      <c r="I358" s="7"/>
      <c r="J358" s="7"/>
      <c r="K358" s="7"/>
      <c r="L358" s="9" t="s">
        <v>240</v>
      </c>
      <c r="M358" s="14" t="s">
        <v>101</v>
      </c>
      <c r="N358" s="14" t="s">
        <v>101</v>
      </c>
      <c r="O358" s="14" t="s">
        <v>101</v>
      </c>
      <c r="P358" s="7"/>
      <c r="Q358" s="14" t="s">
        <v>101</v>
      </c>
      <c r="R358" s="14" t="s">
        <v>101</v>
      </c>
      <c r="S358" s="14" t="s">
        <v>101</v>
      </c>
    </row>
    <row r="359" spans="1:19" ht="16.5" customHeight="1" x14ac:dyDescent="0.2">
      <c r="A359" s="7"/>
      <c r="B359" s="7"/>
      <c r="C359" s="7"/>
      <c r="D359" s="7" t="s">
        <v>435</v>
      </c>
      <c r="E359" s="7"/>
      <c r="F359" s="7"/>
      <c r="G359" s="7"/>
      <c r="H359" s="7"/>
      <c r="I359" s="7"/>
      <c r="J359" s="7"/>
      <c r="K359" s="7"/>
      <c r="L359" s="9" t="s">
        <v>240</v>
      </c>
      <c r="M359" s="14" t="s">
        <v>101</v>
      </c>
      <c r="N359" s="14" t="s">
        <v>101</v>
      </c>
      <c r="O359" s="14" t="s">
        <v>101</v>
      </c>
      <c r="P359" s="7"/>
      <c r="Q359" s="14" t="s">
        <v>101</v>
      </c>
      <c r="R359" s="14" t="s">
        <v>101</v>
      </c>
      <c r="S359" s="14" t="s">
        <v>101</v>
      </c>
    </row>
    <row r="360" spans="1:19" ht="16.5" customHeight="1" x14ac:dyDescent="0.2">
      <c r="A360" s="7"/>
      <c r="B360" s="7"/>
      <c r="C360" s="7"/>
      <c r="D360" s="7" t="s">
        <v>436</v>
      </c>
      <c r="E360" s="7"/>
      <c r="F360" s="7"/>
      <c r="G360" s="7"/>
      <c r="H360" s="7"/>
      <c r="I360" s="7"/>
      <c r="J360" s="7"/>
      <c r="K360" s="7"/>
      <c r="L360" s="9" t="s">
        <v>240</v>
      </c>
      <c r="M360" s="14" t="s">
        <v>101</v>
      </c>
      <c r="N360" s="14" t="s">
        <v>101</v>
      </c>
      <c r="O360" s="14" t="s">
        <v>101</v>
      </c>
      <c r="P360" s="7"/>
      <c r="Q360" s="14" t="s">
        <v>101</v>
      </c>
      <c r="R360" s="14" t="s">
        <v>101</v>
      </c>
      <c r="S360" s="14" t="s">
        <v>101</v>
      </c>
    </row>
    <row r="361" spans="1:19" ht="16.5" customHeight="1" x14ac:dyDescent="0.2">
      <c r="A361" s="7"/>
      <c r="B361" s="7"/>
      <c r="C361" s="7"/>
      <c r="D361" s="7" t="s">
        <v>437</v>
      </c>
      <c r="E361" s="7"/>
      <c r="F361" s="7"/>
      <c r="G361" s="7"/>
      <c r="H361" s="7"/>
      <c r="I361" s="7"/>
      <c r="J361" s="7"/>
      <c r="K361" s="7"/>
      <c r="L361" s="9" t="s">
        <v>240</v>
      </c>
      <c r="M361" s="14" t="s">
        <v>101</v>
      </c>
      <c r="N361" s="14" t="s">
        <v>101</v>
      </c>
      <c r="O361" s="14" t="s">
        <v>101</v>
      </c>
      <c r="P361" s="7"/>
      <c r="Q361" s="14" t="s">
        <v>101</v>
      </c>
      <c r="R361" s="14" t="s">
        <v>101</v>
      </c>
      <c r="S361" s="14" t="s">
        <v>101</v>
      </c>
    </row>
    <row r="362" spans="1:19" ht="16.5" customHeight="1" x14ac:dyDescent="0.2">
      <c r="A362" s="7"/>
      <c r="B362" s="7"/>
      <c r="C362" s="7"/>
      <c r="D362" s="7" t="s">
        <v>588</v>
      </c>
      <c r="E362" s="7"/>
      <c r="F362" s="7"/>
      <c r="G362" s="7"/>
      <c r="H362" s="7"/>
      <c r="I362" s="7"/>
      <c r="J362" s="7"/>
      <c r="K362" s="7"/>
      <c r="L362" s="9" t="s">
        <v>240</v>
      </c>
      <c r="M362" s="14" t="s">
        <v>101</v>
      </c>
      <c r="N362" s="14" t="s">
        <v>101</v>
      </c>
      <c r="O362" s="14" t="s">
        <v>101</v>
      </c>
      <c r="P362" s="7"/>
      <c r="Q362" s="14" t="s">
        <v>101</v>
      </c>
      <c r="R362" s="14" t="s">
        <v>101</v>
      </c>
      <c r="S362" s="14" t="s">
        <v>101</v>
      </c>
    </row>
    <row r="363" spans="1:19" ht="16.5" customHeight="1" x14ac:dyDescent="0.2">
      <c r="A363" s="7"/>
      <c r="B363" s="7"/>
      <c r="C363" s="7" t="s">
        <v>590</v>
      </c>
      <c r="D363" s="7"/>
      <c r="E363" s="7"/>
      <c r="F363" s="7"/>
      <c r="G363" s="7"/>
      <c r="H363" s="7"/>
      <c r="I363" s="7"/>
      <c r="J363" s="7"/>
      <c r="K363" s="7"/>
      <c r="L363" s="9"/>
      <c r="M363" s="10"/>
      <c r="N363" s="10"/>
      <c r="O363" s="10"/>
      <c r="P363" s="7"/>
      <c r="Q363" s="10"/>
      <c r="R363" s="10"/>
      <c r="S363" s="10"/>
    </row>
    <row r="364" spans="1:19" ht="16.5" customHeight="1" x14ac:dyDescent="0.2">
      <c r="A364" s="7"/>
      <c r="B364" s="7"/>
      <c r="C364" s="7"/>
      <c r="D364" s="7" t="s">
        <v>591</v>
      </c>
      <c r="E364" s="7"/>
      <c r="F364" s="7"/>
      <c r="G364" s="7"/>
      <c r="H364" s="7"/>
      <c r="I364" s="7"/>
      <c r="J364" s="7"/>
      <c r="K364" s="7"/>
      <c r="L364" s="9" t="s">
        <v>240</v>
      </c>
      <c r="M364" s="14" t="s">
        <v>101</v>
      </c>
      <c r="N364" s="14" t="s">
        <v>101</v>
      </c>
      <c r="O364" s="14" t="s">
        <v>101</v>
      </c>
      <c r="P364" s="7"/>
      <c r="Q364" s="14" t="s">
        <v>101</v>
      </c>
      <c r="R364" s="14" t="s">
        <v>101</v>
      </c>
      <c r="S364" s="14" t="s">
        <v>101</v>
      </c>
    </row>
    <row r="365" spans="1:19" ht="16.5" customHeight="1" x14ac:dyDescent="0.2">
      <c r="A365" s="7"/>
      <c r="B365" s="7"/>
      <c r="C365" s="7"/>
      <c r="D365" s="7" t="s">
        <v>592</v>
      </c>
      <c r="E365" s="7"/>
      <c r="F365" s="7"/>
      <c r="G365" s="7"/>
      <c r="H365" s="7"/>
      <c r="I365" s="7"/>
      <c r="J365" s="7"/>
      <c r="K365" s="7"/>
      <c r="L365" s="9" t="s">
        <v>240</v>
      </c>
      <c r="M365" s="14" t="s">
        <v>101</v>
      </c>
      <c r="N365" s="14" t="s">
        <v>101</v>
      </c>
      <c r="O365" s="14" t="s">
        <v>101</v>
      </c>
      <c r="P365" s="7"/>
      <c r="Q365" s="14" t="s">
        <v>101</v>
      </c>
      <c r="R365" s="14" t="s">
        <v>101</v>
      </c>
      <c r="S365" s="14" t="s">
        <v>101</v>
      </c>
    </row>
    <row r="366" spans="1:19" ht="16.5" customHeight="1" x14ac:dyDescent="0.2">
      <c r="A366" s="7"/>
      <c r="B366" s="7"/>
      <c r="C366" s="7"/>
      <c r="D366" s="7" t="s">
        <v>593</v>
      </c>
      <c r="E366" s="7"/>
      <c r="F366" s="7"/>
      <c r="G366" s="7"/>
      <c r="H366" s="7"/>
      <c r="I366" s="7"/>
      <c r="J366" s="7"/>
      <c r="K366" s="7"/>
      <c r="L366" s="9" t="s">
        <v>240</v>
      </c>
      <c r="M366" s="14" t="s">
        <v>101</v>
      </c>
      <c r="N366" s="14" t="s">
        <v>101</v>
      </c>
      <c r="O366" s="14" t="s">
        <v>101</v>
      </c>
      <c r="P366" s="7"/>
      <c r="Q366" s="14" t="s">
        <v>101</v>
      </c>
      <c r="R366" s="14" t="s">
        <v>101</v>
      </c>
      <c r="S366" s="14" t="s">
        <v>101</v>
      </c>
    </row>
    <row r="367" spans="1:19" ht="16.5" customHeight="1" x14ac:dyDescent="0.2">
      <c r="A367" s="7"/>
      <c r="B367" s="7"/>
      <c r="C367" s="7"/>
      <c r="D367" s="7" t="s">
        <v>594</v>
      </c>
      <c r="E367" s="7"/>
      <c r="F367" s="7"/>
      <c r="G367" s="7"/>
      <c r="H367" s="7"/>
      <c r="I367" s="7"/>
      <c r="J367" s="7"/>
      <c r="K367" s="7"/>
      <c r="L367" s="9" t="s">
        <v>240</v>
      </c>
      <c r="M367" s="14" t="s">
        <v>101</v>
      </c>
      <c r="N367" s="14" t="s">
        <v>101</v>
      </c>
      <c r="O367" s="14" t="s">
        <v>101</v>
      </c>
      <c r="P367" s="7"/>
      <c r="Q367" s="14" t="s">
        <v>101</v>
      </c>
      <c r="R367" s="14" t="s">
        <v>101</v>
      </c>
      <c r="S367" s="14" t="s">
        <v>101</v>
      </c>
    </row>
    <row r="368" spans="1:19" ht="16.5" customHeight="1" x14ac:dyDescent="0.2">
      <c r="A368" s="7"/>
      <c r="B368" s="7"/>
      <c r="C368" s="7"/>
      <c r="D368" s="7" t="s">
        <v>595</v>
      </c>
      <c r="E368" s="7"/>
      <c r="F368" s="7"/>
      <c r="G368" s="7"/>
      <c r="H368" s="7"/>
      <c r="I368" s="7"/>
      <c r="J368" s="7"/>
      <c r="K368" s="7"/>
      <c r="L368" s="9" t="s">
        <v>240</v>
      </c>
      <c r="M368" s="14" t="s">
        <v>101</v>
      </c>
      <c r="N368" s="14" t="s">
        <v>101</v>
      </c>
      <c r="O368" s="14" t="s">
        <v>101</v>
      </c>
      <c r="P368" s="7"/>
      <c r="Q368" s="14" t="s">
        <v>101</v>
      </c>
      <c r="R368" s="14" t="s">
        <v>101</v>
      </c>
      <c r="S368" s="14" t="s">
        <v>101</v>
      </c>
    </row>
    <row r="369" spans="1:19" ht="16.5" customHeight="1" x14ac:dyDescent="0.2">
      <c r="A369" s="7"/>
      <c r="B369" s="7"/>
      <c r="C369" s="7"/>
      <c r="D369" s="7" t="s">
        <v>588</v>
      </c>
      <c r="E369" s="7"/>
      <c r="F369" s="7"/>
      <c r="G369" s="7"/>
      <c r="H369" s="7"/>
      <c r="I369" s="7"/>
      <c r="J369" s="7"/>
      <c r="K369" s="7"/>
      <c r="L369" s="9" t="s">
        <v>240</v>
      </c>
      <c r="M369" s="14" t="s">
        <v>101</v>
      </c>
      <c r="N369" s="14" t="s">
        <v>101</v>
      </c>
      <c r="O369" s="14" t="s">
        <v>101</v>
      </c>
      <c r="P369" s="7"/>
      <c r="Q369" s="14" t="s">
        <v>101</v>
      </c>
      <c r="R369" s="14" t="s">
        <v>101</v>
      </c>
      <c r="S369" s="14" t="s">
        <v>101</v>
      </c>
    </row>
    <row r="370" spans="1:19" ht="16.5" customHeight="1" x14ac:dyDescent="0.2">
      <c r="A370" s="7" t="s">
        <v>145</v>
      </c>
      <c r="B370" s="7"/>
      <c r="C370" s="7"/>
      <c r="D370" s="7"/>
      <c r="E370" s="7"/>
      <c r="F370" s="7"/>
      <c r="G370" s="7"/>
      <c r="H370" s="7"/>
      <c r="I370" s="7"/>
      <c r="J370" s="7"/>
      <c r="K370" s="7"/>
      <c r="L370" s="9"/>
      <c r="M370" s="10"/>
      <c r="N370" s="10"/>
      <c r="O370" s="10"/>
      <c r="P370" s="7"/>
      <c r="Q370" s="10"/>
      <c r="R370" s="10"/>
      <c r="S370" s="10"/>
    </row>
    <row r="371" spans="1:19" ht="16.5" customHeight="1" x14ac:dyDescent="0.2">
      <c r="A371" s="7"/>
      <c r="B371" s="7" t="s">
        <v>586</v>
      </c>
      <c r="C371" s="7"/>
      <c r="D371" s="7"/>
      <c r="E371" s="7"/>
      <c r="F371" s="7"/>
      <c r="G371" s="7"/>
      <c r="H371" s="7"/>
      <c r="I371" s="7"/>
      <c r="J371" s="7"/>
      <c r="K371" s="7"/>
      <c r="L371" s="9"/>
      <c r="M371" s="10"/>
      <c r="N371" s="10"/>
      <c r="O371" s="10"/>
      <c r="P371" s="7"/>
      <c r="Q371" s="10"/>
      <c r="R371" s="10"/>
      <c r="S371" s="10"/>
    </row>
    <row r="372" spans="1:19" ht="16.5" customHeight="1" x14ac:dyDescent="0.2">
      <c r="A372" s="7"/>
      <c r="B372" s="7"/>
      <c r="C372" s="7" t="s">
        <v>105</v>
      </c>
      <c r="D372" s="7"/>
      <c r="E372" s="7"/>
      <c r="F372" s="7"/>
      <c r="G372" s="7"/>
      <c r="H372" s="7"/>
      <c r="I372" s="7"/>
      <c r="J372" s="7"/>
      <c r="K372" s="7"/>
      <c r="L372" s="9" t="s">
        <v>240</v>
      </c>
      <c r="M372" s="15">
        <v>287</v>
      </c>
      <c r="N372" s="15">
        <v>506</v>
      </c>
      <c r="O372" s="19">
        <v>23643</v>
      </c>
      <c r="P372" s="7"/>
      <c r="Q372" s="15">
        <v>267</v>
      </c>
      <c r="R372" s="15">
        <v>526</v>
      </c>
      <c r="S372" s="19">
        <v>12315</v>
      </c>
    </row>
    <row r="373" spans="1:19" ht="16.5" customHeight="1" x14ac:dyDescent="0.2">
      <c r="A373" s="7"/>
      <c r="B373" s="7"/>
      <c r="C373" s="7" t="s">
        <v>587</v>
      </c>
      <c r="D373" s="7"/>
      <c r="E373" s="7"/>
      <c r="F373" s="7"/>
      <c r="G373" s="7"/>
      <c r="H373" s="7"/>
      <c r="I373" s="7"/>
      <c r="J373" s="7"/>
      <c r="K373" s="7"/>
      <c r="L373" s="9"/>
      <c r="M373" s="10"/>
      <c r="N373" s="10"/>
      <c r="O373" s="10"/>
      <c r="P373" s="7"/>
      <c r="Q373" s="10"/>
      <c r="R373" s="10"/>
      <c r="S373" s="10"/>
    </row>
    <row r="374" spans="1:19" ht="29.45" customHeight="1" x14ac:dyDescent="0.2">
      <c r="A374" s="7"/>
      <c r="B374" s="7"/>
      <c r="C374" s="7"/>
      <c r="D374" s="84" t="s">
        <v>346</v>
      </c>
      <c r="E374" s="84"/>
      <c r="F374" s="84"/>
      <c r="G374" s="84"/>
      <c r="H374" s="84"/>
      <c r="I374" s="84"/>
      <c r="J374" s="84"/>
      <c r="K374" s="84"/>
      <c r="L374" s="9" t="s">
        <v>240</v>
      </c>
      <c r="M374" s="15">
        <v>446</v>
      </c>
      <c r="N374" s="15">
        <v>926</v>
      </c>
      <c r="O374" s="15">
        <v>342</v>
      </c>
      <c r="P374" s="7"/>
      <c r="Q374" s="15">
        <v>275</v>
      </c>
      <c r="R374" s="15">
        <v>755</v>
      </c>
      <c r="S374" s="15">
        <v>126</v>
      </c>
    </row>
    <row r="375" spans="1:19" ht="16.5" customHeight="1" x14ac:dyDescent="0.2">
      <c r="A375" s="7"/>
      <c r="B375" s="7"/>
      <c r="C375" s="7"/>
      <c r="D375" s="7" t="s">
        <v>487</v>
      </c>
      <c r="E375" s="7"/>
      <c r="F375" s="7"/>
      <c r="G375" s="7"/>
      <c r="H375" s="7"/>
      <c r="I375" s="7"/>
      <c r="J375" s="7"/>
      <c r="K375" s="7"/>
      <c r="L375" s="9" t="s">
        <v>240</v>
      </c>
      <c r="M375" s="15">
        <v>285</v>
      </c>
      <c r="N375" s="15">
        <v>499</v>
      </c>
      <c r="O375" s="19">
        <v>22829</v>
      </c>
      <c r="P375" s="7"/>
      <c r="Q375" s="15">
        <v>266</v>
      </c>
      <c r="R375" s="15">
        <v>523</v>
      </c>
      <c r="S375" s="19">
        <v>12038</v>
      </c>
    </row>
    <row r="376" spans="1:19" ht="16.5" customHeight="1" x14ac:dyDescent="0.2">
      <c r="A376" s="7"/>
      <c r="B376" s="7"/>
      <c r="C376" s="7"/>
      <c r="D376" s="7" t="s">
        <v>588</v>
      </c>
      <c r="E376" s="7"/>
      <c r="F376" s="7"/>
      <c r="G376" s="7"/>
      <c r="H376" s="7"/>
      <c r="I376" s="7"/>
      <c r="J376" s="7"/>
      <c r="K376" s="7"/>
      <c r="L376" s="9" t="s">
        <v>240</v>
      </c>
      <c r="M376" s="14" t="s">
        <v>227</v>
      </c>
      <c r="N376" s="14" t="s">
        <v>227</v>
      </c>
      <c r="O376" s="15">
        <v>472</v>
      </c>
      <c r="P376" s="7"/>
      <c r="Q376" s="14" t="s">
        <v>227</v>
      </c>
      <c r="R376" s="14" t="s">
        <v>227</v>
      </c>
      <c r="S376" s="15">
        <v>151</v>
      </c>
    </row>
    <row r="377" spans="1:19" ht="16.5" customHeight="1" x14ac:dyDescent="0.2">
      <c r="A377" s="7"/>
      <c r="B377" s="7"/>
      <c r="C377" s="7" t="s">
        <v>589</v>
      </c>
      <c r="D377" s="7"/>
      <c r="E377" s="7"/>
      <c r="F377" s="7"/>
      <c r="G377" s="7"/>
      <c r="H377" s="7"/>
      <c r="I377" s="7"/>
      <c r="J377" s="7"/>
      <c r="K377" s="7"/>
      <c r="L377" s="9"/>
      <c r="M377" s="10"/>
      <c r="N377" s="10"/>
      <c r="O377" s="10"/>
      <c r="P377" s="7"/>
      <c r="Q377" s="10"/>
      <c r="R377" s="10"/>
      <c r="S377" s="10"/>
    </row>
    <row r="378" spans="1:19" ht="16.5" customHeight="1" x14ac:dyDescent="0.2">
      <c r="A378" s="7"/>
      <c r="B378" s="7"/>
      <c r="C378" s="7"/>
      <c r="D378" s="7" t="s">
        <v>433</v>
      </c>
      <c r="E378" s="7"/>
      <c r="F378" s="7"/>
      <c r="G378" s="7"/>
      <c r="H378" s="7"/>
      <c r="I378" s="7"/>
      <c r="J378" s="7"/>
      <c r="K378" s="7"/>
      <c r="L378" s="9" t="s">
        <v>240</v>
      </c>
      <c r="M378" s="15">
        <v>268</v>
      </c>
      <c r="N378" s="15">
        <v>411</v>
      </c>
      <c r="O378" s="19">
        <v>15211</v>
      </c>
      <c r="P378" s="7"/>
      <c r="Q378" s="15">
        <v>226</v>
      </c>
      <c r="R378" s="15">
        <v>414</v>
      </c>
      <c r="S378" s="17">
        <v>7045</v>
      </c>
    </row>
    <row r="379" spans="1:19" ht="16.5" customHeight="1" x14ac:dyDescent="0.2">
      <c r="A379" s="7"/>
      <c r="B379" s="7"/>
      <c r="C379" s="7"/>
      <c r="D379" s="7" t="s">
        <v>434</v>
      </c>
      <c r="E379" s="7"/>
      <c r="F379" s="7"/>
      <c r="G379" s="7"/>
      <c r="H379" s="7"/>
      <c r="I379" s="7"/>
      <c r="J379" s="7"/>
      <c r="K379" s="7"/>
      <c r="L379" s="9" t="s">
        <v>240</v>
      </c>
      <c r="M379" s="15">
        <v>217</v>
      </c>
      <c r="N379" s="15">
        <v>468</v>
      </c>
      <c r="O379" s="17">
        <v>2649</v>
      </c>
      <c r="P379" s="7"/>
      <c r="Q379" s="15">
        <v>229</v>
      </c>
      <c r="R379" s="15">
        <v>484</v>
      </c>
      <c r="S379" s="17">
        <v>1871</v>
      </c>
    </row>
    <row r="380" spans="1:19" ht="16.5" customHeight="1" x14ac:dyDescent="0.2">
      <c r="A380" s="7"/>
      <c r="B380" s="7"/>
      <c r="C380" s="7"/>
      <c r="D380" s="7" t="s">
        <v>435</v>
      </c>
      <c r="E380" s="7"/>
      <c r="F380" s="7"/>
      <c r="G380" s="7"/>
      <c r="H380" s="7"/>
      <c r="I380" s="7"/>
      <c r="J380" s="7"/>
      <c r="K380" s="7"/>
      <c r="L380" s="9" t="s">
        <v>240</v>
      </c>
      <c r="M380" s="15">
        <v>451</v>
      </c>
      <c r="N380" s="15">
        <v>622</v>
      </c>
      <c r="O380" s="17">
        <v>5047</v>
      </c>
      <c r="P380" s="7"/>
      <c r="Q380" s="15">
        <v>460</v>
      </c>
      <c r="R380" s="15">
        <v>638</v>
      </c>
      <c r="S380" s="17">
        <v>3094</v>
      </c>
    </row>
    <row r="381" spans="1:19" ht="16.5" customHeight="1" x14ac:dyDescent="0.2">
      <c r="A381" s="7"/>
      <c r="B381" s="7"/>
      <c r="C381" s="7"/>
      <c r="D381" s="7" t="s">
        <v>436</v>
      </c>
      <c r="E381" s="7"/>
      <c r="F381" s="7"/>
      <c r="G381" s="7"/>
      <c r="H381" s="7"/>
      <c r="I381" s="7"/>
      <c r="J381" s="7"/>
      <c r="K381" s="7"/>
      <c r="L381" s="9" t="s">
        <v>240</v>
      </c>
      <c r="M381" s="15">
        <v>420</v>
      </c>
      <c r="N381" s="15">
        <v>759</v>
      </c>
      <c r="O381" s="15">
        <v>651</v>
      </c>
      <c r="P381" s="7"/>
      <c r="Q381" s="15">
        <v>383</v>
      </c>
      <c r="R381" s="15">
        <v>742</v>
      </c>
      <c r="S381" s="15">
        <v>267</v>
      </c>
    </row>
    <row r="382" spans="1:19" ht="16.5" customHeight="1" x14ac:dyDescent="0.2">
      <c r="A382" s="7"/>
      <c r="B382" s="7"/>
      <c r="C382" s="7"/>
      <c r="D382" s="7" t="s">
        <v>437</v>
      </c>
      <c r="E382" s="7"/>
      <c r="F382" s="7"/>
      <c r="G382" s="7"/>
      <c r="H382" s="7"/>
      <c r="I382" s="7"/>
      <c r="J382" s="7"/>
      <c r="K382" s="7"/>
      <c r="L382" s="9" t="s">
        <v>240</v>
      </c>
      <c r="M382" s="15">
        <v>262</v>
      </c>
      <c r="N382" s="15">
        <v>476</v>
      </c>
      <c r="O382" s="16">
        <v>38</v>
      </c>
      <c r="P382" s="7"/>
      <c r="Q382" s="15">
        <v>294</v>
      </c>
      <c r="R382" s="15">
        <v>488</v>
      </c>
      <c r="S382" s="16">
        <v>20</v>
      </c>
    </row>
    <row r="383" spans="1:19" ht="16.5" customHeight="1" x14ac:dyDescent="0.2">
      <c r="A383" s="7"/>
      <c r="B383" s="7"/>
      <c r="C383" s="7"/>
      <c r="D383" s="7" t="s">
        <v>588</v>
      </c>
      <c r="E383" s="7"/>
      <c r="F383" s="7"/>
      <c r="G383" s="7"/>
      <c r="H383" s="7"/>
      <c r="I383" s="7"/>
      <c r="J383" s="7"/>
      <c r="K383" s="7"/>
      <c r="L383" s="9" t="s">
        <v>240</v>
      </c>
      <c r="M383" s="14" t="s">
        <v>227</v>
      </c>
      <c r="N383" s="14" t="s">
        <v>227</v>
      </c>
      <c r="O383" s="16">
        <v>48</v>
      </c>
      <c r="P383" s="7"/>
      <c r="Q383" s="14" t="s">
        <v>227</v>
      </c>
      <c r="R383" s="14" t="s">
        <v>227</v>
      </c>
      <c r="S383" s="16">
        <v>18</v>
      </c>
    </row>
    <row r="384" spans="1:19" ht="16.5" customHeight="1" x14ac:dyDescent="0.2">
      <c r="A384" s="7"/>
      <c r="B384" s="7"/>
      <c r="C384" s="7" t="s">
        <v>590</v>
      </c>
      <c r="D384" s="7"/>
      <c r="E384" s="7"/>
      <c r="F384" s="7"/>
      <c r="G384" s="7"/>
      <c r="H384" s="7"/>
      <c r="I384" s="7"/>
      <c r="J384" s="7"/>
      <c r="K384" s="7"/>
      <c r="L384" s="9"/>
      <c r="M384" s="10"/>
      <c r="N384" s="10"/>
      <c r="O384" s="10"/>
      <c r="P384" s="7"/>
      <c r="Q384" s="10"/>
      <c r="R384" s="10"/>
      <c r="S384" s="10"/>
    </row>
    <row r="385" spans="1:19" ht="16.5" customHeight="1" x14ac:dyDescent="0.2">
      <c r="A385" s="7"/>
      <c r="B385" s="7"/>
      <c r="C385" s="7"/>
      <c r="D385" s="7" t="s">
        <v>591</v>
      </c>
      <c r="E385" s="7"/>
      <c r="F385" s="7"/>
      <c r="G385" s="7"/>
      <c r="H385" s="7"/>
      <c r="I385" s="7"/>
      <c r="J385" s="7"/>
      <c r="K385" s="7"/>
      <c r="L385" s="9" t="s">
        <v>240</v>
      </c>
      <c r="M385" s="15">
        <v>335</v>
      </c>
      <c r="N385" s="15">
        <v>539</v>
      </c>
      <c r="O385" s="17">
        <v>8539</v>
      </c>
      <c r="P385" s="7"/>
      <c r="Q385" s="15">
        <v>356</v>
      </c>
      <c r="R385" s="15">
        <v>593</v>
      </c>
      <c r="S385" s="17">
        <v>4280</v>
      </c>
    </row>
    <row r="386" spans="1:19" ht="16.5" customHeight="1" x14ac:dyDescent="0.2">
      <c r="A386" s="7"/>
      <c r="B386" s="7"/>
      <c r="C386" s="7"/>
      <c r="D386" s="7" t="s">
        <v>592</v>
      </c>
      <c r="E386" s="7"/>
      <c r="F386" s="7"/>
      <c r="G386" s="7"/>
      <c r="H386" s="7"/>
      <c r="I386" s="7"/>
      <c r="J386" s="7"/>
      <c r="K386" s="7"/>
      <c r="L386" s="9" t="s">
        <v>240</v>
      </c>
      <c r="M386" s="15">
        <v>278</v>
      </c>
      <c r="N386" s="15">
        <v>499</v>
      </c>
      <c r="O386" s="17">
        <v>8698</v>
      </c>
      <c r="P386" s="7"/>
      <c r="Q386" s="15">
        <v>249</v>
      </c>
      <c r="R386" s="15">
        <v>491</v>
      </c>
      <c r="S386" s="17">
        <v>4555</v>
      </c>
    </row>
    <row r="387" spans="1:19" ht="16.5" customHeight="1" x14ac:dyDescent="0.2">
      <c r="A387" s="7"/>
      <c r="B387" s="7"/>
      <c r="C387" s="7"/>
      <c r="D387" s="7" t="s">
        <v>593</v>
      </c>
      <c r="E387" s="7"/>
      <c r="F387" s="7"/>
      <c r="G387" s="7"/>
      <c r="H387" s="7"/>
      <c r="I387" s="7"/>
      <c r="J387" s="7"/>
      <c r="K387" s="7"/>
      <c r="L387" s="9" t="s">
        <v>240</v>
      </c>
      <c r="M387" s="15">
        <v>276</v>
      </c>
      <c r="N387" s="15">
        <v>470</v>
      </c>
      <c r="O387" s="17">
        <v>2786</v>
      </c>
      <c r="P387" s="7"/>
      <c r="Q387" s="15">
        <v>265</v>
      </c>
      <c r="R387" s="15">
        <v>487</v>
      </c>
      <c r="S387" s="17">
        <v>1537</v>
      </c>
    </row>
    <row r="388" spans="1:19" ht="16.5" customHeight="1" x14ac:dyDescent="0.2">
      <c r="A388" s="7"/>
      <c r="B388" s="7"/>
      <c r="C388" s="7"/>
      <c r="D388" s="7" t="s">
        <v>594</v>
      </c>
      <c r="E388" s="7"/>
      <c r="F388" s="7"/>
      <c r="G388" s="7"/>
      <c r="H388" s="7"/>
      <c r="I388" s="7"/>
      <c r="J388" s="7"/>
      <c r="K388" s="7"/>
      <c r="L388" s="9" t="s">
        <v>240</v>
      </c>
      <c r="M388" s="15">
        <v>236</v>
      </c>
      <c r="N388" s="15">
        <v>427</v>
      </c>
      <c r="O388" s="17">
        <v>2883</v>
      </c>
      <c r="P388" s="7"/>
      <c r="Q388" s="15">
        <v>219</v>
      </c>
      <c r="R388" s="15">
        <v>432</v>
      </c>
      <c r="S388" s="17">
        <v>1578</v>
      </c>
    </row>
    <row r="389" spans="1:19" ht="16.5" customHeight="1" x14ac:dyDescent="0.2">
      <c r="A389" s="7"/>
      <c r="B389" s="7"/>
      <c r="C389" s="7"/>
      <c r="D389" s="7" t="s">
        <v>595</v>
      </c>
      <c r="E389" s="7"/>
      <c r="F389" s="7"/>
      <c r="G389" s="7"/>
      <c r="H389" s="7"/>
      <c r="I389" s="7"/>
      <c r="J389" s="7"/>
      <c r="K389" s="7"/>
      <c r="L389" s="9" t="s">
        <v>240</v>
      </c>
      <c r="M389" s="15">
        <v>238</v>
      </c>
      <c r="N389" s="15">
        <v>379</v>
      </c>
      <c r="O389" s="15">
        <v>689</v>
      </c>
      <c r="P389" s="7"/>
      <c r="Q389" s="15">
        <v>217</v>
      </c>
      <c r="R389" s="15">
        <v>383</v>
      </c>
      <c r="S389" s="15">
        <v>347</v>
      </c>
    </row>
    <row r="390" spans="1:19" ht="16.5" customHeight="1" x14ac:dyDescent="0.2">
      <c r="A390" s="7"/>
      <c r="B390" s="7"/>
      <c r="C390" s="7"/>
      <c r="D390" s="7" t="s">
        <v>588</v>
      </c>
      <c r="E390" s="7"/>
      <c r="F390" s="7"/>
      <c r="G390" s="7"/>
      <c r="H390" s="7"/>
      <c r="I390" s="7"/>
      <c r="J390" s="7"/>
      <c r="K390" s="7"/>
      <c r="L390" s="9" t="s">
        <v>240</v>
      </c>
      <c r="M390" s="14" t="s">
        <v>227</v>
      </c>
      <c r="N390" s="14" t="s">
        <v>227</v>
      </c>
      <c r="O390" s="16">
        <v>48</v>
      </c>
      <c r="P390" s="7"/>
      <c r="Q390" s="14" t="s">
        <v>227</v>
      </c>
      <c r="R390" s="14" t="s">
        <v>227</v>
      </c>
      <c r="S390" s="16">
        <v>18</v>
      </c>
    </row>
    <row r="391" spans="1:19" ht="16.5" customHeight="1" x14ac:dyDescent="0.2">
      <c r="A391" s="7"/>
      <c r="B391" s="7" t="s">
        <v>596</v>
      </c>
      <c r="C391" s="7"/>
      <c r="D391" s="7"/>
      <c r="E391" s="7"/>
      <c r="F391" s="7"/>
      <c r="G391" s="7"/>
      <c r="H391" s="7"/>
      <c r="I391" s="7"/>
      <c r="J391" s="7"/>
      <c r="K391" s="7"/>
      <c r="L391" s="9"/>
      <c r="M391" s="10"/>
      <c r="N391" s="10"/>
      <c r="O391" s="10"/>
      <c r="P391" s="7"/>
      <c r="Q391" s="10"/>
      <c r="R391" s="10"/>
      <c r="S391" s="10"/>
    </row>
    <row r="392" spans="1:19" ht="16.5" customHeight="1" x14ac:dyDescent="0.2">
      <c r="A392" s="7"/>
      <c r="B392" s="7"/>
      <c r="C392" s="7" t="s">
        <v>105</v>
      </c>
      <c r="D392" s="7"/>
      <c r="E392" s="7"/>
      <c r="F392" s="7"/>
      <c r="G392" s="7"/>
      <c r="H392" s="7"/>
      <c r="I392" s="7"/>
      <c r="J392" s="7"/>
      <c r="K392" s="7"/>
      <c r="L392" s="9" t="s">
        <v>240</v>
      </c>
      <c r="M392" s="15">
        <v>350</v>
      </c>
      <c r="N392" s="15">
        <v>638</v>
      </c>
      <c r="O392" s="17">
        <v>1448</v>
      </c>
      <c r="P392" s="7"/>
      <c r="Q392" s="16">
        <v>56</v>
      </c>
      <c r="R392" s="15">
        <v>290</v>
      </c>
      <c r="S392" s="15">
        <v>321</v>
      </c>
    </row>
    <row r="393" spans="1:19" ht="16.5" customHeight="1" x14ac:dyDescent="0.2">
      <c r="A393" s="7"/>
      <c r="B393" s="7"/>
      <c r="C393" s="7" t="s">
        <v>587</v>
      </c>
      <c r="D393" s="7"/>
      <c r="E393" s="7"/>
      <c r="F393" s="7"/>
      <c r="G393" s="7"/>
      <c r="H393" s="7"/>
      <c r="I393" s="7"/>
      <c r="J393" s="7"/>
      <c r="K393" s="7"/>
      <c r="L393" s="9"/>
      <c r="M393" s="10"/>
      <c r="N393" s="10"/>
      <c r="O393" s="10"/>
      <c r="P393" s="7"/>
      <c r="Q393" s="10"/>
      <c r="R393" s="10"/>
      <c r="S393" s="10"/>
    </row>
    <row r="394" spans="1:19" ht="29.45" customHeight="1" x14ac:dyDescent="0.2">
      <c r="A394" s="7"/>
      <c r="B394" s="7"/>
      <c r="C394" s="7"/>
      <c r="D394" s="84" t="s">
        <v>346</v>
      </c>
      <c r="E394" s="84"/>
      <c r="F394" s="84"/>
      <c r="G394" s="84"/>
      <c r="H394" s="84"/>
      <c r="I394" s="84"/>
      <c r="J394" s="84"/>
      <c r="K394" s="84"/>
      <c r="L394" s="9" t="s">
        <v>240</v>
      </c>
      <c r="M394" s="14" t="s">
        <v>227</v>
      </c>
      <c r="N394" s="14" t="s">
        <v>227</v>
      </c>
      <c r="O394" s="16">
        <v>13</v>
      </c>
      <c r="P394" s="7"/>
      <c r="Q394" s="14" t="s">
        <v>227</v>
      </c>
      <c r="R394" s="14" t="s">
        <v>227</v>
      </c>
      <c r="S394" s="13">
        <v>7</v>
      </c>
    </row>
    <row r="395" spans="1:19" ht="16.5" customHeight="1" x14ac:dyDescent="0.2">
      <c r="A395" s="7"/>
      <c r="B395" s="7"/>
      <c r="C395" s="7"/>
      <c r="D395" s="7" t="s">
        <v>487</v>
      </c>
      <c r="E395" s="7"/>
      <c r="F395" s="7"/>
      <c r="G395" s="7"/>
      <c r="H395" s="7"/>
      <c r="I395" s="7"/>
      <c r="J395" s="7"/>
      <c r="K395" s="7"/>
      <c r="L395" s="9" t="s">
        <v>240</v>
      </c>
      <c r="M395" s="16">
        <v>52</v>
      </c>
      <c r="N395" s="15">
        <v>514</v>
      </c>
      <c r="O395" s="15">
        <v>490</v>
      </c>
      <c r="P395" s="7"/>
      <c r="Q395" s="16">
        <v>56</v>
      </c>
      <c r="R395" s="15">
        <v>290</v>
      </c>
      <c r="S395" s="15">
        <v>314</v>
      </c>
    </row>
    <row r="396" spans="1:19" ht="16.5" customHeight="1" x14ac:dyDescent="0.2">
      <c r="A396" s="7"/>
      <c r="B396" s="7"/>
      <c r="C396" s="7"/>
      <c r="D396" s="7" t="s">
        <v>588</v>
      </c>
      <c r="E396" s="7"/>
      <c r="F396" s="7"/>
      <c r="G396" s="7"/>
      <c r="H396" s="7"/>
      <c r="I396" s="7"/>
      <c r="J396" s="7"/>
      <c r="K396" s="7"/>
      <c r="L396" s="9" t="s">
        <v>240</v>
      </c>
      <c r="M396" s="14" t="s">
        <v>227</v>
      </c>
      <c r="N396" s="14" t="s">
        <v>227</v>
      </c>
      <c r="O396" s="15">
        <v>945</v>
      </c>
      <c r="P396" s="7"/>
      <c r="Q396" s="14" t="s">
        <v>101</v>
      </c>
      <c r="R396" s="14" t="s">
        <v>101</v>
      </c>
      <c r="S396" s="13" t="s">
        <v>104</v>
      </c>
    </row>
    <row r="397" spans="1:19" ht="16.5" customHeight="1" x14ac:dyDescent="0.2">
      <c r="A397" s="7"/>
      <c r="B397" s="7"/>
      <c r="C397" s="7" t="s">
        <v>589</v>
      </c>
      <c r="D397" s="7"/>
      <c r="E397" s="7"/>
      <c r="F397" s="7"/>
      <c r="G397" s="7"/>
      <c r="H397" s="7"/>
      <c r="I397" s="7"/>
      <c r="J397" s="7"/>
      <c r="K397" s="7"/>
      <c r="L397" s="9"/>
      <c r="M397" s="10"/>
      <c r="N397" s="10"/>
      <c r="O397" s="10"/>
      <c r="P397" s="7"/>
      <c r="Q397" s="10"/>
      <c r="R397" s="10"/>
      <c r="S397" s="10"/>
    </row>
    <row r="398" spans="1:19" ht="16.5" customHeight="1" x14ac:dyDescent="0.2">
      <c r="A398" s="7"/>
      <c r="B398" s="7"/>
      <c r="C398" s="7"/>
      <c r="D398" s="7" t="s">
        <v>433</v>
      </c>
      <c r="E398" s="7"/>
      <c r="F398" s="7"/>
      <c r="G398" s="7"/>
      <c r="H398" s="7"/>
      <c r="I398" s="7"/>
      <c r="J398" s="7"/>
      <c r="K398" s="7"/>
      <c r="L398" s="9" t="s">
        <v>240</v>
      </c>
      <c r="M398" s="15">
        <v>301</v>
      </c>
      <c r="N398" s="15">
        <v>532</v>
      </c>
      <c r="O398" s="15">
        <v>835</v>
      </c>
      <c r="P398" s="7"/>
      <c r="Q398" s="16">
        <v>56</v>
      </c>
      <c r="R398" s="15">
        <v>298</v>
      </c>
      <c r="S398" s="15">
        <v>303</v>
      </c>
    </row>
    <row r="399" spans="1:19" ht="16.5" customHeight="1" x14ac:dyDescent="0.2">
      <c r="A399" s="7"/>
      <c r="B399" s="7"/>
      <c r="C399" s="7"/>
      <c r="D399" s="7" t="s">
        <v>434</v>
      </c>
      <c r="E399" s="7"/>
      <c r="F399" s="7"/>
      <c r="G399" s="7"/>
      <c r="H399" s="7"/>
      <c r="I399" s="7"/>
      <c r="J399" s="7"/>
      <c r="K399" s="7"/>
      <c r="L399" s="9" t="s">
        <v>240</v>
      </c>
      <c r="M399" s="15">
        <v>377</v>
      </c>
      <c r="N399" s="15">
        <v>680</v>
      </c>
      <c r="O399" s="15">
        <v>272</v>
      </c>
      <c r="P399" s="7"/>
      <c r="Q399" s="14" t="s">
        <v>227</v>
      </c>
      <c r="R399" s="14" t="s">
        <v>227</v>
      </c>
      <c r="S399" s="16">
        <v>13</v>
      </c>
    </row>
    <row r="400" spans="1:19" ht="16.5" customHeight="1" x14ac:dyDescent="0.2">
      <c r="A400" s="7"/>
      <c r="B400" s="7"/>
      <c r="C400" s="7"/>
      <c r="D400" s="7" t="s">
        <v>435</v>
      </c>
      <c r="E400" s="7"/>
      <c r="F400" s="7"/>
      <c r="G400" s="7"/>
      <c r="H400" s="7"/>
      <c r="I400" s="7"/>
      <c r="J400" s="7"/>
      <c r="K400" s="7"/>
      <c r="L400" s="9" t="s">
        <v>240</v>
      </c>
      <c r="M400" s="15">
        <v>420</v>
      </c>
      <c r="N400" s="15">
        <v>867</v>
      </c>
      <c r="O400" s="15">
        <v>272</v>
      </c>
      <c r="P400" s="7"/>
      <c r="Q400" s="14" t="s">
        <v>227</v>
      </c>
      <c r="R400" s="14" t="s">
        <v>227</v>
      </c>
      <c r="S400" s="13">
        <v>5</v>
      </c>
    </row>
    <row r="401" spans="1:19" ht="16.5" customHeight="1" x14ac:dyDescent="0.2">
      <c r="A401" s="7"/>
      <c r="B401" s="7"/>
      <c r="C401" s="7"/>
      <c r="D401" s="7" t="s">
        <v>436</v>
      </c>
      <c r="E401" s="7"/>
      <c r="F401" s="7"/>
      <c r="G401" s="7"/>
      <c r="H401" s="7"/>
      <c r="I401" s="7"/>
      <c r="J401" s="7"/>
      <c r="K401" s="7"/>
      <c r="L401" s="9" t="s">
        <v>240</v>
      </c>
      <c r="M401" s="15">
        <v>435</v>
      </c>
      <c r="N401" s="15">
        <v>755</v>
      </c>
      <c r="O401" s="16">
        <v>65</v>
      </c>
      <c r="P401" s="7"/>
      <c r="Q401" s="14" t="s">
        <v>101</v>
      </c>
      <c r="R401" s="14" t="s">
        <v>101</v>
      </c>
      <c r="S401" s="13" t="s">
        <v>104</v>
      </c>
    </row>
    <row r="402" spans="1:19" ht="16.5" customHeight="1" x14ac:dyDescent="0.2">
      <c r="A402" s="7"/>
      <c r="B402" s="7"/>
      <c r="C402" s="7"/>
      <c r="D402" s="7" t="s">
        <v>437</v>
      </c>
      <c r="E402" s="7"/>
      <c r="F402" s="7"/>
      <c r="G402" s="7"/>
      <c r="H402" s="7"/>
      <c r="I402" s="7"/>
      <c r="J402" s="7"/>
      <c r="K402" s="7"/>
      <c r="L402" s="9" t="s">
        <v>240</v>
      </c>
      <c r="M402" s="14" t="s">
        <v>227</v>
      </c>
      <c r="N402" s="14" t="s">
        <v>227</v>
      </c>
      <c r="O402" s="13">
        <v>3</v>
      </c>
      <c r="P402" s="7"/>
      <c r="Q402" s="14" t="s">
        <v>101</v>
      </c>
      <c r="R402" s="14" t="s">
        <v>101</v>
      </c>
      <c r="S402" s="13" t="s">
        <v>104</v>
      </c>
    </row>
    <row r="403" spans="1:19" ht="16.5" customHeight="1" x14ac:dyDescent="0.2">
      <c r="A403" s="7"/>
      <c r="B403" s="7"/>
      <c r="C403" s="7"/>
      <c r="D403" s="7" t="s">
        <v>588</v>
      </c>
      <c r="E403" s="7"/>
      <c r="F403" s="7"/>
      <c r="G403" s="7"/>
      <c r="H403" s="7"/>
      <c r="I403" s="7"/>
      <c r="J403" s="7"/>
      <c r="K403" s="7"/>
      <c r="L403" s="9" t="s">
        <v>240</v>
      </c>
      <c r="M403" s="14" t="s">
        <v>101</v>
      </c>
      <c r="N403" s="14" t="s">
        <v>101</v>
      </c>
      <c r="O403" s="13" t="s">
        <v>104</v>
      </c>
      <c r="P403" s="7"/>
      <c r="Q403" s="14" t="s">
        <v>101</v>
      </c>
      <c r="R403" s="14" t="s">
        <v>101</v>
      </c>
      <c r="S403" s="13" t="s">
        <v>104</v>
      </c>
    </row>
    <row r="404" spans="1:19" ht="16.5" customHeight="1" x14ac:dyDescent="0.2">
      <c r="A404" s="7"/>
      <c r="B404" s="7"/>
      <c r="C404" s="7" t="s">
        <v>590</v>
      </c>
      <c r="D404" s="7"/>
      <c r="E404" s="7"/>
      <c r="F404" s="7"/>
      <c r="G404" s="7"/>
      <c r="H404" s="7"/>
      <c r="I404" s="7"/>
      <c r="J404" s="7"/>
      <c r="K404" s="7"/>
      <c r="L404" s="9"/>
      <c r="M404" s="10"/>
      <c r="N404" s="10"/>
      <c r="O404" s="10"/>
      <c r="P404" s="7"/>
      <c r="Q404" s="10"/>
      <c r="R404" s="10"/>
      <c r="S404" s="10"/>
    </row>
    <row r="405" spans="1:19" ht="16.5" customHeight="1" x14ac:dyDescent="0.2">
      <c r="A405" s="7"/>
      <c r="B405" s="7"/>
      <c r="C405" s="7"/>
      <c r="D405" s="7" t="s">
        <v>591</v>
      </c>
      <c r="E405" s="7"/>
      <c r="F405" s="7"/>
      <c r="G405" s="7"/>
      <c r="H405" s="7"/>
      <c r="I405" s="7"/>
      <c r="J405" s="7"/>
      <c r="K405" s="7"/>
      <c r="L405" s="9" t="s">
        <v>240</v>
      </c>
      <c r="M405" s="15">
        <v>343</v>
      </c>
      <c r="N405" s="15">
        <v>607</v>
      </c>
      <c r="O405" s="15">
        <v>600</v>
      </c>
      <c r="P405" s="7"/>
      <c r="Q405" s="16">
        <v>55</v>
      </c>
      <c r="R405" s="15">
        <v>223</v>
      </c>
      <c r="S405" s="15">
        <v>145</v>
      </c>
    </row>
    <row r="406" spans="1:19" ht="16.5" customHeight="1" x14ac:dyDescent="0.2">
      <c r="A406" s="7"/>
      <c r="B406" s="7"/>
      <c r="C406" s="7"/>
      <c r="D406" s="7" t="s">
        <v>592</v>
      </c>
      <c r="E406" s="7"/>
      <c r="F406" s="7"/>
      <c r="G406" s="7"/>
      <c r="H406" s="7"/>
      <c r="I406" s="7"/>
      <c r="J406" s="7"/>
      <c r="K406" s="7"/>
      <c r="L406" s="9" t="s">
        <v>240</v>
      </c>
      <c r="M406" s="15">
        <v>359</v>
      </c>
      <c r="N406" s="15">
        <v>647</v>
      </c>
      <c r="O406" s="15">
        <v>541</v>
      </c>
      <c r="P406" s="7"/>
      <c r="Q406" s="16">
        <v>56</v>
      </c>
      <c r="R406" s="15">
        <v>331</v>
      </c>
      <c r="S406" s="15">
        <v>103</v>
      </c>
    </row>
    <row r="407" spans="1:19" ht="16.5" customHeight="1" x14ac:dyDescent="0.2">
      <c r="A407" s="7"/>
      <c r="B407" s="7"/>
      <c r="C407" s="7"/>
      <c r="D407" s="7" t="s">
        <v>593</v>
      </c>
      <c r="E407" s="7"/>
      <c r="F407" s="7"/>
      <c r="G407" s="7"/>
      <c r="H407" s="7"/>
      <c r="I407" s="7"/>
      <c r="J407" s="7"/>
      <c r="K407" s="7"/>
      <c r="L407" s="9" t="s">
        <v>240</v>
      </c>
      <c r="M407" s="15">
        <v>358</v>
      </c>
      <c r="N407" s="15">
        <v>644</v>
      </c>
      <c r="O407" s="15">
        <v>146</v>
      </c>
      <c r="P407" s="7"/>
      <c r="Q407" s="16">
        <v>52</v>
      </c>
      <c r="R407" s="15">
        <v>478</v>
      </c>
      <c r="S407" s="16">
        <v>29</v>
      </c>
    </row>
    <row r="408" spans="1:19" ht="16.5" customHeight="1" x14ac:dyDescent="0.2">
      <c r="A408" s="7"/>
      <c r="B408" s="7"/>
      <c r="C408" s="7"/>
      <c r="D408" s="7" t="s">
        <v>594</v>
      </c>
      <c r="E408" s="7"/>
      <c r="F408" s="7"/>
      <c r="G408" s="7"/>
      <c r="H408" s="7"/>
      <c r="I408" s="7"/>
      <c r="J408" s="7"/>
      <c r="K408" s="7"/>
      <c r="L408" s="9" t="s">
        <v>240</v>
      </c>
      <c r="M408" s="15">
        <v>315</v>
      </c>
      <c r="N408" s="15">
        <v>517</v>
      </c>
      <c r="O408" s="15">
        <v>137</v>
      </c>
      <c r="P408" s="7"/>
      <c r="Q408" s="16">
        <v>56</v>
      </c>
      <c r="R408" s="15">
        <v>273</v>
      </c>
      <c r="S408" s="16">
        <v>37</v>
      </c>
    </row>
    <row r="409" spans="1:19" ht="16.5" customHeight="1" x14ac:dyDescent="0.2">
      <c r="A409" s="7"/>
      <c r="B409" s="7"/>
      <c r="C409" s="7"/>
      <c r="D409" s="7" t="s">
        <v>595</v>
      </c>
      <c r="E409" s="7"/>
      <c r="F409" s="7"/>
      <c r="G409" s="7"/>
      <c r="H409" s="7"/>
      <c r="I409" s="7"/>
      <c r="J409" s="7"/>
      <c r="K409" s="7"/>
      <c r="L409" s="9" t="s">
        <v>240</v>
      </c>
      <c r="M409" s="15">
        <v>313</v>
      </c>
      <c r="N409" s="15">
        <v>487</v>
      </c>
      <c r="O409" s="16">
        <v>24</v>
      </c>
      <c r="P409" s="7"/>
      <c r="Q409" s="14" t="s">
        <v>227</v>
      </c>
      <c r="R409" s="14" t="s">
        <v>227</v>
      </c>
      <c r="S409" s="13">
        <v>7</v>
      </c>
    </row>
    <row r="410" spans="1:19" ht="16.5" customHeight="1" x14ac:dyDescent="0.2">
      <c r="A410" s="7"/>
      <c r="B410" s="7"/>
      <c r="C410" s="7"/>
      <c r="D410" s="7" t="s">
        <v>588</v>
      </c>
      <c r="E410" s="7"/>
      <c r="F410" s="7"/>
      <c r="G410" s="7"/>
      <c r="H410" s="7"/>
      <c r="I410" s="7"/>
      <c r="J410" s="7"/>
      <c r="K410" s="7"/>
      <c r="L410" s="9" t="s">
        <v>240</v>
      </c>
      <c r="M410" s="14" t="s">
        <v>101</v>
      </c>
      <c r="N410" s="14" t="s">
        <v>101</v>
      </c>
      <c r="O410" s="13" t="s">
        <v>104</v>
      </c>
      <c r="P410" s="7"/>
      <c r="Q410" s="14" t="s">
        <v>101</v>
      </c>
      <c r="R410" s="14" t="s">
        <v>101</v>
      </c>
      <c r="S410" s="13" t="s">
        <v>104</v>
      </c>
    </row>
    <row r="411" spans="1:19" ht="16.5" customHeight="1" x14ac:dyDescent="0.2">
      <c r="A411" s="7"/>
      <c r="B411" s="7" t="s">
        <v>597</v>
      </c>
      <c r="C411" s="7"/>
      <c r="D411" s="7"/>
      <c r="E411" s="7"/>
      <c r="F411" s="7"/>
      <c r="G411" s="7"/>
      <c r="H411" s="7"/>
      <c r="I411" s="7"/>
      <c r="J411" s="7"/>
      <c r="K411" s="7"/>
      <c r="L411" s="9"/>
      <c r="M411" s="10"/>
      <c r="N411" s="10"/>
      <c r="O411" s="10"/>
      <c r="P411" s="7"/>
      <c r="Q411" s="10"/>
      <c r="R411" s="10"/>
      <c r="S411" s="10"/>
    </row>
    <row r="412" spans="1:19" ht="16.5" customHeight="1" x14ac:dyDescent="0.2">
      <c r="A412" s="7"/>
      <c r="B412" s="7"/>
      <c r="C412" s="7" t="s">
        <v>105</v>
      </c>
      <c r="D412" s="7"/>
      <c r="E412" s="7"/>
      <c r="F412" s="7"/>
      <c r="G412" s="7"/>
      <c r="H412" s="7"/>
      <c r="I412" s="7"/>
      <c r="J412" s="7"/>
      <c r="K412" s="7"/>
      <c r="L412" s="9" t="s">
        <v>240</v>
      </c>
      <c r="M412" s="14" t="s">
        <v>101</v>
      </c>
      <c r="N412" s="14" t="s">
        <v>101</v>
      </c>
      <c r="O412" s="14" t="s">
        <v>101</v>
      </c>
      <c r="P412" s="7"/>
      <c r="Q412" s="14" t="s">
        <v>101</v>
      </c>
      <c r="R412" s="14" t="s">
        <v>101</v>
      </c>
      <c r="S412" s="14" t="s">
        <v>101</v>
      </c>
    </row>
    <row r="413" spans="1:19" ht="16.5" customHeight="1" x14ac:dyDescent="0.2">
      <c r="A413" s="7"/>
      <c r="B413" s="7"/>
      <c r="C413" s="7" t="s">
        <v>587</v>
      </c>
      <c r="D413" s="7"/>
      <c r="E413" s="7"/>
      <c r="F413" s="7"/>
      <c r="G413" s="7"/>
      <c r="H413" s="7"/>
      <c r="I413" s="7"/>
      <c r="J413" s="7"/>
      <c r="K413" s="7"/>
      <c r="L413" s="9"/>
      <c r="M413" s="10"/>
      <c r="N413" s="10"/>
      <c r="O413" s="10"/>
      <c r="P413" s="7"/>
      <c r="Q413" s="10"/>
      <c r="R413" s="10"/>
      <c r="S413" s="10"/>
    </row>
    <row r="414" spans="1:19" ht="29.45" customHeight="1" x14ac:dyDescent="0.2">
      <c r="A414" s="7"/>
      <c r="B414" s="7"/>
      <c r="C414" s="7"/>
      <c r="D414" s="84" t="s">
        <v>346</v>
      </c>
      <c r="E414" s="84"/>
      <c r="F414" s="84"/>
      <c r="G414" s="84"/>
      <c r="H414" s="84"/>
      <c r="I414" s="84"/>
      <c r="J414" s="84"/>
      <c r="K414" s="84"/>
      <c r="L414" s="9" t="s">
        <v>240</v>
      </c>
      <c r="M414" s="14" t="s">
        <v>101</v>
      </c>
      <c r="N414" s="14" t="s">
        <v>101</v>
      </c>
      <c r="O414" s="14" t="s">
        <v>101</v>
      </c>
      <c r="P414" s="7"/>
      <c r="Q414" s="14" t="s">
        <v>101</v>
      </c>
      <c r="R414" s="14" t="s">
        <v>101</v>
      </c>
      <c r="S414" s="14" t="s">
        <v>101</v>
      </c>
    </row>
    <row r="415" spans="1:19" ht="16.5" customHeight="1" x14ac:dyDescent="0.2">
      <c r="A415" s="7"/>
      <c r="B415" s="7"/>
      <c r="C415" s="7"/>
      <c r="D415" s="7" t="s">
        <v>487</v>
      </c>
      <c r="E415" s="7"/>
      <c r="F415" s="7"/>
      <c r="G415" s="7"/>
      <c r="H415" s="7"/>
      <c r="I415" s="7"/>
      <c r="J415" s="7"/>
      <c r="K415" s="7"/>
      <c r="L415" s="9" t="s">
        <v>240</v>
      </c>
      <c r="M415" s="14" t="s">
        <v>101</v>
      </c>
      <c r="N415" s="14" t="s">
        <v>101</v>
      </c>
      <c r="O415" s="14" t="s">
        <v>101</v>
      </c>
      <c r="P415" s="7"/>
      <c r="Q415" s="14" t="s">
        <v>101</v>
      </c>
      <c r="R415" s="14" t="s">
        <v>101</v>
      </c>
      <c r="S415" s="14" t="s">
        <v>101</v>
      </c>
    </row>
    <row r="416" spans="1:19" ht="16.5" customHeight="1" x14ac:dyDescent="0.2">
      <c r="A416" s="7"/>
      <c r="B416" s="7"/>
      <c r="C416" s="7"/>
      <c r="D416" s="7" t="s">
        <v>588</v>
      </c>
      <c r="E416" s="7"/>
      <c r="F416" s="7"/>
      <c r="G416" s="7"/>
      <c r="H416" s="7"/>
      <c r="I416" s="7"/>
      <c r="J416" s="7"/>
      <c r="K416" s="7"/>
      <c r="L416" s="9" t="s">
        <v>240</v>
      </c>
      <c r="M416" s="14" t="s">
        <v>101</v>
      </c>
      <c r="N416" s="14" t="s">
        <v>101</v>
      </c>
      <c r="O416" s="14" t="s">
        <v>101</v>
      </c>
      <c r="P416" s="7"/>
      <c r="Q416" s="14" t="s">
        <v>101</v>
      </c>
      <c r="R416" s="14" t="s">
        <v>101</v>
      </c>
      <c r="S416" s="14" t="s">
        <v>101</v>
      </c>
    </row>
    <row r="417" spans="1:19" ht="16.5" customHeight="1" x14ac:dyDescent="0.2">
      <c r="A417" s="7"/>
      <c r="B417" s="7"/>
      <c r="C417" s="7" t="s">
        <v>589</v>
      </c>
      <c r="D417" s="7"/>
      <c r="E417" s="7"/>
      <c r="F417" s="7"/>
      <c r="G417" s="7"/>
      <c r="H417" s="7"/>
      <c r="I417" s="7"/>
      <c r="J417" s="7"/>
      <c r="K417" s="7"/>
      <c r="L417" s="9"/>
      <c r="M417" s="10"/>
      <c r="N417" s="10"/>
      <c r="O417" s="10"/>
      <c r="P417" s="7"/>
      <c r="Q417" s="10"/>
      <c r="R417" s="10"/>
      <c r="S417" s="10"/>
    </row>
    <row r="418" spans="1:19" ht="16.5" customHeight="1" x14ac:dyDescent="0.2">
      <c r="A418" s="7"/>
      <c r="B418" s="7"/>
      <c r="C418" s="7"/>
      <c r="D418" s="7" t="s">
        <v>433</v>
      </c>
      <c r="E418" s="7"/>
      <c r="F418" s="7"/>
      <c r="G418" s="7"/>
      <c r="H418" s="7"/>
      <c r="I418" s="7"/>
      <c r="J418" s="7"/>
      <c r="K418" s="7"/>
      <c r="L418" s="9" t="s">
        <v>240</v>
      </c>
      <c r="M418" s="14" t="s">
        <v>101</v>
      </c>
      <c r="N418" s="14" t="s">
        <v>101</v>
      </c>
      <c r="O418" s="14" t="s">
        <v>101</v>
      </c>
      <c r="P418" s="7"/>
      <c r="Q418" s="14" t="s">
        <v>101</v>
      </c>
      <c r="R418" s="14" t="s">
        <v>101</v>
      </c>
      <c r="S418" s="14" t="s">
        <v>101</v>
      </c>
    </row>
    <row r="419" spans="1:19" ht="16.5" customHeight="1" x14ac:dyDescent="0.2">
      <c r="A419" s="7"/>
      <c r="B419" s="7"/>
      <c r="C419" s="7"/>
      <c r="D419" s="7" t="s">
        <v>434</v>
      </c>
      <c r="E419" s="7"/>
      <c r="F419" s="7"/>
      <c r="G419" s="7"/>
      <c r="H419" s="7"/>
      <c r="I419" s="7"/>
      <c r="J419" s="7"/>
      <c r="K419" s="7"/>
      <c r="L419" s="9" t="s">
        <v>240</v>
      </c>
      <c r="M419" s="14" t="s">
        <v>101</v>
      </c>
      <c r="N419" s="14" t="s">
        <v>101</v>
      </c>
      <c r="O419" s="14" t="s">
        <v>101</v>
      </c>
      <c r="P419" s="7"/>
      <c r="Q419" s="14" t="s">
        <v>101</v>
      </c>
      <c r="R419" s="14" t="s">
        <v>101</v>
      </c>
      <c r="S419" s="14" t="s">
        <v>101</v>
      </c>
    </row>
    <row r="420" spans="1:19" ht="16.5" customHeight="1" x14ac:dyDescent="0.2">
      <c r="A420" s="7"/>
      <c r="B420" s="7"/>
      <c r="C420" s="7"/>
      <c r="D420" s="7" t="s">
        <v>435</v>
      </c>
      <c r="E420" s="7"/>
      <c r="F420" s="7"/>
      <c r="G420" s="7"/>
      <c r="H420" s="7"/>
      <c r="I420" s="7"/>
      <c r="J420" s="7"/>
      <c r="K420" s="7"/>
      <c r="L420" s="9" t="s">
        <v>240</v>
      </c>
      <c r="M420" s="14" t="s">
        <v>101</v>
      </c>
      <c r="N420" s="14" t="s">
        <v>101</v>
      </c>
      <c r="O420" s="14" t="s">
        <v>101</v>
      </c>
      <c r="P420" s="7"/>
      <c r="Q420" s="14" t="s">
        <v>101</v>
      </c>
      <c r="R420" s="14" t="s">
        <v>101</v>
      </c>
      <c r="S420" s="14" t="s">
        <v>101</v>
      </c>
    </row>
    <row r="421" spans="1:19" ht="16.5" customHeight="1" x14ac:dyDescent="0.2">
      <c r="A421" s="7"/>
      <c r="B421" s="7"/>
      <c r="C421" s="7"/>
      <c r="D421" s="7" t="s">
        <v>436</v>
      </c>
      <c r="E421" s="7"/>
      <c r="F421" s="7"/>
      <c r="G421" s="7"/>
      <c r="H421" s="7"/>
      <c r="I421" s="7"/>
      <c r="J421" s="7"/>
      <c r="K421" s="7"/>
      <c r="L421" s="9" t="s">
        <v>240</v>
      </c>
      <c r="M421" s="14" t="s">
        <v>101</v>
      </c>
      <c r="N421" s="14" t="s">
        <v>101</v>
      </c>
      <c r="O421" s="14" t="s">
        <v>101</v>
      </c>
      <c r="P421" s="7"/>
      <c r="Q421" s="14" t="s">
        <v>101</v>
      </c>
      <c r="R421" s="14" t="s">
        <v>101</v>
      </c>
      <c r="S421" s="14" t="s">
        <v>101</v>
      </c>
    </row>
    <row r="422" spans="1:19" ht="16.5" customHeight="1" x14ac:dyDescent="0.2">
      <c r="A422" s="7"/>
      <c r="B422" s="7"/>
      <c r="C422" s="7"/>
      <c r="D422" s="7" t="s">
        <v>437</v>
      </c>
      <c r="E422" s="7"/>
      <c r="F422" s="7"/>
      <c r="G422" s="7"/>
      <c r="H422" s="7"/>
      <c r="I422" s="7"/>
      <c r="J422" s="7"/>
      <c r="K422" s="7"/>
      <c r="L422" s="9" t="s">
        <v>240</v>
      </c>
      <c r="M422" s="14" t="s">
        <v>101</v>
      </c>
      <c r="N422" s="14" t="s">
        <v>101</v>
      </c>
      <c r="O422" s="14" t="s">
        <v>101</v>
      </c>
      <c r="P422" s="7"/>
      <c r="Q422" s="14" t="s">
        <v>101</v>
      </c>
      <c r="R422" s="14" t="s">
        <v>101</v>
      </c>
      <c r="S422" s="14" t="s">
        <v>101</v>
      </c>
    </row>
    <row r="423" spans="1:19" ht="16.5" customHeight="1" x14ac:dyDescent="0.2">
      <c r="A423" s="7"/>
      <c r="B423" s="7"/>
      <c r="C423" s="7"/>
      <c r="D423" s="7" t="s">
        <v>588</v>
      </c>
      <c r="E423" s="7"/>
      <c r="F423" s="7"/>
      <c r="G423" s="7"/>
      <c r="H423" s="7"/>
      <c r="I423" s="7"/>
      <c r="J423" s="7"/>
      <c r="K423" s="7"/>
      <c r="L423" s="9" t="s">
        <v>240</v>
      </c>
      <c r="M423" s="14" t="s">
        <v>101</v>
      </c>
      <c r="N423" s="14" t="s">
        <v>101</v>
      </c>
      <c r="O423" s="14" t="s">
        <v>101</v>
      </c>
      <c r="P423" s="7"/>
      <c r="Q423" s="14" t="s">
        <v>101</v>
      </c>
      <c r="R423" s="14" t="s">
        <v>101</v>
      </c>
      <c r="S423" s="14" t="s">
        <v>101</v>
      </c>
    </row>
    <row r="424" spans="1:19" ht="16.5" customHeight="1" x14ac:dyDescent="0.2">
      <c r="A424" s="7"/>
      <c r="B424" s="7"/>
      <c r="C424" s="7" t="s">
        <v>590</v>
      </c>
      <c r="D424" s="7"/>
      <c r="E424" s="7"/>
      <c r="F424" s="7"/>
      <c r="G424" s="7"/>
      <c r="H424" s="7"/>
      <c r="I424" s="7"/>
      <c r="J424" s="7"/>
      <c r="K424" s="7"/>
      <c r="L424" s="9"/>
      <c r="M424" s="10"/>
      <c r="N424" s="10"/>
      <c r="O424" s="10"/>
      <c r="P424" s="7"/>
      <c r="Q424" s="10"/>
      <c r="R424" s="10"/>
      <c r="S424" s="10"/>
    </row>
    <row r="425" spans="1:19" ht="16.5" customHeight="1" x14ac:dyDescent="0.2">
      <c r="A425" s="7"/>
      <c r="B425" s="7"/>
      <c r="C425" s="7"/>
      <c r="D425" s="7" t="s">
        <v>591</v>
      </c>
      <c r="E425" s="7"/>
      <c r="F425" s="7"/>
      <c r="G425" s="7"/>
      <c r="H425" s="7"/>
      <c r="I425" s="7"/>
      <c r="J425" s="7"/>
      <c r="K425" s="7"/>
      <c r="L425" s="9" t="s">
        <v>240</v>
      </c>
      <c r="M425" s="14" t="s">
        <v>101</v>
      </c>
      <c r="N425" s="14" t="s">
        <v>101</v>
      </c>
      <c r="O425" s="14" t="s">
        <v>101</v>
      </c>
      <c r="P425" s="7"/>
      <c r="Q425" s="14" t="s">
        <v>101</v>
      </c>
      <c r="R425" s="14" t="s">
        <v>101</v>
      </c>
      <c r="S425" s="14" t="s">
        <v>101</v>
      </c>
    </row>
    <row r="426" spans="1:19" ht="16.5" customHeight="1" x14ac:dyDescent="0.2">
      <c r="A426" s="7"/>
      <c r="B426" s="7"/>
      <c r="C426" s="7"/>
      <c r="D426" s="7" t="s">
        <v>592</v>
      </c>
      <c r="E426" s="7"/>
      <c r="F426" s="7"/>
      <c r="G426" s="7"/>
      <c r="H426" s="7"/>
      <c r="I426" s="7"/>
      <c r="J426" s="7"/>
      <c r="K426" s="7"/>
      <c r="L426" s="9" t="s">
        <v>240</v>
      </c>
      <c r="M426" s="14" t="s">
        <v>101</v>
      </c>
      <c r="N426" s="14" t="s">
        <v>101</v>
      </c>
      <c r="O426" s="14" t="s">
        <v>101</v>
      </c>
      <c r="P426" s="7"/>
      <c r="Q426" s="14" t="s">
        <v>101</v>
      </c>
      <c r="R426" s="14" t="s">
        <v>101</v>
      </c>
      <c r="S426" s="14" t="s">
        <v>101</v>
      </c>
    </row>
    <row r="427" spans="1:19" ht="16.5" customHeight="1" x14ac:dyDescent="0.2">
      <c r="A427" s="7"/>
      <c r="B427" s="7"/>
      <c r="C427" s="7"/>
      <c r="D427" s="7" t="s">
        <v>593</v>
      </c>
      <c r="E427" s="7"/>
      <c r="F427" s="7"/>
      <c r="G427" s="7"/>
      <c r="H427" s="7"/>
      <c r="I427" s="7"/>
      <c r="J427" s="7"/>
      <c r="K427" s="7"/>
      <c r="L427" s="9" t="s">
        <v>240</v>
      </c>
      <c r="M427" s="14" t="s">
        <v>101</v>
      </c>
      <c r="N427" s="14" t="s">
        <v>101</v>
      </c>
      <c r="O427" s="14" t="s">
        <v>101</v>
      </c>
      <c r="P427" s="7"/>
      <c r="Q427" s="14" t="s">
        <v>101</v>
      </c>
      <c r="R427" s="14" t="s">
        <v>101</v>
      </c>
      <c r="S427" s="14" t="s">
        <v>101</v>
      </c>
    </row>
    <row r="428" spans="1:19" ht="16.5" customHeight="1" x14ac:dyDescent="0.2">
      <c r="A428" s="7"/>
      <c r="B428" s="7"/>
      <c r="C428" s="7"/>
      <c r="D428" s="7" t="s">
        <v>594</v>
      </c>
      <c r="E428" s="7"/>
      <c r="F428" s="7"/>
      <c r="G428" s="7"/>
      <c r="H428" s="7"/>
      <c r="I428" s="7"/>
      <c r="J428" s="7"/>
      <c r="K428" s="7"/>
      <c r="L428" s="9" t="s">
        <v>240</v>
      </c>
      <c r="M428" s="14" t="s">
        <v>101</v>
      </c>
      <c r="N428" s="14" t="s">
        <v>101</v>
      </c>
      <c r="O428" s="14" t="s">
        <v>101</v>
      </c>
      <c r="P428" s="7"/>
      <c r="Q428" s="14" t="s">
        <v>101</v>
      </c>
      <c r="R428" s="14" t="s">
        <v>101</v>
      </c>
      <c r="S428" s="14" t="s">
        <v>101</v>
      </c>
    </row>
    <row r="429" spans="1:19" ht="16.5" customHeight="1" x14ac:dyDescent="0.2">
      <c r="A429" s="7"/>
      <c r="B429" s="7"/>
      <c r="C429" s="7"/>
      <c r="D429" s="7" t="s">
        <v>595</v>
      </c>
      <c r="E429" s="7"/>
      <c r="F429" s="7"/>
      <c r="G429" s="7"/>
      <c r="H429" s="7"/>
      <c r="I429" s="7"/>
      <c r="J429" s="7"/>
      <c r="K429" s="7"/>
      <c r="L429" s="9" t="s">
        <v>240</v>
      </c>
      <c r="M429" s="14" t="s">
        <v>101</v>
      </c>
      <c r="N429" s="14" t="s">
        <v>101</v>
      </c>
      <c r="O429" s="14" t="s">
        <v>101</v>
      </c>
      <c r="P429" s="7"/>
      <c r="Q429" s="14" t="s">
        <v>101</v>
      </c>
      <c r="R429" s="14" t="s">
        <v>101</v>
      </c>
      <c r="S429" s="14" t="s">
        <v>101</v>
      </c>
    </row>
    <row r="430" spans="1:19" ht="16.5" customHeight="1" x14ac:dyDescent="0.2">
      <c r="A430" s="7"/>
      <c r="B430" s="7"/>
      <c r="C430" s="7"/>
      <c r="D430" s="7" t="s">
        <v>588</v>
      </c>
      <c r="E430" s="7"/>
      <c r="F430" s="7"/>
      <c r="G430" s="7"/>
      <c r="H430" s="7"/>
      <c r="I430" s="7"/>
      <c r="J430" s="7"/>
      <c r="K430" s="7"/>
      <c r="L430" s="9" t="s">
        <v>240</v>
      </c>
      <c r="M430" s="14" t="s">
        <v>101</v>
      </c>
      <c r="N430" s="14" t="s">
        <v>101</v>
      </c>
      <c r="O430" s="14" t="s">
        <v>101</v>
      </c>
      <c r="P430" s="7"/>
      <c r="Q430" s="14" t="s">
        <v>101</v>
      </c>
      <c r="R430" s="14" t="s">
        <v>101</v>
      </c>
      <c r="S430" s="14" t="s">
        <v>101</v>
      </c>
    </row>
    <row r="431" spans="1:19" ht="16.5" customHeight="1" x14ac:dyDescent="0.2">
      <c r="A431" s="7" t="s">
        <v>146</v>
      </c>
      <c r="B431" s="7"/>
      <c r="C431" s="7"/>
      <c r="D431" s="7"/>
      <c r="E431" s="7"/>
      <c r="F431" s="7"/>
      <c r="G431" s="7"/>
      <c r="H431" s="7"/>
      <c r="I431" s="7"/>
      <c r="J431" s="7"/>
      <c r="K431" s="7"/>
      <c r="L431" s="9"/>
      <c r="M431" s="10"/>
      <c r="N431" s="10"/>
      <c r="O431" s="10"/>
      <c r="P431" s="7"/>
      <c r="Q431" s="10"/>
      <c r="R431" s="10"/>
      <c r="S431" s="10"/>
    </row>
    <row r="432" spans="1:19" ht="16.5" customHeight="1" x14ac:dyDescent="0.2">
      <c r="A432" s="7"/>
      <c r="B432" s="7" t="s">
        <v>586</v>
      </c>
      <c r="C432" s="7"/>
      <c r="D432" s="7"/>
      <c r="E432" s="7"/>
      <c r="F432" s="7"/>
      <c r="G432" s="7"/>
      <c r="H432" s="7"/>
      <c r="I432" s="7"/>
      <c r="J432" s="7"/>
      <c r="K432" s="7"/>
      <c r="L432" s="9"/>
      <c r="M432" s="10"/>
      <c r="N432" s="10"/>
      <c r="O432" s="10"/>
      <c r="P432" s="7"/>
      <c r="Q432" s="10"/>
      <c r="R432" s="10"/>
      <c r="S432" s="10"/>
    </row>
    <row r="433" spans="1:19" ht="16.5" customHeight="1" x14ac:dyDescent="0.2">
      <c r="A433" s="7"/>
      <c r="B433" s="7"/>
      <c r="C433" s="7" t="s">
        <v>105</v>
      </c>
      <c r="D433" s="7"/>
      <c r="E433" s="7"/>
      <c r="F433" s="7"/>
      <c r="G433" s="7"/>
      <c r="H433" s="7"/>
      <c r="I433" s="7"/>
      <c r="J433" s="7"/>
      <c r="K433" s="7"/>
      <c r="L433" s="9" t="s">
        <v>240</v>
      </c>
      <c r="M433" s="15">
        <v>105</v>
      </c>
      <c r="N433" s="15">
        <v>510</v>
      </c>
      <c r="O433" s="19">
        <v>40994</v>
      </c>
      <c r="P433" s="7"/>
      <c r="Q433" s="15">
        <v>139</v>
      </c>
      <c r="R433" s="15">
        <v>528</v>
      </c>
      <c r="S433" s="19">
        <v>20148</v>
      </c>
    </row>
    <row r="434" spans="1:19" ht="16.5" customHeight="1" x14ac:dyDescent="0.2">
      <c r="A434" s="7"/>
      <c r="B434" s="7"/>
      <c r="C434" s="7" t="s">
        <v>587</v>
      </c>
      <c r="D434" s="7"/>
      <c r="E434" s="7"/>
      <c r="F434" s="7"/>
      <c r="G434" s="7"/>
      <c r="H434" s="7"/>
      <c r="I434" s="7"/>
      <c r="J434" s="7"/>
      <c r="K434" s="7"/>
      <c r="L434" s="9"/>
      <c r="M434" s="10"/>
      <c r="N434" s="10"/>
      <c r="O434" s="10"/>
      <c r="P434" s="7"/>
      <c r="Q434" s="10"/>
      <c r="R434" s="10"/>
      <c r="S434" s="10"/>
    </row>
    <row r="435" spans="1:19" ht="29.45" customHeight="1" x14ac:dyDescent="0.2">
      <c r="A435" s="7"/>
      <c r="B435" s="7"/>
      <c r="C435" s="7"/>
      <c r="D435" s="84" t="s">
        <v>346</v>
      </c>
      <c r="E435" s="84"/>
      <c r="F435" s="84"/>
      <c r="G435" s="84"/>
      <c r="H435" s="84"/>
      <c r="I435" s="84"/>
      <c r="J435" s="84"/>
      <c r="K435" s="84"/>
      <c r="L435" s="9" t="s">
        <v>240</v>
      </c>
      <c r="M435" s="15">
        <v>161</v>
      </c>
      <c r="N435" s="15">
        <v>590</v>
      </c>
      <c r="O435" s="15">
        <v>703</v>
      </c>
      <c r="P435" s="7"/>
      <c r="Q435" s="15">
        <v>149</v>
      </c>
      <c r="R435" s="15">
        <v>548</v>
      </c>
      <c r="S435" s="15">
        <v>293</v>
      </c>
    </row>
    <row r="436" spans="1:19" ht="16.5" customHeight="1" x14ac:dyDescent="0.2">
      <c r="A436" s="7"/>
      <c r="B436" s="7"/>
      <c r="C436" s="7"/>
      <c r="D436" s="7" t="s">
        <v>487</v>
      </c>
      <c r="E436" s="7"/>
      <c r="F436" s="7"/>
      <c r="G436" s="7"/>
      <c r="H436" s="7"/>
      <c r="I436" s="7"/>
      <c r="J436" s="7"/>
      <c r="K436" s="7"/>
      <c r="L436" s="9" t="s">
        <v>240</v>
      </c>
      <c r="M436" s="15">
        <v>104</v>
      </c>
      <c r="N436" s="15">
        <v>505</v>
      </c>
      <c r="O436" s="19">
        <v>39388</v>
      </c>
      <c r="P436" s="7"/>
      <c r="Q436" s="15">
        <v>139</v>
      </c>
      <c r="R436" s="15">
        <v>527</v>
      </c>
      <c r="S436" s="19">
        <v>19526</v>
      </c>
    </row>
    <row r="437" spans="1:19" ht="16.5" customHeight="1" x14ac:dyDescent="0.2">
      <c r="A437" s="7"/>
      <c r="B437" s="7"/>
      <c r="C437" s="7"/>
      <c r="D437" s="7" t="s">
        <v>588</v>
      </c>
      <c r="E437" s="7"/>
      <c r="F437" s="7"/>
      <c r="G437" s="7"/>
      <c r="H437" s="7"/>
      <c r="I437" s="7"/>
      <c r="J437" s="7"/>
      <c r="K437" s="7"/>
      <c r="L437" s="9" t="s">
        <v>240</v>
      </c>
      <c r="M437" s="14" t="s">
        <v>227</v>
      </c>
      <c r="N437" s="14" t="s">
        <v>227</v>
      </c>
      <c r="O437" s="15">
        <v>903</v>
      </c>
      <c r="P437" s="7"/>
      <c r="Q437" s="14" t="s">
        <v>227</v>
      </c>
      <c r="R437" s="14" t="s">
        <v>227</v>
      </c>
      <c r="S437" s="15">
        <v>329</v>
      </c>
    </row>
    <row r="438" spans="1:19" ht="16.5" customHeight="1" x14ac:dyDescent="0.2">
      <c r="A438" s="7"/>
      <c r="B438" s="7"/>
      <c r="C438" s="7" t="s">
        <v>589</v>
      </c>
      <c r="D438" s="7"/>
      <c r="E438" s="7"/>
      <c r="F438" s="7"/>
      <c r="G438" s="7"/>
      <c r="H438" s="7"/>
      <c r="I438" s="7"/>
      <c r="J438" s="7"/>
      <c r="K438" s="7"/>
      <c r="L438" s="9"/>
      <c r="M438" s="10"/>
      <c r="N438" s="10"/>
      <c r="O438" s="10"/>
      <c r="P438" s="7"/>
      <c r="Q438" s="10"/>
      <c r="R438" s="10"/>
      <c r="S438" s="10"/>
    </row>
    <row r="439" spans="1:19" ht="16.5" customHeight="1" x14ac:dyDescent="0.2">
      <c r="A439" s="7"/>
      <c r="B439" s="7"/>
      <c r="C439" s="7"/>
      <c r="D439" s="7" t="s">
        <v>433</v>
      </c>
      <c r="E439" s="7"/>
      <c r="F439" s="7"/>
      <c r="G439" s="7"/>
      <c r="H439" s="7"/>
      <c r="I439" s="7"/>
      <c r="J439" s="7"/>
      <c r="K439" s="7"/>
      <c r="L439" s="9" t="s">
        <v>240</v>
      </c>
      <c r="M439" s="16">
        <v>66</v>
      </c>
      <c r="N439" s="15">
        <v>312</v>
      </c>
      <c r="O439" s="19">
        <v>25851</v>
      </c>
      <c r="P439" s="7"/>
      <c r="Q439" s="16">
        <v>95</v>
      </c>
      <c r="R439" s="15">
        <v>292</v>
      </c>
      <c r="S439" s="19">
        <v>11667</v>
      </c>
    </row>
    <row r="440" spans="1:19" ht="16.5" customHeight="1" x14ac:dyDescent="0.2">
      <c r="A440" s="7"/>
      <c r="B440" s="7"/>
      <c r="C440" s="7"/>
      <c r="D440" s="7" t="s">
        <v>434</v>
      </c>
      <c r="E440" s="7"/>
      <c r="F440" s="7"/>
      <c r="G440" s="7"/>
      <c r="H440" s="7"/>
      <c r="I440" s="7"/>
      <c r="J440" s="7"/>
      <c r="K440" s="7"/>
      <c r="L440" s="9" t="s">
        <v>240</v>
      </c>
      <c r="M440" s="15">
        <v>170</v>
      </c>
      <c r="N440" s="15">
        <v>455</v>
      </c>
      <c r="O440" s="17">
        <v>6360</v>
      </c>
      <c r="P440" s="7"/>
      <c r="Q440" s="15">
        <v>203</v>
      </c>
      <c r="R440" s="15">
        <v>458</v>
      </c>
      <c r="S440" s="17">
        <v>3601</v>
      </c>
    </row>
    <row r="441" spans="1:19" ht="16.5" customHeight="1" x14ac:dyDescent="0.2">
      <c r="A441" s="7"/>
      <c r="B441" s="7"/>
      <c r="C441" s="7"/>
      <c r="D441" s="7" t="s">
        <v>435</v>
      </c>
      <c r="E441" s="7"/>
      <c r="F441" s="7"/>
      <c r="G441" s="7"/>
      <c r="H441" s="7"/>
      <c r="I441" s="7"/>
      <c r="J441" s="7"/>
      <c r="K441" s="7"/>
      <c r="L441" s="9" t="s">
        <v>240</v>
      </c>
      <c r="M441" s="15">
        <v>392</v>
      </c>
      <c r="N441" s="15">
        <v>847</v>
      </c>
      <c r="O441" s="17">
        <v>7286</v>
      </c>
      <c r="P441" s="7"/>
      <c r="Q441" s="15">
        <v>361</v>
      </c>
      <c r="R441" s="15">
        <v>872</v>
      </c>
      <c r="S441" s="17">
        <v>4048</v>
      </c>
    </row>
    <row r="442" spans="1:19" ht="16.5" customHeight="1" x14ac:dyDescent="0.2">
      <c r="A442" s="7"/>
      <c r="B442" s="7"/>
      <c r="C442" s="7"/>
      <c r="D442" s="7" t="s">
        <v>436</v>
      </c>
      <c r="E442" s="7"/>
      <c r="F442" s="7"/>
      <c r="G442" s="7"/>
      <c r="H442" s="7"/>
      <c r="I442" s="7"/>
      <c r="J442" s="7"/>
      <c r="K442" s="7"/>
      <c r="L442" s="9" t="s">
        <v>240</v>
      </c>
      <c r="M442" s="15">
        <v>270</v>
      </c>
      <c r="N442" s="15">
        <v>661</v>
      </c>
      <c r="O442" s="17">
        <v>1218</v>
      </c>
      <c r="P442" s="7"/>
      <c r="Q442" s="15">
        <v>275</v>
      </c>
      <c r="R442" s="15">
        <v>545</v>
      </c>
      <c r="S442" s="15">
        <v>683</v>
      </c>
    </row>
    <row r="443" spans="1:19" ht="16.5" customHeight="1" x14ac:dyDescent="0.2">
      <c r="A443" s="7"/>
      <c r="B443" s="7"/>
      <c r="C443" s="7"/>
      <c r="D443" s="7" t="s">
        <v>437</v>
      </c>
      <c r="E443" s="7"/>
      <c r="F443" s="7"/>
      <c r="G443" s="7"/>
      <c r="H443" s="7"/>
      <c r="I443" s="7"/>
      <c r="J443" s="7"/>
      <c r="K443" s="7"/>
      <c r="L443" s="9" t="s">
        <v>240</v>
      </c>
      <c r="M443" s="15">
        <v>112</v>
      </c>
      <c r="N443" s="15">
        <v>413</v>
      </c>
      <c r="O443" s="15">
        <v>204</v>
      </c>
      <c r="P443" s="7"/>
      <c r="Q443" s="16">
        <v>96</v>
      </c>
      <c r="R443" s="15">
        <v>450</v>
      </c>
      <c r="S443" s="15">
        <v>119</v>
      </c>
    </row>
    <row r="444" spans="1:19" ht="16.5" customHeight="1" x14ac:dyDescent="0.2">
      <c r="A444" s="7"/>
      <c r="B444" s="7"/>
      <c r="C444" s="7"/>
      <c r="D444" s="7" t="s">
        <v>588</v>
      </c>
      <c r="E444" s="7"/>
      <c r="F444" s="7"/>
      <c r="G444" s="7"/>
      <c r="H444" s="7"/>
      <c r="I444" s="7"/>
      <c r="J444" s="7"/>
      <c r="K444" s="7"/>
      <c r="L444" s="9" t="s">
        <v>240</v>
      </c>
      <c r="M444" s="14" t="s">
        <v>227</v>
      </c>
      <c r="N444" s="14" t="s">
        <v>227</v>
      </c>
      <c r="O444" s="16">
        <v>74</v>
      </c>
      <c r="P444" s="7"/>
      <c r="Q444" s="14" t="s">
        <v>227</v>
      </c>
      <c r="R444" s="14" t="s">
        <v>227</v>
      </c>
      <c r="S444" s="16">
        <v>30</v>
      </c>
    </row>
    <row r="445" spans="1:19" ht="16.5" customHeight="1" x14ac:dyDescent="0.2">
      <c r="A445" s="7"/>
      <c r="B445" s="7"/>
      <c r="C445" s="7" t="s">
        <v>590</v>
      </c>
      <c r="D445" s="7"/>
      <c r="E445" s="7"/>
      <c r="F445" s="7"/>
      <c r="G445" s="7"/>
      <c r="H445" s="7"/>
      <c r="I445" s="7"/>
      <c r="J445" s="7"/>
      <c r="K445" s="7"/>
      <c r="L445" s="9"/>
      <c r="M445" s="10"/>
      <c r="N445" s="10"/>
      <c r="O445" s="10"/>
      <c r="P445" s="7"/>
      <c r="Q445" s="10"/>
      <c r="R445" s="10"/>
      <c r="S445" s="10"/>
    </row>
    <row r="446" spans="1:19" ht="16.5" customHeight="1" x14ac:dyDescent="0.2">
      <c r="A446" s="7"/>
      <c r="B446" s="7"/>
      <c r="C446" s="7"/>
      <c r="D446" s="7" t="s">
        <v>591</v>
      </c>
      <c r="E446" s="7"/>
      <c r="F446" s="7"/>
      <c r="G446" s="7"/>
      <c r="H446" s="7"/>
      <c r="I446" s="7"/>
      <c r="J446" s="7"/>
      <c r="K446" s="7"/>
      <c r="L446" s="9" t="s">
        <v>240</v>
      </c>
      <c r="M446" s="15">
        <v>148</v>
      </c>
      <c r="N446" s="15">
        <v>671</v>
      </c>
      <c r="O446" s="19">
        <v>15019</v>
      </c>
      <c r="P446" s="7"/>
      <c r="Q446" s="15">
        <v>161</v>
      </c>
      <c r="R446" s="15">
        <v>702</v>
      </c>
      <c r="S446" s="17">
        <v>7290</v>
      </c>
    </row>
    <row r="447" spans="1:19" ht="16.5" customHeight="1" x14ac:dyDescent="0.2">
      <c r="A447" s="7"/>
      <c r="B447" s="7"/>
      <c r="C447" s="7"/>
      <c r="D447" s="7" t="s">
        <v>592</v>
      </c>
      <c r="E447" s="7"/>
      <c r="F447" s="7"/>
      <c r="G447" s="7"/>
      <c r="H447" s="7"/>
      <c r="I447" s="7"/>
      <c r="J447" s="7"/>
      <c r="K447" s="7"/>
      <c r="L447" s="9" t="s">
        <v>240</v>
      </c>
      <c r="M447" s="15">
        <v>124</v>
      </c>
      <c r="N447" s="15">
        <v>434</v>
      </c>
      <c r="O447" s="19">
        <v>14421</v>
      </c>
      <c r="P447" s="7"/>
      <c r="Q447" s="15">
        <v>161</v>
      </c>
      <c r="R447" s="15">
        <v>462</v>
      </c>
      <c r="S447" s="17">
        <v>6933</v>
      </c>
    </row>
    <row r="448" spans="1:19" ht="16.5" customHeight="1" x14ac:dyDescent="0.2">
      <c r="A448" s="7"/>
      <c r="B448" s="7"/>
      <c r="C448" s="7"/>
      <c r="D448" s="7" t="s">
        <v>593</v>
      </c>
      <c r="E448" s="7"/>
      <c r="F448" s="7"/>
      <c r="G448" s="7"/>
      <c r="H448" s="7"/>
      <c r="I448" s="7"/>
      <c r="J448" s="7"/>
      <c r="K448" s="7"/>
      <c r="L448" s="9" t="s">
        <v>240</v>
      </c>
      <c r="M448" s="16">
        <v>91</v>
      </c>
      <c r="N448" s="15">
        <v>445</v>
      </c>
      <c r="O448" s="17">
        <v>5639</v>
      </c>
      <c r="P448" s="7"/>
      <c r="Q448" s="15">
        <v>131</v>
      </c>
      <c r="R448" s="15">
        <v>445</v>
      </c>
      <c r="S448" s="17">
        <v>2906</v>
      </c>
    </row>
    <row r="449" spans="1:19" ht="16.5" customHeight="1" x14ac:dyDescent="0.2">
      <c r="A449" s="7"/>
      <c r="B449" s="7"/>
      <c r="C449" s="7"/>
      <c r="D449" s="7" t="s">
        <v>594</v>
      </c>
      <c r="E449" s="7"/>
      <c r="F449" s="7"/>
      <c r="G449" s="7"/>
      <c r="H449" s="7"/>
      <c r="I449" s="7"/>
      <c r="J449" s="7"/>
      <c r="K449" s="7"/>
      <c r="L449" s="9" t="s">
        <v>240</v>
      </c>
      <c r="M449" s="16">
        <v>67</v>
      </c>
      <c r="N449" s="15">
        <v>296</v>
      </c>
      <c r="O449" s="17">
        <v>4588</v>
      </c>
      <c r="P449" s="7"/>
      <c r="Q449" s="15">
        <v>101</v>
      </c>
      <c r="R449" s="15">
        <v>268</v>
      </c>
      <c r="S449" s="17">
        <v>2358</v>
      </c>
    </row>
    <row r="450" spans="1:19" ht="16.5" customHeight="1" x14ac:dyDescent="0.2">
      <c r="A450" s="7"/>
      <c r="B450" s="7"/>
      <c r="C450" s="7"/>
      <c r="D450" s="7" t="s">
        <v>595</v>
      </c>
      <c r="E450" s="7"/>
      <c r="F450" s="7"/>
      <c r="G450" s="7"/>
      <c r="H450" s="7"/>
      <c r="I450" s="7"/>
      <c r="J450" s="7"/>
      <c r="K450" s="7"/>
      <c r="L450" s="9" t="s">
        <v>240</v>
      </c>
      <c r="M450" s="16">
        <v>61</v>
      </c>
      <c r="N450" s="15">
        <v>229</v>
      </c>
      <c r="O450" s="17">
        <v>1247</v>
      </c>
      <c r="P450" s="7"/>
      <c r="Q450" s="16">
        <v>94</v>
      </c>
      <c r="R450" s="15">
        <v>214</v>
      </c>
      <c r="S450" s="15">
        <v>628</v>
      </c>
    </row>
    <row r="451" spans="1:19" ht="16.5" customHeight="1" x14ac:dyDescent="0.2">
      <c r="A451" s="7"/>
      <c r="B451" s="7"/>
      <c r="C451" s="7"/>
      <c r="D451" s="7" t="s">
        <v>588</v>
      </c>
      <c r="E451" s="7"/>
      <c r="F451" s="7"/>
      <c r="G451" s="7"/>
      <c r="H451" s="7"/>
      <c r="I451" s="7"/>
      <c r="J451" s="7"/>
      <c r="K451" s="7"/>
      <c r="L451" s="9" t="s">
        <v>240</v>
      </c>
      <c r="M451" s="14" t="s">
        <v>227</v>
      </c>
      <c r="N451" s="14" t="s">
        <v>227</v>
      </c>
      <c r="O451" s="16">
        <v>80</v>
      </c>
      <c r="P451" s="7"/>
      <c r="Q451" s="14" t="s">
        <v>227</v>
      </c>
      <c r="R451" s="14" t="s">
        <v>227</v>
      </c>
      <c r="S451" s="16">
        <v>33</v>
      </c>
    </row>
    <row r="452" spans="1:19" ht="16.5" customHeight="1" x14ac:dyDescent="0.2">
      <c r="A452" s="7"/>
      <c r="B452" s="7" t="s">
        <v>596</v>
      </c>
      <c r="C452" s="7"/>
      <c r="D452" s="7"/>
      <c r="E452" s="7"/>
      <c r="F452" s="7"/>
      <c r="G452" s="7"/>
      <c r="H452" s="7"/>
      <c r="I452" s="7"/>
      <c r="J452" s="7"/>
      <c r="K452" s="7"/>
      <c r="L452" s="9"/>
      <c r="M452" s="10"/>
      <c r="N452" s="10"/>
      <c r="O452" s="10"/>
      <c r="P452" s="7"/>
      <c r="Q452" s="10"/>
      <c r="R452" s="10"/>
      <c r="S452" s="10"/>
    </row>
    <row r="453" spans="1:19" ht="16.5" customHeight="1" x14ac:dyDescent="0.2">
      <c r="A453" s="7"/>
      <c r="B453" s="7"/>
      <c r="C453" s="7" t="s">
        <v>105</v>
      </c>
      <c r="D453" s="7"/>
      <c r="E453" s="7"/>
      <c r="F453" s="7"/>
      <c r="G453" s="7"/>
      <c r="H453" s="7"/>
      <c r="I453" s="7"/>
      <c r="J453" s="7"/>
      <c r="K453" s="7"/>
      <c r="L453" s="9" t="s">
        <v>240</v>
      </c>
      <c r="M453" s="15">
        <v>120</v>
      </c>
      <c r="N453" s="15">
        <v>636</v>
      </c>
      <c r="O453" s="17">
        <v>1975</v>
      </c>
      <c r="P453" s="7"/>
      <c r="Q453" s="16">
        <v>72</v>
      </c>
      <c r="R453" s="15">
        <v>397</v>
      </c>
      <c r="S453" s="15">
        <v>416</v>
      </c>
    </row>
    <row r="454" spans="1:19" ht="16.5" customHeight="1" x14ac:dyDescent="0.2">
      <c r="A454" s="7"/>
      <c r="B454" s="7"/>
      <c r="C454" s="7" t="s">
        <v>587</v>
      </c>
      <c r="D454" s="7"/>
      <c r="E454" s="7"/>
      <c r="F454" s="7"/>
      <c r="G454" s="7"/>
      <c r="H454" s="7"/>
      <c r="I454" s="7"/>
      <c r="J454" s="7"/>
      <c r="K454" s="7"/>
      <c r="L454" s="9"/>
      <c r="M454" s="10"/>
      <c r="N454" s="10"/>
      <c r="O454" s="10"/>
      <c r="P454" s="7"/>
      <c r="Q454" s="10"/>
      <c r="R454" s="10"/>
      <c r="S454" s="10"/>
    </row>
    <row r="455" spans="1:19" ht="29.45" customHeight="1" x14ac:dyDescent="0.2">
      <c r="A455" s="7"/>
      <c r="B455" s="7"/>
      <c r="C455" s="7"/>
      <c r="D455" s="84" t="s">
        <v>346</v>
      </c>
      <c r="E455" s="84"/>
      <c r="F455" s="84"/>
      <c r="G455" s="84"/>
      <c r="H455" s="84"/>
      <c r="I455" s="84"/>
      <c r="J455" s="84"/>
      <c r="K455" s="84"/>
      <c r="L455" s="9" t="s">
        <v>240</v>
      </c>
      <c r="M455" s="14" t="s">
        <v>227</v>
      </c>
      <c r="N455" s="14" t="s">
        <v>227</v>
      </c>
      <c r="O455" s="16">
        <v>17</v>
      </c>
      <c r="P455" s="7"/>
      <c r="Q455" s="14" t="s">
        <v>227</v>
      </c>
      <c r="R455" s="14" t="s">
        <v>227</v>
      </c>
      <c r="S455" s="16">
        <v>12</v>
      </c>
    </row>
    <row r="456" spans="1:19" ht="16.5" customHeight="1" x14ac:dyDescent="0.2">
      <c r="A456" s="7"/>
      <c r="B456" s="7"/>
      <c r="C456" s="7"/>
      <c r="D456" s="7" t="s">
        <v>487</v>
      </c>
      <c r="E456" s="7"/>
      <c r="F456" s="7"/>
      <c r="G456" s="7"/>
      <c r="H456" s="7"/>
      <c r="I456" s="7"/>
      <c r="J456" s="7"/>
      <c r="K456" s="7"/>
      <c r="L456" s="9" t="s">
        <v>240</v>
      </c>
      <c r="M456" s="16">
        <v>30</v>
      </c>
      <c r="N456" s="15">
        <v>337</v>
      </c>
      <c r="O456" s="15">
        <v>526</v>
      </c>
      <c r="P456" s="7"/>
      <c r="Q456" s="16">
        <v>72</v>
      </c>
      <c r="R456" s="15">
        <v>397</v>
      </c>
      <c r="S456" s="15">
        <v>393</v>
      </c>
    </row>
    <row r="457" spans="1:19" ht="16.5" customHeight="1" x14ac:dyDescent="0.2">
      <c r="A457" s="7"/>
      <c r="B457" s="7"/>
      <c r="C457" s="7"/>
      <c r="D457" s="7" t="s">
        <v>588</v>
      </c>
      <c r="E457" s="7"/>
      <c r="F457" s="7"/>
      <c r="G457" s="7"/>
      <c r="H457" s="7"/>
      <c r="I457" s="7"/>
      <c r="J457" s="7"/>
      <c r="K457" s="7"/>
      <c r="L457" s="9" t="s">
        <v>240</v>
      </c>
      <c r="M457" s="14" t="s">
        <v>227</v>
      </c>
      <c r="N457" s="14" t="s">
        <v>227</v>
      </c>
      <c r="O457" s="17">
        <v>1432</v>
      </c>
      <c r="P457" s="7"/>
      <c r="Q457" s="14" t="s">
        <v>227</v>
      </c>
      <c r="R457" s="14" t="s">
        <v>227</v>
      </c>
      <c r="S457" s="16">
        <v>11</v>
      </c>
    </row>
    <row r="458" spans="1:19" ht="16.5" customHeight="1" x14ac:dyDescent="0.2">
      <c r="A458" s="7"/>
      <c r="B458" s="7"/>
      <c r="C458" s="7" t="s">
        <v>589</v>
      </c>
      <c r="D458" s="7"/>
      <c r="E458" s="7"/>
      <c r="F458" s="7"/>
      <c r="G458" s="7"/>
      <c r="H458" s="7"/>
      <c r="I458" s="7"/>
      <c r="J458" s="7"/>
      <c r="K458" s="7"/>
      <c r="L458" s="9"/>
      <c r="M458" s="10"/>
      <c r="N458" s="10"/>
      <c r="O458" s="10"/>
      <c r="P458" s="7"/>
      <c r="Q458" s="10"/>
      <c r="R458" s="10"/>
      <c r="S458" s="10"/>
    </row>
    <row r="459" spans="1:19" ht="16.5" customHeight="1" x14ac:dyDescent="0.2">
      <c r="A459" s="7"/>
      <c r="B459" s="7"/>
      <c r="C459" s="7"/>
      <c r="D459" s="7" t="s">
        <v>433</v>
      </c>
      <c r="E459" s="7"/>
      <c r="F459" s="7"/>
      <c r="G459" s="7"/>
      <c r="H459" s="7"/>
      <c r="I459" s="7"/>
      <c r="J459" s="7"/>
      <c r="K459" s="7"/>
      <c r="L459" s="9" t="s">
        <v>240</v>
      </c>
      <c r="M459" s="16">
        <v>41</v>
      </c>
      <c r="N459" s="15">
        <v>326</v>
      </c>
      <c r="O459" s="15">
        <v>706</v>
      </c>
      <c r="P459" s="7"/>
      <c r="Q459" s="16">
        <v>70</v>
      </c>
      <c r="R459" s="15">
        <v>390</v>
      </c>
      <c r="S459" s="15">
        <v>404</v>
      </c>
    </row>
    <row r="460" spans="1:19" ht="16.5" customHeight="1" x14ac:dyDescent="0.2">
      <c r="A460" s="7"/>
      <c r="B460" s="7"/>
      <c r="C460" s="7"/>
      <c r="D460" s="7" t="s">
        <v>434</v>
      </c>
      <c r="E460" s="7"/>
      <c r="F460" s="7"/>
      <c r="G460" s="7"/>
      <c r="H460" s="7"/>
      <c r="I460" s="7"/>
      <c r="J460" s="7"/>
      <c r="K460" s="7"/>
      <c r="L460" s="9" t="s">
        <v>240</v>
      </c>
      <c r="M460" s="15">
        <v>219</v>
      </c>
      <c r="N460" s="15">
        <v>613</v>
      </c>
      <c r="O460" s="15">
        <v>477</v>
      </c>
      <c r="P460" s="7"/>
      <c r="Q460" s="14" t="s">
        <v>227</v>
      </c>
      <c r="R460" s="14" t="s">
        <v>227</v>
      </c>
      <c r="S460" s="16">
        <v>11</v>
      </c>
    </row>
    <row r="461" spans="1:19" ht="16.5" customHeight="1" x14ac:dyDescent="0.2">
      <c r="A461" s="7"/>
      <c r="B461" s="7"/>
      <c r="C461" s="7"/>
      <c r="D461" s="7" t="s">
        <v>435</v>
      </c>
      <c r="E461" s="7"/>
      <c r="F461" s="7"/>
      <c r="G461" s="7"/>
      <c r="H461" s="7"/>
      <c r="I461" s="7"/>
      <c r="J461" s="7"/>
      <c r="K461" s="7"/>
      <c r="L461" s="9" t="s">
        <v>240</v>
      </c>
      <c r="M461" s="15">
        <v>240</v>
      </c>
      <c r="N461" s="15">
        <v>886</v>
      </c>
      <c r="O461" s="15">
        <v>609</v>
      </c>
      <c r="P461" s="7"/>
      <c r="Q461" s="14" t="s">
        <v>227</v>
      </c>
      <c r="R461" s="14" t="s">
        <v>227</v>
      </c>
      <c r="S461" s="13">
        <v>1</v>
      </c>
    </row>
    <row r="462" spans="1:19" ht="16.5" customHeight="1" x14ac:dyDescent="0.2">
      <c r="A462" s="7"/>
      <c r="B462" s="7"/>
      <c r="C462" s="7"/>
      <c r="D462" s="7" t="s">
        <v>436</v>
      </c>
      <c r="E462" s="7"/>
      <c r="F462" s="7"/>
      <c r="G462" s="7"/>
      <c r="H462" s="7"/>
      <c r="I462" s="7"/>
      <c r="J462" s="7"/>
      <c r="K462" s="7"/>
      <c r="L462" s="9" t="s">
        <v>240</v>
      </c>
      <c r="M462" s="15">
        <v>127</v>
      </c>
      <c r="N462" s="15">
        <v>549</v>
      </c>
      <c r="O462" s="15">
        <v>168</v>
      </c>
      <c r="P462" s="7"/>
      <c r="Q462" s="14" t="s">
        <v>101</v>
      </c>
      <c r="R462" s="14" t="s">
        <v>101</v>
      </c>
      <c r="S462" s="13" t="s">
        <v>104</v>
      </c>
    </row>
    <row r="463" spans="1:19" ht="16.5" customHeight="1" x14ac:dyDescent="0.2">
      <c r="A463" s="7"/>
      <c r="B463" s="7"/>
      <c r="C463" s="7"/>
      <c r="D463" s="7" t="s">
        <v>437</v>
      </c>
      <c r="E463" s="7"/>
      <c r="F463" s="7"/>
      <c r="G463" s="7"/>
      <c r="H463" s="7"/>
      <c r="I463" s="7"/>
      <c r="J463" s="7"/>
      <c r="K463" s="7"/>
      <c r="L463" s="9" t="s">
        <v>240</v>
      </c>
      <c r="M463" s="14" t="s">
        <v>227</v>
      </c>
      <c r="N463" s="14" t="s">
        <v>227</v>
      </c>
      <c r="O463" s="16">
        <v>15</v>
      </c>
      <c r="P463" s="7"/>
      <c r="Q463" s="14" t="s">
        <v>101</v>
      </c>
      <c r="R463" s="14" t="s">
        <v>101</v>
      </c>
      <c r="S463" s="13" t="s">
        <v>104</v>
      </c>
    </row>
    <row r="464" spans="1:19" ht="16.5" customHeight="1" x14ac:dyDescent="0.2">
      <c r="A464" s="7"/>
      <c r="B464" s="7"/>
      <c r="C464" s="7"/>
      <c r="D464" s="7" t="s">
        <v>588</v>
      </c>
      <c r="E464" s="7"/>
      <c r="F464" s="7"/>
      <c r="G464" s="7"/>
      <c r="H464" s="7"/>
      <c r="I464" s="7"/>
      <c r="J464" s="7"/>
      <c r="K464" s="7"/>
      <c r="L464" s="9" t="s">
        <v>240</v>
      </c>
      <c r="M464" s="14" t="s">
        <v>101</v>
      </c>
      <c r="N464" s="14" t="s">
        <v>101</v>
      </c>
      <c r="O464" s="13" t="s">
        <v>104</v>
      </c>
      <c r="P464" s="7"/>
      <c r="Q464" s="14" t="s">
        <v>101</v>
      </c>
      <c r="R464" s="14" t="s">
        <v>101</v>
      </c>
      <c r="S464" s="13" t="s">
        <v>104</v>
      </c>
    </row>
    <row r="465" spans="1:19" ht="16.5" customHeight="1" x14ac:dyDescent="0.2">
      <c r="A465" s="7"/>
      <c r="B465" s="7"/>
      <c r="C465" s="7" t="s">
        <v>590</v>
      </c>
      <c r="D465" s="7"/>
      <c r="E465" s="7"/>
      <c r="F465" s="7"/>
      <c r="G465" s="7"/>
      <c r="H465" s="7"/>
      <c r="I465" s="7"/>
      <c r="J465" s="7"/>
      <c r="K465" s="7"/>
      <c r="L465" s="9"/>
      <c r="M465" s="10"/>
      <c r="N465" s="10"/>
      <c r="O465" s="10"/>
      <c r="P465" s="7"/>
      <c r="Q465" s="10"/>
      <c r="R465" s="10"/>
      <c r="S465" s="10"/>
    </row>
    <row r="466" spans="1:19" ht="16.5" customHeight="1" x14ac:dyDescent="0.2">
      <c r="A466" s="7"/>
      <c r="B466" s="7"/>
      <c r="C466" s="7"/>
      <c r="D466" s="7" t="s">
        <v>591</v>
      </c>
      <c r="E466" s="7"/>
      <c r="F466" s="7"/>
      <c r="G466" s="7"/>
      <c r="H466" s="7"/>
      <c r="I466" s="7"/>
      <c r="J466" s="7"/>
      <c r="K466" s="7"/>
      <c r="L466" s="9" t="s">
        <v>240</v>
      </c>
      <c r="M466" s="15">
        <v>145</v>
      </c>
      <c r="N466" s="15">
        <v>733</v>
      </c>
      <c r="O466" s="15">
        <v>870</v>
      </c>
      <c r="P466" s="7"/>
      <c r="Q466" s="16">
        <v>65</v>
      </c>
      <c r="R466" s="15">
        <v>421</v>
      </c>
      <c r="S466" s="15">
        <v>164</v>
      </c>
    </row>
    <row r="467" spans="1:19" ht="16.5" customHeight="1" x14ac:dyDescent="0.2">
      <c r="A467" s="7"/>
      <c r="B467" s="7"/>
      <c r="C467" s="7"/>
      <c r="D467" s="7" t="s">
        <v>592</v>
      </c>
      <c r="E467" s="7"/>
      <c r="F467" s="7"/>
      <c r="G467" s="7"/>
      <c r="H467" s="7"/>
      <c r="I467" s="7"/>
      <c r="J467" s="7"/>
      <c r="K467" s="7"/>
      <c r="L467" s="9" t="s">
        <v>240</v>
      </c>
      <c r="M467" s="15">
        <v>105</v>
      </c>
      <c r="N467" s="15">
        <v>602</v>
      </c>
      <c r="O467" s="15">
        <v>635</v>
      </c>
      <c r="P467" s="7"/>
      <c r="Q467" s="16">
        <v>60</v>
      </c>
      <c r="R467" s="15">
        <v>355</v>
      </c>
      <c r="S467" s="15">
        <v>150</v>
      </c>
    </row>
    <row r="468" spans="1:19" ht="16.5" customHeight="1" x14ac:dyDescent="0.2">
      <c r="A468" s="7"/>
      <c r="B468" s="7"/>
      <c r="C468" s="7"/>
      <c r="D468" s="7" t="s">
        <v>593</v>
      </c>
      <c r="E468" s="7"/>
      <c r="F468" s="7"/>
      <c r="G468" s="7"/>
      <c r="H468" s="7"/>
      <c r="I468" s="7"/>
      <c r="J468" s="7"/>
      <c r="K468" s="7"/>
      <c r="L468" s="9" t="s">
        <v>240</v>
      </c>
      <c r="M468" s="15">
        <v>161</v>
      </c>
      <c r="N468" s="15">
        <v>604</v>
      </c>
      <c r="O468" s="15">
        <v>286</v>
      </c>
      <c r="P468" s="7"/>
      <c r="Q468" s="15">
        <v>135</v>
      </c>
      <c r="R468" s="15">
        <v>405</v>
      </c>
      <c r="S468" s="16">
        <v>34</v>
      </c>
    </row>
    <row r="469" spans="1:19" ht="16.5" customHeight="1" x14ac:dyDescent="0.2">
      <c r="A469" s="7"/>
      <c r="B469" s="7"/>
      <c r="C469" s="7"/>
      <c r="D469" s="7" t="s">
        <v>594</v>
      </c>
      <c r="E469" s="7"/>
      <c r="F469" s="7"/>
      <c r="G469" s="7"/>
      <c r="H469" s="7"/>
      <c r="I469" s="7"/>
      <c r="J469" s="7"/>
      <c r="K469" s="7"/>
      <c r="L469" s="9" t="s">
        <v>240</v>
      </c>
      <c r="M469" s="16">
        <v>72</v>
      </c>
      <c r="N469" s="15">
        <v>519</v>
      </c>
      <c r="O469" s="15">
        <v>149</v>
      </c>
      <c r="P469" s="7"/>
      <c r="Q469" s="16">
        <v>89</v>
      </c>
      <c r="R469" s="15">
        <v>386</v>
      </c>
      <c r="S469" s="16">
        <v>57</v>
      </c>
    </row>
    <row r="470" spans="1:19" ht="16.5" customHeight="1" x14ac:dyDescent="0.2">
      <c r="A470" s="7"/>
      <c r="B470" s="7"/>
      <c r="C470" s="7"/>
      <c r="D470" s="7" t="s">
        <v>595</v>
      </c>
      <c r="E470" s="7"/>
      <c r="F470" s="7"/>
      <c r="G470" s="7"/>
      <c r="H470" s="7"/>
      <c r="I470" s="7"/>
      <c r="J470" s="7"/>
      <c r="K470" s="7"/>
      <c r="L470" s="9" t="s">
        <v>240</v>
      </c>
      <c r="M470" s="16">
        <v>41</v>
      </c>
      <c r="N470" s="15">
        <v>501</v>
      </c>
      <c r="O470" s="16">
        <v>35</v>
      </c>
      <c r="P470" s="7"/>
      <c r="Q470" s="14" t="s">
        <v>227</v>
      </c>
      <c r="R470" s="14" t="s">
        <v>227</v>
      </c>
      <c r="S470" s="16">
        <v>11</v>
      </c>
    </row>
    <row r="471" spans="1:19" ht="16.5" customHeight="1" x14ac:dyDescent="0.2">
      <c r="A471" s="7"/>
      <c r="B471" s="7"/>
      <c r="C471" s="7"/>
      <c r="D471" s="7" t="s">
        <v>588</v>
      </c>
      <c r="E471" s="7"/>
      <c r="F471" s="7"/>
      <c r="G471" s="7"/>
      <c r="H471" s="7"/>
      <c r="I471" s="7"/>
      <c r="J471" s="7"/>
      <c r="K471" s="7"/>
      <c r="L471" s="9" t="s">
        <v>240</v>
      </c>
      <c r="M471" s="14" t="s">
        <v>101</v>
      </c>
      <c r="N471" s="14" t="s">
        <v>101</v>
      </c>
      <c r="O471" s="13" t="s">
        <v>104</v>
      </c>
      <c r="P471" s="7"/>
      <c r="Q471" s="14" t="s">
        <v>101</v>
      </c>
      <c r="R471" s="14" t="s">
        <v>101</v>
      </c>
      <c r="S471" s="13" t="s">
        <v>104</v>
      </c>
    </row>
    <row r="472" spans="1:19" ht="16.5" customHeight="1" x14ac:dyDescent="0.2">
      <c r="A472" s="7"/>
      <c r="B472" s="7" t="s">
        <v>597</v>
      </c>
      <c r="C472" s="7"/>
      <c r="D472" s="7"/>
      <c r="E472" s="7"/>
      <c r="F472" s="7"/>
      <c r="G472" s="7"/>
      <c r="H472" s="7"/>
      <c r="I472" s="7"/>
      <c r="J472" s="7"/>
      <c r="K472" s="7"/>
      <c r="L472" s="9"/>
      <c r="M472" s="10"/>
      <c r="N472" s="10"/>
      <c r="O472" s="10"/>
      <c r="P472" s="7"/>
      <c r="Q472" s="10"/>
      <c r="R472" s="10"/>
      <c r="S472" s="10"/>
    </row>
    <row r="473" spans="1:19" ht="16.5" customHeight="1" x14ac:dyDescent="0.2">
      <c r="A473" s="7"/>
      <c r="B473" s="7"/>
      <c r="C473" s="7" t="s">
        <v>105</v>
      </c>
      <c r="D473" s="7"/>
      <c r="E473" s="7"/>
      <c r="F473" s="7"/>
      <c r="G473" s="7"/>
      <c r="H473" s="7"/>
      <c r="I473" s="7"/>
      <c r="J473" s="7"/>
      <c r="K473" s="7"/>
      <c r="L473" s="9" t="s">
        <v>240</v>
      </c>
      <c r="M473" s="14" t="s">
        <v>101</v>
      </c>
      <c r="N473" s="14" t="s">
        <v>101</v>
      </c>
      <c r="O473" s="14" t="s">
        <v>101</v>
      </c>
      <c r="P473" s="7"/>
      <c r="Q473" s="14" t="s">
        <v>101</v>
      </c>
      <c r="R473" s="14" t="s">
        <v>101</v>
      </c>
      <c r="S473" s="14" t="s">
        <v>101</v>
      </c>
    </row>
    <row r="474" spans="1:19" ht="16.5" customHeight="1" x14ac:dyDescent="0.2">
      <c r="A474" s="7"/>
      <c r="B474" s="7"/>
      <c r="C474" s="7" t="s">
        <v>587</v>
      </c>
      <c r="D474" s="7"/>
      <c r="E474" s="7"/>
      <c r="F474" s="7"/>
      <c r="G474" s="7"/>
      <c r="H474" s="7"/>
      <c r="I474" s="7"/>
      <c r="J474" s="7"/>
      <c r="K474" s="7"/>
      <c r="L474" s="9"/>
      <c r="M474" s="10"/>
      <c r="N474" s="10"/>
      <c r="O474" s="10"/>
      <c r="P474" s="7"/>
      <c r="Q474" s="10"/>
      <c r="R474" s="10"/>
      <c r="S474" s="10"/>
    </row>
    <row r="475" spans="1:19" ht="29.45" customHeight="1" x14ac:dyDescent="0.2">
      <c r="A475" s="7"/>
      <c r="B475" s="7"/>
      <c r="C475" s="7"/>
      <c r="D475" s="84" t="s">
        <v>346</v>
      </c>
      <c r="E475" s="84"/>
      <c r="F475" s="84"/>
      <c r="G475" s="84"/>
      <c r="H475" s="84"/>
      <c r="I475" s="84"/>
      <c r="J475" s="84"/>
      <c r="K475" s="84"/>
      <c r="L475" s="9" t="s">
        <v>240</v>
      </c>
      <c r="M475" s="14" t="s">
        <v>101</v>
      </c>
      <c r="N475" s="14" t="s">
        <v>101</v>
      </c>
      <c r="O475" s="14" t="s">
        <v>101</v>
      </c>
      <c r="P475" s="7"/>
      <c r="Q475" s="14" t="s">
        <v>101</v>
      </c>
      <c r="R475" s="14" t="s">
        <v>101</v>
      </c>
      <c r="S475" s="14" t="s">
        <v>101</v>
      </c>
    </row>
    <row r="476" spans="1:19" ht="16.5" customHeight="1" x14ac:dyDescent="0.2">
      <c r="A476" s="7"/>
      <c r="B476" s="7"/>
      <c r="C476" s="7"/>
      <c r="D476" s="7" t="s">
        <v>487</v>
      </c>
      <c r="E476" s="7"/>
      <c r="F476" s="7"/>
      <c r="G476" s="7"/>
      <c r="H476" s="7"/>
      <c r="I476" s="7"/>
      <c r="J476" s="7"/>
      <c r="K476" s="7"/>
      <c r="L476" s="9" t="s">
        <v>240</v>
      </c>
      <c r="M476" s="14" t="s">
        <v>101</v>
      </c>
      <c r="N476" s="14" t="s">
        <v>101</v>
      </c>
      <c r="O476" s="14" t="s">
        <v>101</v>
      </c>
      <c r="P476" s="7"/>
      <c r="Q476" s="14" t="s">
        <v>101</v>
      </c>
      <c r="R476" s="14" t="s">
        <v>101</v>
      </c>
      <c r="S476" s="14" t="s">
        <v>101</v>
      </c>
    </row>
    <row r="477" spans="1:19" ht="16.5" customHeight="1" x14ac:dyDescent="0.2">
      <c r="A477" s="7"/>
      <c r="B477" s="7"/>
      <c r="C477" s="7"/>
      <c r="D477" s="7" t="s">
        <v>588</v>
      </c>
      <c r="E477" s="7"/>
      <c r="F477" s="7"/>
      <c r="G477" s="7"/>
      <c r="H477" s="7"/>
      <c r="I477" s="7"/>
      <c r="J477" s="7"/>
      <c r="K477" s="7"/>
      <c r="L477" s="9" t="s">
        <v>240</v>
      </c>
      <c r="M477" s="14" t="s">
        <v>101</v>
      </c>
      <c r="N477" s="14" t="s">
        <v>101</v>
      </c>
      <c r="O477" s="14" t="s">
        <v>101</v>
      </c>
      <c r="P477" s="7"/>
      <c r="Q477" s="14" t="s">
        <v>101</v>
      </c>
      <c r="R477" s="14" t="s">
        <v>101</v>
      </c>
      <c r="S477" s="14" t="s">
        <v>101</v>
      </c>
    </row>
    <row r="478" spans="1:19" ht="16.5" customHeight="1" x14ac:dyDescent="0.2">
      <c r="A478" s="7"/>
      <c r="B478" s="7"/>
      <c r="C478" s="7" t="s">
        <v>589</v>
      </c>
      <c r="D478" s="7"/>
      <c r="E478" s="7"/>
      <c r="F478" s="7"/>
      <c r="G478" s="7"/>
      <c r="H478" s="7"/>
      <c r="I478" s="7"/>
      <c r="J478" s="7"/>
      <c r="K478" s="7"/>
      <c r="L478" s="9"/>
      <c r="M478" s="10"/>
      <c r="N478" s="10"/>
      <c r="O478" s="10"/>
      <c r="P478" s="7"/>
      <c r="Q478" s="10"/>
      <c r="R478" s="10"/>
      <c r="S478" s="10"/>
    </row>
    <row r="479" spans="1:19" ht="16.5" customHeight="1" x14ac:dyDescent="0.2">
      <c r="A479" s="7"/>
      <c r="B479" s="7"/>
      <c r="C479" s="7"/>
      <c r="D479" s="7" t="s">
        <v>433</v>
      </c>
      <c r="E479" s="7"/>
      <c r="F479" s="7"/>
      <c r="G479" s="7"/>
      <c r="H479" s="7"/>
      <c r="I479" s="7"/>
      <c r="J479" s="7"/>
      <c r="K479" s="7"/>
      <c r="L479" s="9" t="s">
        <v>240</v>
      </c>
      <c r="M479" s="14" t="s">
        <v>101</v>
      </c>
      <c r="N479" s="14" t="s">
        <v>101</v>
      </c>
      <c r="O479" s="14" t="s">
        <v>101</v>
      </c>
      <c r="P479" s="7"/>
      <c r="Q479" s="14" t="s">
        <v>101</v>
      </c>
      <c r="R479" s="14" t="s">
        <v>101</v>
      </c>
      <c r="S479" s="14" t="s">
        <v>101</v>
      </c>
    </row>
    <row r="480" spans="1:19" ht="16.5" customHeight="1" x14ac:dyDescent="0.2">
      <c r="A480" s="7"/>
      <c r="B480" s="7"/>
      <c r="C480" s="7"/>
      <c r="D480" s="7" t="s">
        <v>434</v>
      </c>
      <c r="E480" s="7"/>
      <c r="F480" s="7"/>
      <c r="G480" s="7"/>
      <c r="H480" s="7"/>
      <c r="I480" s="7"/>
      <c r="J480" s="7"/>
      <c r="K480" s="7"/>
      <c r="L480" s="9" t="s">
        <v>240</v>
      </c>
      <c r="M480" s="14" t="s">
        <v>101</v>
      </c>
      <c r="N480" s="14" t="s">
        <v>101</v>
      </c>
      <c r="O480" s="14" t="s">
        <v>101</v>
      </c>
      <c r="P480" s="7"/>
      <c r="Q480" s="14" t="s">
        <v>101</v>
      </c>
      <c r="R480" s="14" t="s">
        <v>101</v>
      </c>
      <c r="S480" s="14" t="s">
        <v>101</v>
      </c>
    </row>
    <row r="481" spans="1:19" ht="16.5" customHeight="1" x14ac:dyDescent="0.2">
      <c r="A481" s="7"/>
      <c r="B481" s="7"/>
      <c r="C481" s="7"/>
      <c r="D481" s="7" t="s">
        <v>435</v>
      </c>
      <c r="E481" s="7"/>
      <c r="F481" s="7"/>
      <c r="G481" s="7"/>
      <c r="H481" s="7"/>
      <c r="I481" s="7"/>
      <c r="J481" s="7"/>
      <c r="K481" s="7"/>
      <c r="L481" s="9" t="s">
        <v>240</v>
      </c>
      <c r="M481" s="14" t="s">
        <v>101</v>
      </c>
      <c r="N481" s="14" t="s">
        <v>101</v>
      </c>
      <c r="O481" s="14" t="s">
        <v>101</v>
      </c>
      <c r="P481" s="7"/>
      <c r="Q481" s="14" t="s">
        <v>101</v>
      </c>
      <c r="R481" s="14" t="s">
        <v>101</v>
      </c>
      <c r="S481" s="14" t="s">
        <v>101</v>
      </c>
    </row>
    <row r="482" spans="1:19" ht="16.5" customHeight="1" x14ac:dyDescent="0.2">
      <c r="A482" s="7"/>
      <c r="B482" s="7"/>
      <c r="C482" s="7"/>
      <c r="D482" s="7" t="s">
        <v>436</v>
      </c>
      <c r="E482" s="7"/>
      <c r="F482" s="7"/>
      <c r="G482" s="7"/>
      <c r="H482" s="7"/>
      <c r="I482" s="7"/>
      <c r="J482" s="7"/>
      <c r="K482" s="7"/>
      <c r="L482" s="9" t="s">
        <v>240</v>
      </c>
      <c r="M482" s="14" t="s">
        <v>101</v>
      </c>
      <c r="N482" s="14" t="s">
        <v>101</v>
      </c>
      <c r="O482" s="14" t="s">
        <v>101</v>
      </c>
      <c r="P482" s="7"/>
      <c r="Q482" s="14" t="s">
        <v>101</v>
      </c>
      <c r="R482" s="14" t="s">
        <v>101</v>
      </c>
      <c r="S482" s="14" t="s">
        <v>101</v>
      </c>
    </row>
    <row r="483" spans="1:19" ht="16.5" customHeight="1" x14ac:dyDescent="0.2">
      <c r="A483" s="7"/>
      <c r="B483" s="7"/>
      <c r="C483" s="7"/>
      <c r="D483" s="7" t="s">
        <v>437</v>
      </c>
      <c r="E483" s="7"/>
      <c r="F483" s="7"/>
      <c r="G483" s="7"/>
      <c r="H483" s="7"/>
      <c r="I483" s="7"/>
      <c r="J483" s="7"/>
      <c r="K483" s="7"/>
      <c r="L483" s="9" t="s">
        <v>240</v>
      </c>
      <c r="M483" s="14" t="s">
        <v>101</v>
      </c>
      <c r="N483" s="14" t="s">
        <v>101</v>
      </c>
      <c r="O483" s="14" t="s">
        <v>101</v>
      </c>
      <c r="P483" s="7"/>
      <c r="Q483" s="14" t="s">
        <v>101</v>
      </c>
      <c r="R483" s="14" t="s">
        <v>101</v>
      </c>
      <c r="S483" s="14" t="s">
        <v>101</v>
      </c>
    </row>
    <row r="484" spans="1:19" ht="16.5" customHeight="1" x14ac:dyDescent="0.2">
      <c r="A484" s="7"/>
      <c r="B484" s="7"/>
      <c r="C484" s="7"/>
      <c r="D484" s="7" t="s">
        <v>588</v>
      </c>
      <c r="E484" s="7"/>
      <c r="F484" s="7"/>
      <c r="G484" s="7"/>
      <c r="H484" s="7"/>
      <c r="I484" s="7"/>
      <c r="J484" s="7"/>
      <c r="K484" s="7"/>
      <c r="L484" s="9" t="s">
        <v>240</v>
      </c>
      <c r="M484" s="14" t="s">
        <v>101</v>
      </c>
      <c r="N484" s="14" t="s">
        <v>101</v>
      </c>
      <c r="O484" s="14" t="s">
        <v>101</v>
      </c>
      <c r="P484" s="7"/>
      <c r="Q484" s="14" t="s">
        <v>101</v>
      </c>
      <c r="R484" s="14" t="s">
        <v>101</v>
      </c>
      <c r="S484" s="14" t="s">
        <v>101</v>
      </c>
    </row>
    <row r="485" spans="1:19" ht="16.5" customHeight="1" x14ac:dyDescent="0.2">
      <c r="A485" s="7"/>
      <c r="B485" s="7"/>
      <c r="C485" s="7" t="s">
        <v>590</v>
      </c>
      <c r="D485" s="7"/>
      <c r="E485" s="7"/>
      <c r="F485" s="7"/>
      <c r="G485" s="7"/>
      <c r="H485" s="7"/>
      <c r="I485" s="7"/>
      <c r="J485" s="7"/>
      <c r="K485" s="7"/>
      <c r="L485" s="9"/>
      <c r="M485" s="10"/>
      <c r="N485" s="10"/>
      <c r="O485" s="10"/>
      <c r="P485" s="7"/>
      <c r="Q485" s="10"/>
      <c r="R485" s="10"/>
      <c r="S485" s="10"/>
    </row>
    <row r="486" spans="1:19" ht="16.5" customHeight="1" x14ac:dyDescent="0.2">
      <c r="A486" s="7"/>
      <c r="B486" s="7"/>
      <c r="C486" s="7"/>
      <c r="D486" s="7" t="s">
        <v>591</v>
      </c>
      <c r="E486" s="7"/>
      <c r="F486" s="7"/>
      <c r="G486" s="7"/>
      <c r="H486" s="7"/>
      <c r="I486" s="7"/>
      <c r="J486" s="7"/>
      <c r="K486" s="7"/>
      <c r="L486" s="9" t="s">
        <v>240</v>
      </c>
      <c r="M486" s="14" t="s">
        <v>101</v>
      </c>
      <c r="N486" s="14" t="s">
        <v>101</v>
      </c>
      <c r="O486" s="14" t="s">
        <v>101</v>
      </c>
      <c r="P486" s="7"/>
      <c r="Q486" s="14" t="s">
        <v>101</v>
      </c>
      <c r="R486" s="14" t="s">
        <v>101</v>
      </c>
      <c r="S486" s="14" t="s">
        <v>101</v>
      </c>
    </row>
    <row r="487" spans="1:19" ht="16.5" customHeight="1" x14ac:dyDescent="0.2">
      <c r="A487" s="7"/>
      <c r="B487" s="7"/>
      <c r="C487" s="7"/>
      <c r="D487" s="7" t="s">
        <v>592</v>
      </c>
      <c r="E487" s="7"/>
      <c r="F487" s="7"/>
      <c r="G487" s="7"/>
      <c r="H487" s="7"/>
      <c r="I487" s="7"/>
      <c r="J487" s="7"/>
      <c r="K487" s="7"/>
      <c r="L487" s="9" t="s">
        <v>240</v>
      </c>
      <c r="M487" s="14" t="s">
        <v>101</v>
      </c>
      <c r="N487" s="14" t="s">
        <v>101</v>
      </c>
      <c r="O487" s="14" t="s">
        <v>101</v>
      </c>
      <c r="P487" s="7"/>
      <c r="Q487" s="14" t="s">
        <v>101</v>
      </c>
      <c r="R487" s="14" t="s">
        <v>101</v>
      </c>
      <c r="S487" s="14" t="s">
        <v>101</v>
      </c>
    </row>
    <row r="488" spans="1:19" ht="16.5" customHeight="1" x14ac:dyDescent="0.2">
      <c r="A488" s="7"/>
      <c r="B488" s="7"/>
      <c r="C488" s="7"/>
      <c r="D488" s="7" t="s">
        <v>593</v>
      </c>
      <c r="E488" s="7"/>
      <c r="F488" s="7"/>
      <c r="G488" s="7"/>
      <c r="H488" s="7"/>
      <c r="I488" s="7"/>
      <c r="J488" s="7"/>
      <c r="K488" s="7"/>
      <c r="L488" s="9" t="s">
        <v>240</v>
      </c>
      <c r="M488" s="14" t="s">
        <v>101</v>
      </c>
      <c r="N488" s="14" t="s">
        <v>101</v>
      </c>
      <c r="O488" s="14" t="s">
        <v>101</v>
      </c>
      <c r="P488" s="7"/>
      <c r="Q488" s="14" t="s">
        <v>101</v>
      </c>
      <c r="R488" s="14" t="s">
        <v>101</v>
      </c>
      <c r="S488" s="14" t="s">
        <v>101</v>
      </c>
    </row>
    <row r="489" spans="1:19" ht="16.5" customHeight="1" x14ac:dyDescent="0.2">
      <c r="A489" s="7"/>
      <c r="B489" s="7"/>
      <c r="C489" s="7"/>
      <c r="D489" s="7" t="s">
        <v>594</v>
      </c>
      <c r="E489" s="7"/>
      <c r="F489" s="7"/>
      <c r="G489" s="7"/>
      <c r="H489" s="7"/>
      <c r="I489" s="7"/>
      <c r="J489" s="7"/>
      <c r="K489" s="7"/>
      <c r="L489" s="9" t="s">
        <v>240</v>
      </c>
      <c r="M489" s="14" t="s">
        <v>101</v>
      </c>
      <c r="N489" s="14" t="s">
        <v>101</v>
      </c>
      <c r="O489" s="14" t="s">
        <v>101</v>
      </c>
      <c r="P489" s="7"/>
      <c r="Q489" s="14" t="s">
        <v>101</v>
      </c>
      <c r="R489" s="14" t="s">
        <v>101</v>
      </c>
      <c r="S489" s="14" t="s">
        <v>101</v>
      </c>
    </row>
    <row r="490" spans="1:19" ht="16.5" customHeight="1" x14ac:dyDescent="0.2">
      <c r="A490" s="7"/>
      <c r="B490" s="7"/>
      <c r="C490" s="7"/>
      <c r="D490" s="7" t="s">
        <v>595</v>
      </c>
      <c r="E490" s="7"/>
      <c r="F490" s="7"/>
      <c r="G490" s="7"/>
      <c r="H490" s="7"/>
      <c r="I490" s="7"/>
      <c r="J490" s="7"/>
      <c r="K490" s="7"/>
      <c r="L490" s="9" t="s">
        <v>240</v>
      </c>
      <c r="M490" s="14" t="s">
        <v>101</v>
      </c>
      <c r="N490" s="14" t="s">
        <v>101</v>
      </c>
      <c r="O490" s="14" t="s">
        <v>101</v>
      </c>
      <c r="P490" s="7"/>
      <c r="Q490" s="14" t="s">
        <v>101</v>
      </c>
      <c r="R490" s="14" t="s">
        <v>101</v>
      </c>
      <c r="S490" s="14" t="s">
        <v>101</v>
      </c>
    </row>
    <row r="491" spans="1:19" ht="16.5" customHeight="1" x14ac:dyDescent="0.2">
      <c r="A491" s="11"/>
      <c r="B491" s="11"/>
      <c r="C491" s="11"/>
      <c r="D491" s="11" t="s">
        <v>588</v>
      </c>
      <c r="E491" s="11"/>
      <c r="F491" s="11"/>
      <c r="G491" s="11"/>
      <c r="H491" s="11"/>
      <c r="I491" s="11"/>
      <c r="J491" s="11"/>
      <c r="K491" s="11"/>
      <c r="L491" s="12" t="s">
        <v>240</v>
      </c>
      <c r="M491" s="49" t="s">
        <v>101</v>
      </c>
      <c r="N491" s="49" t="s">
        <v>101</v>
      </c>
      <c r="O491" s="49" t="s">
        <v>101</v>
      </c>
      <c r="P491" s="11"/>
      <c r="Q491" s="49" t="s">
        <v>101</v>
      </c>
      <c r="R491" s="49" t="s">
        <v>101</v>
      </c>
      <c r="S491" s="49" t="s">
        <v>101</v>
      </c>
    </row>
    <row r="492" spans="1:19" ht="4.5" customHeight="1" x14ac:dyDescent="0.2">
      <c r="A492" s="25"/>
      <c r="B492" s="25"/>
      <c r="C492" s="2"/>
      <c r="D492" s="2"/>
      <c r="E492" s="2"/>
      <c r="F492" s="2"/>
      <c r="G492" s="2"/>
      <c r="H492" s="2"/>
      <c r="I492" s="2"/>
      <c r="J492" s="2"/>
      <c r="K492" s="2"/>
      <c r="L492" s="2"/>
      <c r="M492" s="2"/>
      <c r="N492" s="2"/>
      <c r="O492" s="2"/>
      <c r="P492" s="2"/>
      <c r="Q492" s="2"/>
      <c r="R492" s="2"/>
      <c r="S492" s="2"/>
    </row>
    <row r="493" spans="1:19" ht="16.5" customHeight="1" x14ac:dyDescent="0.2">
      <c r="A493" s="25"/>
      <c r="B493" s="25"/>
      <c r="C493" s="79" t="s">
        <v>614</v>
      </c>
      <c r="D493" s="79"/>
      <c r="E493" s="79"/>
      <c r="F493" s="79"/>
      <c r="G493" s="79"/>
      <c r="H493" s="79"/>
      <c r="I493" s="79"/>
      <c r="J493" s="79"/>
      <c r="K493" s="79"/>
      <c r="L493" s="79"/>
      <c r="M493" s="79"/>
      <c r="N493" s="79"/>
      <c r="O493" s="79"/>
      <c r="P493" s="79"/>
      <c r="Q493" s="79"/>
      <c r="R493" s="79"/>
      <c r="S493" s="79"/>
    </row>
    <row r="494" spans="1:19" ht="4.5" customHeight="1" x14ac:dyDescent="0.2">
      <c r="A494" s="25"/>
      <c r="B494" s="25"/>
      <c r="C494" s="2"/>
      <c r="D494" s="2"/>
      <c r="E494" s="2"/>
      <c r="F494" s="2"/>
      <c r="G494" s="2"/>
      <c r="H494" s="2"/>
      <c r="I494" s="2"/>
      <c r="J494" s="2"/>
      <c r="K494" s="2"/>
      <c r="L494" s="2"/>
      <c r="M494" s="2"/>
      <c r="N494" s="2"/>
      <c r="O494" s="2"/>
      <c r="P494" s="2"/>
      <c r="Q494" s="2"/>
      <c r="R494" s="2"/>
      <c r="S494" s="2"/>
    </row>
    <row r="495" spans="1:19" ht="16.5" customHeight="1" x14ac:dyDescent="0.2">
      <c r="A495" s="54"/>
      <c r="B495" s="54"/>
      <c r="C495" s="79" t="s">
        <v>599</v>
      </c>
      <c r="D495" s="79"/>
      <c r="E495" s="79"/>
      <c r="F495" s="79"/>
      <c r="G495" s="79"/>
      <c r="H495" s="79"/>
      <c r="I495" s="79"/>
      <c r="J495" s="79"/>
      <c r="K495" s="79"/>
      <c r="L495" s="79"/>
      <c r="M495" s="79"/>
      <c r="N495" s="79"/>
      <c r="O495" s="79"/>
      <c r="P495" s="79"/>
      <c r="Q495" s="79"/>
      <c r="R495" s="79"/>
      <c r="S495" s="79"/>
    </row>
    <row r="496" spans="1:19" ht="16.5" customHeight="1" x14ac:dyDescent="0.2">
      <c r="A496" s="35"/>
      <c r="B496" s="35"/>
      <c r="C496" s="79" t="s">
        <v>155</v>
      </c>
      <c r="D496" s="79"/>
      <c r="E496" s="79"/>
      <c r="F496" s="79"/>
      <c r="G496" s="79"/>
      <c r="H496" s="79"/>
      <c r="I496" s="79"/>
      <c r="J496" s="79"/>
      <c r="K496" s="79"/>
      <c r="L496" s="79"/>
      <c r="M496" s="79"/>
      <c r="N496" s="79"/>
      <c r="O496" s="79"/>
      <c r="P496" s="79"/>
      <c r="Q496" s="79"/>
      <c r="R496" s="79"/>
      <c r="S496" s="79"/>
    </row>
    <row r="497" spans="1:19" ht="4.5" customHeight="1" x14ac:dyDescent="0.2">
      <c r="A497" s="25"/>
      <c r="B497" s="25"/>
      <c r="C497" s="2"/>
      <c r="D497" s="2"/>
      <c r="E497" s="2"/>
      <c r="F497" s="2"/>
      <c r="G497" s="2"/>
      <c r="H497" s="2"/>
      <c r="I497" s="2"/>
      <c r="J497" s="2"/>
      <c r="K497" s="2"/>
      <c r="L497" s="2"/>
      <c r="M497" s="2"/>
      <c r="N497" s="2"/>
      <c r="O497" s="2"/>
      <c r="P497" s="2"/>
      <c r="Q497" s="2"/>
      <c r="R497" s="2"/>
      <c r="S497" s="2"/>
    </row>
    <row r="498" spans="1:19" ht="42.4" customHeight="1" x14ac:dyDescent="0.2">
      <c r="A498" s="25" t="s">
        <v>115</v>
      </c>
      <c r="B498" s="25"/>
      <c r="C498" s="79" t="s">
        <v>601</v>
      </c>
      <c r="D498" s="79"/>
      <c r="E498" s="79"/>
      <c r="F498" s="79"/>
      <c r="G498" s="79"/>
      <c r="H498" s="79"/>
      <c r="I498" s="79"/>
      <c r="J498" s="79"/>
      <c r="K498" s="79"/>
      <c r="L498" s="79"/>
      <c r="M498" s="79"/>
      <c r="N498" s="79"/>
      <c r="O498" s="79"/>
      <c r="P498" s="79"/>
      <c r="Q498" s="79"/>
      <c r="R498" s="79"/>
      <c r="S498" s="79"/>
    </row>
    <row r="499" spans="1:19" ht="16.5" customHeight="1" x14ac:dyDescent="0.2">
      <c r="A499" s="25" t="s">
        <v>117</v>
      </c>
      <c r="B499" s="25"/>
      <c r="C499" s="79" t="s">
        <v>602</v>
      </c>
      <c r="D499" s="79"/>
      <c r="E499" s="79"/>
      <c r="F499" s="79"/>
      <c r="G499" s="79"/>
      <c r="H499" s="79"/>
      <c r="I499" s="79"/>
      <c r="J499" s="79"/>
      <c r="K499" s="79"/>
      <c r="L499" s="79"/>
      <c r="M499" s="79"/>
      <c r="N499" s="79"/>
      <c r="O499" s="79"/>
      <c r="P499" s="79"/>
      <c r="Q499" s="79"/>
      <c r="R499" s="79"/>
      <c r="S499" s="79"/>
    </row>
    <row r="500" spans="1:19" ht="27" customHeight="1" x14ac:dyDescent="0.2">
      <c r="A500" s="25" t="s">
        <v>119</v>
      </c>
      <c r="B500" s="25"/>
      <c r="C500" s="79" t="s">
        <v>603</v>
      </c>
      <c r="D500" s="79"/>
      <c r="E500" s="79"/>
      <c r="F500" s="79"/>
      <c r="G500" s="79"/>
      <c r="H500" s="79"/>
      <c r="I500" s="79"/>
      <c r="J500" s="79"/>
      <c r="K500" s="79"/>
      <c r="L500" s="79"/>
      <c r="M500" s="79"/>
      <c r="N500" s="79"/>
      <c r="O500" s="79"/>
      <c r="P500" s="79"/>
      <c r="Q500" s="79"/>
      <c r="R500" s="79"/>
      <c r="S500" s="79"/>
    </row>
    <row r="501" spans="1:19" ht="16.5" customHeight="1" x14ac:dyDescent="0.2">
      <c r="A501" s="25" t="s">
        <v>121</v>
      </c>
      <c r="B501" s="25"/>
      <c r="C501" s="79" t="s">
        <v>626</v>
      </c>
      <c r="D501" s="79"/>
      <c r="E501" s="79"/>
      <c r="F501" s="79"/>
      <c r="G501" s="79"/>
      <c r="H501" s="79"/>
      <c r="I501" s="79"/>
      <c r="J501" s="79"/>
      <c r="K501" s="79"/>
      <c r="L501" s="79"/>
      <c r="M501" s="79"/>
      <c r="N501" s="79"/>
      <c r="O501" s="79"/>
      <c r="P501" s="79"/>
      <c r="Q501" s="79"/>
      <c r="R501" s="79"/>
      <c r="S501" s="79"/>
    </row>
    <row r="502" spans="1:19" ht="29.45" customHeight="1" x14ac:dyDescent="0.2">
      <c r="A502" s="25" t="s">
        <v>123</v>
      </c>
      <c r="B502" s="25"/>
      <c r="C502" s="79" t="s">
        <v>604</v>
      </c>
      <c r="D502" s="79"/>
      <c r="E502" s="79"/>
      <c r="F502" s="79"/>
      <c r="G502" s="79"/>
      <c r="H502" s="79"/>
      <c r="I502" s="79"/>
      <c r="J502" s="79"/>
      <c r="K502" s="79"/>
      <c r="L502" s="79"/>
      <c r="M502" s="79"/>
      <c r="N502" s="79"/>
      <c r="O502" s="79"/>
      <c r="P502" s="79"/>
      <c r="Q502" s="79"/>
      <c r="R502" s="79"/>
      <c r="S502" s="79"/>
    </row>
    <row r="503" spans="1:19" ht="42.4" customHeight="1" x14ac:dyDescent="0.2">
      <c r="A503" s="25" t="s">
        <v>161</v>
      </c>
      <c r="B503" s="25"/>
      <c r="C503" s="79" t="s">
        <v>605</v>
      </c>
      <c r="D503" s="79"/>
      <c r="E503" s="79"/>
      <c r="F503" s="79"/>
      <c r="G503" s="79"/>
      <c r="H503" s="79"/>
      <c r="I503" s="79"/>
      <c r="J503" s="79"/>
      <c r="K503" s="79"/>
      <c r="L503" s="79"/>
      <c r="M503" s="79"/>
      <c r="N503" s="79"/>
      <c r="O503" s="79"/>
      <c r="P503" s="79"/>
      <c r="Q503" s="79"/>
      <c r="R503" s="79"/>
      <c r="S503" s="79"/>
    </row>
    <row r="504" spans="1:19" ht="16.5" customHeight="1" x14ac:dyDescent="0.2">
      <c r="A504" s="25" t="s">
        <v>180</v>
      </c>
      <c r="B504" s="25"/>
      <c r="C504" s="79" t="s">
        <v>606</v>
      </c>
      <c r="D504" s="79"/>
      <c r="E504" s="79"/>
      <c r="F504" s="79"/>
      <c r="G504" s="79"/>
      <c r="H504" s="79"/>
      <c r="I504" s="79"/>
      <c r="J504" s="79"/>
      <c r="K504" s="79"/>
      <c r="L504" s="79"/>
      <c r="M504" s="79"/>
      <c r="N504" s="79"/>
      <c r="O504" s="79"/>
      <c r="P504" s="79"/>
      <c r="Q504" s="79"/>
      <c r="R504" s="79"/>
      <c r="S504" s="79"/>
    </row>
    <row r="505" spans="1:19" ht="4.5" customHeight="1" x14ac:dyDescent="0.2"/>
    <row r="506" spans="1:19" ht="16.5" customHeight="1" x14ac:dyDescent="0.2">
      <c r="A506" s="26" t="s">
        <v>125</v>
      </c>
      <c r="B506" s="25"/>
      <c r="C506" s="25"/>
      <c r="D506" s="25"/>
      <c r="E506" s="79" t="s">
        <v>607</v>
      </c>
      <c r="F506" s="79"/>
      <c r="G506" s="79"/>
      <c r="H506" s="79"/>
      <c r="I506" s="79"/>
      <c r="J506" s="79"/>
      <c r="K506" s="79"/>
      <c r="L506" s="79"/>
      <c r="M506" s="79"/>
      <c r="N506" s="79"/>
      <c r="O506" s="79"/>
      <c r="P506" s="79"/>
      <c r="Q506" s="79"/>
      <c r="R506" s="79"/>
      <c r="S506" s="79"/>
    </row>
  </sheetData>
  <mergeCells count="38">
    <mergeCell ref="M2:O2"/>
    <mergeCell ref="Q2:S2"/>
    <mergeCell ref="D8:K8"/>
    <mergeCell ref="D28:K28"/>
    <mergeCell ref="D48:K48"/>
    <mergeCell ref="D191:K191"/>
    <mergeCell ref="D211:K211"/>
    <mergeCell ref="D231:K231"/>
    <mergeCell ref="D252:K252"/>
    <mergeCell ref="D69:K69"/>
    <mergeCell ref="D89:K89"/>
    <mergeCell ref="D109:K109"/>
    <mergeCell ref="D130:K130"/>
    <mergeCell ref="D150:K150"/>
    <mergeCell ref="D475:K475"/>
    <mergeCell ref="K1:S1"/>
    <mergeCell ref="C493:S493"/>
    <mergeCell ref="C495:S495"/>
    <mergeCell ref="C496:S496"/>
    <mergeCell ref="D374:K374"/>
    <mergeCell ref="D394:K394"/>
    <mergeCell ref="D414:K414"/>
    <mergeCell ref="D435:K435"/>
    <mergeCell ref="D455:K455"/>
    <mergeCell ref="D272:K272"/>
    <mergeCell ref="D292:K292"/>
    <mergeCell ref="D313:K313"/>
    <mergeCell ref="D333:K333"/>
    <mergeCell ref="D353:K353"/>
    <mergeCell ref="D170:K170"/>
    <mergeCell ref="C503:S503"/>
    <mergeCell ref="C504:S504"/>
    <mergeCell ref="E506:S506"/>
    <mergeCell ref="C498:S498"/>
    <mergeCell ref="C499:S499"/>
    <mergeCell ref="C500:S500"/>
    <mergeCell ref="C501:S501"/>
    <mergeCell ref="C502:S502"/>
  </mergeCells>
  <pageMargins left="0.7" right="0.7" top="0.75" bottom="0.75" header="0.3" footer="0.3"/>
  <pageSetup paperSize="9" fitToHeight="0" orientation="landscape" horizontalDpi="300" verticalDpi="300"/>
  <headerFooter scaleWithDoc="0" alignWithMargins="0">
    <oddHeader>&amp;C&amp;"Arial"&amp;8TABLE 10A.38</oddHeader>
    <oddFooter>&amp;L&amp;"Arial"&amp;8REPORT ON
GOVERNMENT
SERVICES 2022&amp;R&amp;"Arial"&amp;8PRIMARY AND
COMMUNITY HEALTH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2"/>
  <sheetViews>
    <sheetView showGridLines="0" workbookViewId="0"/>
  </sheetViews>
  <sheetFormatPr defaultColWidth="10.85546875" defaultRowHeight="12.75" x14ac:dyDescent="0.2"/>
  <cols>
    <col min="1" max="11" width="1.7109375" customWidth="1"/>
    <col min="12" max="12" width="5.42578125" customWidth="1"/>
    <col min="13" max="20" width="8.140625" customWidth="1"/>
    <col min="21" max="21" width="8.7109375" customWidth="1"/>
  </cols>
  <sheetData>
    <row r="1" spans="1:21" ht="33.950000000000003" customHeight="1" x14ac:dyDescent="0.2">
      <c r="A1" s="8" t="s">
        <v>164</v>
      </c>
      <c r="B1" s="8"/>
      <c r="C1" s="8"/>
      <c r="D1" s="8"/>
      <c r="E1" s="8"/>
      <c r="F1" s="8"/>
      <c r="G1" s="8"/>
      <c r="H1" s="8"/>
      <c r="I1" s="8"/>
      <c r="J1" s="8"/>
      <c r="K1" s="85" t="s">
        <v>165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137</v>
      </c>
    </row>
    <row r="3" spans="1:21" ht="16.5" customHeight="1" x14ac:dyDescent="0.2">
      <c r="A3" s="7" t="s">
        <v>166</v>
      </c>
      <c r="B3" s="7"/>
      <c r="C3" s="7"/>
      <c r="D3" s="7"/>
      <c r="E3" s="7"/>
      <c r="F3" s="7"/>
      <c r="G3" s="7"/>
      <c r="H3" s="7"/>
      <c r="I3" s="7"/>
      <c r="J3" s="7"/>
      <c r="K3" s="7"/>
      <c r="L3" s="9"/>
      <c r="M3" s="10"/>
      <c r="N3" s="10"/>
      <c r="O3" s="10"/>
      <c r="P3" s="10"/>
      <c r="Q3" s="10"/>
      <c r="R3" s="10"/>
      <c r="S3" s="10"/>
      <c r="T3" s="10"/>
      <c r="U3" s="10"/>
    </row>
    <row r="4" spans="1:21" ht="16.5" customHeight="1" x14ac:dyDescent="0.2">
      <c r="A4" s="7"/>
      <c r="B4" s="7" t="s">
        <v>167</v>
      </c>
      <c r="C4" s="7"/>
      <c r="D4" s="7"/>
      <c r="E4" s="7"/>
      <c r="F4" s="7"/>
      <c r="G4" s="7"/>
      <c r="H4" s="7"/>
      <c r="I4" s="7"/>
      <c r="J4" s="7"/>
      <c r="K4" s="7"/>
      <c r="L4" s="9"/>
      <c r="M4" s="10"/>
      <c r="N4" s="10"/>
      <c r="O4" s="10"/>
      <c r="P4" s="10"/>
      <c r="Q4" s="10"/>
      <c r="R4" s="10"/>
      <c r="S4" s="10"/>
      <c r="T4" s="10"/>
      <c r="U4" s="10"/>
    </row>
    <row r="5" spans="1:21" ht="16.5" customHeight="1" x14ac:dyDescent="0.2">
      <c r="A5" s="7"/>
      <c r="B5" s="7"/>
      <c r="C5" s="7" t="s">
        <v>140</v>
      </c>
      <c r="D5" s="7"/>
      <c r="E5" s="7"/>
      <c r="F5" s="7"/>
      <c r="G5" s="7"/>
      <c r="H5" s="7"/>
      <c r="I5" s="7"/>
      <c r="J5" s="7"/>
      <c r="K5" s="7"/>
      <c r="L5" s="9" t="s">
        <v>100</v>
      </c>
      <c r="M5" s="32">
        <v>2992.6</v>
      </c>
      <c r="N5" s="32">
        <v>2267.5</v>
      </c>
      <c r="O5" s="32">
        <v>1838.2</v>
      </c>
      <c r="P5" s="33">
        <v>889.1</v>
      </c>
      <c r="Q5" s="33">
        <v>721.3</v>
      </c>
      <c r="R5" s="33">
        <v>259.3</v>
      </c>
      <c r="S5" s="33">
        <v>130.19999999999999</v>
      </c>
      <c r="T5" s="30">
        <v>37.5</v>
      </c>
      <c r="U5" s="32">
        <v>9135.7000000000007</v>
      </c>
    </row>
    <row r="6" spans="1:21" ht="16.5" customHeight="1" x14ac:dyDescent="0.2">
      <c r="A6" s="7"/>
      <c r="B6" s="7"/>
      <c r="C6" s="7" t="s">
        <v>96</v>
      </c>
      <c r="D6" s="7"/>
      <c r="E6" s="7"/>
      <c r="F6" s="7"/>
      <c r="G6" s="7"/>
      <c r="H6" s="7"/>
      <c r="I6" s="7"/>
      <c r="J6" s="7"/>
      <c r="K6" s="7"/>
      <c r="L6" s="9" t="s">
        <v>100</v>
      </c>
      <c r="M6" s="32">
        <v>2867.8</v>
      </c>
      <c r="N6" s="32">
        <v>2165.8000000000002</v>
      </c>
      <c r="O6" s="32">
        <v>1738.3</v>
      </c>
      <c r="P6" s="33">
        <v>830.6</v>
      </c>
      <c r="Q6" s="33">
        <v>682.7</v>
      </c>
      <c r="R6" s="33">
        <v>239.7</v>
      </c>
      <c r="S6" s="33">
        <v>122.1</v>
      </c>
      <c r="T6" s="30">
        <v>35.1</v>
      </c>
      <c r="U6" s="32">
        <v>8681.9</v>
      </c>
    </row>
    <row r="7" spans="1:21" ht="16.5" customHeight="1" x14ac:dyDescent="0.2">
      <c r="A7" s="7"/>
      <c r="B7" s="7"/>
      <c r="C7" s="7" t="s">
        <v>141</v>
      </c>
      <c r="D7" s="7"/>
      <c r="E7" s="7"/>
      <c r="F7" s="7"/>
      <c r="G7" s="7"/>
      <c r="H7" s="7"/>
      <c r="I7" s="7"/>
      <c r="J7" s="7"/>
      <c r="K7" s="7"/>
      <c r="L7" s="9" t="s">
        <v>100</v>
      </c>
      <c r="M7" s="32">
        <v>2808.9</v>
      </c>
      <c r="N7" s="32">
        <v>2121.6999999999998</v>
      </c>
      <c r="O7" s="32">
        <v>1690.4</v>
      </c>
      <c r="P7" s="33">
        <v>801</v>
      </c>
      <c r="Q7" s="33">
        <v>662.4</v>
      </c>
      <c r="R7" s="33">
        <v>234.9</v>
      </c>
      <c r="S7" s="33">
        <v>119.9</v>
      </c>
      <c r="T7" s="30">
        <v>34.200000000000003</v>
      </c>
      <c r="U7" s="32">
        <v>8473.4</v>
      </c>
    </row>
    <row r="8" spans="1:21" ht="16.5" customHeight="1" x14ac:dyDescent="0.2">
      <c r="A8" s="7"/>
      <c r="B8" s="7"/>
      <c r="C8" s="7" t="s">
        <v>142</v>
      </c>
      <c r="D8" s="7"/>
      <c r="E8" s="7"/>
      <c r="F8" s="7"/>
      <c r="G8" s="7"/>
      <c r="H8" s="7"/>
      <c r="I8" s="7"/>
      <c r="J8" s="7"/>
      <c r="K8" s="7"/>
      <c r="L8" s="9" t="s">
        <v>100</v>
      </c>
      <c r="M8" s="32">
        <v>2942.2</v>
      </c>
      <c r="N8" s="32">
        <v>2263.8000000000002</v>
      </c>
      <c r="O8" s="32">
        <v>1791.8</v>
      </c>
      <c r="P8" s="33">
        <v>839.2</v>
      </c>
      <c r="Q8" s="33">
        <v>692.1</v>
      </c>
      <c r="R8" s="33">
        <v>250</v>
      </c>
      <c r="S8" s="33">
        <v>121.5</v>
      </c>
      <c r="T8" s="30">
        <v>35.700000000000003</v>
      </c>
      <c r="U8" s="32">
        <v>8936.2000000000007</v>
      </c>
    </row>
    <row r="9" spans="1:21" ht="16.5" customHeight="1" x14ac:dyDescent="0.2">
      <c r="A9" s="7"/>
      <c r="B9" s="7"/>
      <c r="C9" s="7" t="s">
        <v>143</v>
      </c>
      <c r="D9" s="7"/>
      <c r="E9" s="7"/>
      <c r="F9" s="7"/>
      <c r="G9" s="7"/>
      <c r="H9" s="7"/>
      <c r="I9" s="7"/>
      <c r="J9" s="7"/>
      <c r="K9" s="7"/>
      <c r="L9" s="9" t="s">
        <v>100</v>
      </c>
      <c r="M9" s="32">
        <v>3135</v>
      </c>
      <c r="N9" s="32">
        <v>2476.9</v>
      </c>
      <c r="O9" s="32">
        <v>1924.8</v>
      </c>
      <c r="P9" s="33">
        <v>851.5</v>
      </c>
      <c r="Q9" s="33">
        <v>731.5</v>
      </c>
      <c r="R9" s="33">
        <v>252</v>
      </c>
      <c r="S9" s="33">
        <v>131.19999999999999</v>
      </c>
      <c r="T9" s="30">
        <v>35.799999999999997</v>
      </c>
      <c r="U9" s="32">
        <v>9538.7000000000007</v>
      </c>
    </row>
    <row r="10" spans="1:21" ht="16.5" customHeight="1" x14ac:dyDescent="0.2">
      <c r="A10" s="7"/>
      <c r="B10" s="7"/>
      <c r="C10" s="7" t="s">
        <v>144</v>
      </c>
      <c r="D10" s="7"/>
      <c r="E10" s="7"/>
      <c r="F10" s="7"/>
      <c r="G10" s="7"/>
      <c r="H10" s="7"/>
      <c r="I10" s="7"/>
      <c r="J10" s="7"/>
      <c r="K10" s="7"/>
      <c r="L10" s="9" t="s">
        <v>100</v>
      </c>
      <c r="M10" s="32">
        <v>2890.7</v>
      </c>
      <c r="N10" s="32">
        <v>2235.1</v>
      </c>
      <c r="O10" s="32">
        <v>1755.8</v>
      </c>
      <c r="P10" s="33">
        <v>763.4</v>
      </c>
      <c r="Q10" s="33">
        <v>679.5</v>
      </c>
      <c r="R10" s="33">
        <v>238.1</v>
      </c>
      <c r="S10" s="33">
        <v>110.5</v>
      </c>
      <c r="T10" s="30">
        <v>31.5</v>
      </c>
      <c r="U10" s="32">
        <v>8704.6</v>
      </c>
    </row>
    <row r="11" spans="1:21" ht="16.5" customHeight="1" x14ac:dyDescent="0.2">
      <c r="A11" s="7"/>
      <c r="B11" s="7"/>
      <c r="C11" s="7" t="s">
        <v>168</v>
      </c>
      <c r="D11" s="7"/>
      <c r="E11" s="7"/>
      <c r="F11" s="7"/>
      <c r="G11" s="7"/>
      <c r="H11" s="7"/>
      <c r="I11" s="7"/>
      <c r="J11" s="7"/>
      <c r="K11" s="7"/>
      <c r="L11" s="9" t="s">
        <v>100</v>
      </c>
      <c r="M11" s="32">
        <v>2557.9</v>
      </c>
      <c r="N11" s="32">
        <v>1851.4</v>
      </c>
      <c r="O11" s="32">
        <v>1449.7</v>
      </c>
      <c r="P11" s="33">
        <v>701.7</v>
      </c>
      <c r="Q11" s="33">
        <v>601.9</v>
      </c>
      <c r="R11" s="33">
        <v>208.4</v>
      </c>
      <c r="S11" s="30">
        <v>97.3</v>
      </c>
      <c r="T11" s="30">
        <v>28</v>
      </c>
      <c r="U11" s="32">
        <v>7496.2</v>
      </c>
    </row>
    <row r="12" spans="1:21" ht="16.5" customHeight="1" x14ac:dyDescent="0.2">
      <c r="A12" s="7"/>
      <c r="B12" s="7"/>
      <c r="C12" s="7" t="s">
        <v>146</v>
      </c>
      <c r="D12" s="7"/>
      <c r="E12" s="7"/>
      <c r="F12" s="7"/>
      <c r="G12" s="7"/>
      <c r="H12" s="7"/>
      <c r="I12" s="7"/>
      <c r="J12" s="7"/>
      <c r="K12" s="7"/>
      <c r="L12" s="9" t="s">
        <v>100</v>
      </c>
      <c r="M12" s="32">
        <v>2685.4</v>
      </c>
      <c r="N12" s="32">
        <v>1935.6</v>
      </c>
      <c r="O12" s="32">
        <v>1509.9</v>
      </c>
      <c r="P12" s="33">
        <v>721.5</v>
      </c>
      <c r="Q12" s="33">
        <v>639.4</v>
      </c>
      <c r="R12" s="33">
        <v>216.8</v>
      </c>
      <c r="S12" s="30">
        <v>99.3</v>
      </c>
      <c r="T12" s="30">
        <v>29.4</v>
      </c>
      <c r="U12" s="32">
        <v>7837.2</v>
      </c>
    </row>
    <row r="13" spans="1:21" ht="16.5" customHeight="1" x14ac:dyDescent="0.2">
      <c r="A13" s="7"/>
      <c r="B13" s="7"/>
      <c r="C13" s="7" t="s">
        <v>147</v>
      </c>
      <c r="D13" s="7"/>
      <c r="E13" s="7"/>
      <c r="F13" s="7"/>
      <c r="G13" s="7"/>
      <c r="H13" s="7"/>
      <c r="I13" s="7"/>
      <c r="J13" s="7"/>
      <c r="K13" s="7"/>
      <c r="L13" s="9" t="s">
        <v>100</v>
      </c>
      <c r="M13" s="32">
        <v>2728.8</v>
      </c>
      <c r="N13" s="32">
        <v>1969.2</v>
      </c>
      <c r="O13" s="32">
        <v>1543.8</v>
      </c>
      <c r="P13" s="33">
        <v>721.8</v>
      </c>
      <c r="Q13" s="33">
        <v>667.5</v>
      </c>
      <c r="R13" s="33">
        <v>216.8</v>
      </c>
      <c r="S13" s="33">
        <v>101.1</v>
      </c>
      <c r="T13" s="30">
        <v>28.7</v>
      </c>
      <c r="U13" s="32">
        <v>7977.8</v>
      </c>
    </row>
    <row r="14" spans="1:21" ht="16.5" customHeight="1" x14ac:dyDescent="0.2">
      <c r="A14" s="7"/>
      <c r="B14" s="7"/>
      <c r="C14" s="7" t="s">
        <v>148</v>
      </c>
      <c r="D14" s="7"/>
      <c r="E14" s="7"/>
      <c r="F14" s="7"/>
      <c r="G14" s="7"/>
      <c r="H14" s="7"/>
      <c r="I14" s="7"/>
      <c r="J14" s="7"/>
      <c r="K14" s="7"/>
      <c r="L14" s="9" t="s">
        <v>100</v>
      </c>
      <c r="M14" s="32">
        <v>2948.8</v>
      </c>
      <c r="N14" s="32">
        <v>2116.3000000000002</v>
      </c>
      <c r="O14" s="32">
        <v>1657.9</v>
      </c>
      <c r="P14" s="33">
        <v>800.2</v>
      </c>
      <c r="Q14" s="33">
        <v>711.5</v>
      </c>
      <c r="R14" s="33">
        <v>238.2</v>
      </c>
      <c r="S14" s="33">
        <v>104.9</v>
      </c>
      <c r="T14" s="30">
        <v>30.9</v>
      </c>
      <c r="U14" s="32">
        <v>8608.7000000000007</v>
      </c>
    </row>
    <row r="15" spans="1:21" ht="16.5" customHeight="1" x14ac:dyDescent="0.2">
      <c r="A15" s="7"/>
      <c r="B15" s="7"/>
      <c r="C15" s="7" t="s">
        <v>149</v>
      </c>
      <c r="D15" s="7"/>
      <c r="E15" s="7"/>
      <c r="F15" s="7"/>
      <c r="G15" s="7"/>
      <c r="H15" s="7"/>
      <c r="I15" s="7"/>
      <c r="J15" s="7"/>
      <c r="K15" s="7"/>
      <c r="L15" s="9" t="s">
        <v>100</v>
      </c>
      <c r="M15" s="32">
        <v>2994.6</v>
      </c>
      <c r="N15" s="32">
        <v>2135.1</v>
      </c>
      <c r="O15" s="32">
        <v>1655.7</v>
      </c>
      <c r="P15" s="33">
        <v>768.1</v>
      </c>
      <c r="Q15" s="33">
        <v>712.6</v>
      </c>
      <c r="R15" s="33">
        <v>238.1</v>
      </c>
      <c r="S15" s="33">
        <v>106.6</v>
      </c>
      <c r="T15" s="30">
        <v>31.7</v>
      </c>
      <c r="U15" s="32">
        <v>8642.4</v>
      </c>
    </row>
    <row r="16" spans="1:21" ht="16.5" customHeight="1" x14ac:dyDescent="0.2">
      <c r="A16" s="7"/>
      <c r="B16" s="7"/>
      <c r="C16" s="7" t="s">
        <v>169</v>
      </c>
      <c r="D16" s="7"/>
      <c r="E16" s="7"/>
      <c r="F16" s="7"/>
      <c r="G16" s="7"/>
      <c r="H16" s="7"/>
      <c r="I16" s="7"/>
      <c r="J16" s="7"/>
      <c r="K16" s="7"/>
      <c r="L16" s="9" t="s">
        <v>100</v>
      </c>
      <c r="M16" s="32">
        <v>2984.1</v>
      </c>
      <c r="N16" s="32">
        <v>2141.6999999999998</v>
      </c>
      <c r="O16" s="32">
        <v>1657.1</v>
      </c>
      <c r="P16" s="33">
        <v>751.5</v>
      </c>
      <c r="Q16" s="33">
        <v>722.9</v>
      </c>
      <c r="R16" s="33">
        <v>234.5</v>
      </c>
      <c r="S16" s="33">
        <v>106.4</v>
      </c>
      <c r="T16" s="30">
        <v>30.5</v>
      </c>
      <c r="U16" s="32">
        <v>8628.7999999999993</v>
      </c>
    </row>
    <row r="17" spans="1:21" ht="16.5" customHeight="1" x14ac:dyDescent="0.2">
      <c r="A17" s="7"/>
      <c r="B17" s="7" t="s">
        <v>170</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140</v>
      </c>
      <c r="D18" s="7"/>
      <c r="E18" s="7"/>
      <c r="F18" s="7"/>
      <c r="G18" s="7"/>
      <c r="H18" s="7"/>
      <c r="I18" s="7"/>
      <c r="J18" s="7"/>
      <c r="K18" s="7"/>
      <c r="L18" s="9" t="s">
        <v>100</v>
      </c>
      <c r="M18" s="30">
        <v>78.3</v>
      </c>
      <c r="N18" s="30">
        <v>43.6</v>
      </c>
      <c r="O18" s="30">
        <v>80</v>
      </c>
      <c r="P18" s="30">
        <v>23.8</v>
      </c>
      <c r="Q18" s="30">
        <v>17.600000000000001</v>
      </c>
      <c r="R18" s="36">
        <v>7.9</v>
      </c>
      <c r="S18" s="36">
        <v>6.1</v>
      </c>
      <c r="T18" s="36">
        <v>1</v>
      </c>
      <c r="U18" s="33">
        <v>258.3</v>
      </c>
    </row>
    <row r="19" spans="1:21" ht="16.5" customHeight="1" x14ac:dyDescent="0.2">
      <c r="A19" s="7"/>
      <c r="B19" s="7"/>
      <c r="C19" s="7" t="s">
        <v>96</v>
      </c>
      <c r="D19" s="7"/>
      <c r="E19" s="7"/>
      <c r="F19" s="7"/>
      <c r="G19" s="7"/>
      <c r="H19" s="7"/>
      <c r="I19" s="7"/>
      <c r="J19" s="7"/>
      <c r="K19" s="7"/>
      <c r="L19" s="9" t="s">
        <v>100</v>
      </c>
      <c r="M19" s="30">
        <v>82.9</v>
      </c>
      <c r="N19" s="30">
        <v>45.4</v>
      </c>
      <c r="O19" s="30">
        <v>78.7</v>
      </c>
      <c r="P19" s="30">
        <v>23.3</v>
      </c>
      <c r="Q19" s="30">
        <v>18.399999999999999</v>
      </c>
      <c r="R19" s="36">
        <v>7.5</v>
      </c>
      <c r="S19" s="36">
        <v>6.3</v>
      </c>
      <c r="T19" s="36">
        <v>0.9</v>
      </c>
      <c r="U19" s="33">
        <v>263.3</v>
      </c>
    </row>
    <row r="20" spans="1:21" ht="16.5" customHeight="1" x14ac:dyDescent="0.2">
      <c r="A20" s="7"/>
      <c r="B20" s="7"/>
      <c r="C20" s="7" t="s">
        <v>141</v>
      </c>
      <c r="D20" s="7"/>
      <c r="E20" s="7"/>
      <c r="F20" s="7"/>
      <c r="G20" s="7"/>
      <c r="H20" s="7"/>
      <c r="I20" s="7"/>
      <c r="J20" s="7"/>
      <c r="K20" s="7"/>
      <c r="L20" s="9" t="s">
        <v>100</v>
      </c>
      <c r="M20" s="30">
        <v>86.9</v>
      </c>
      <c r="N20" s="30">
        <v>48.5</v>
      </c>
      <c r="O20" s="30">
        <v>78.900000000000006</v>
      </c>
      <c r="P20" s="30">
        <v>23.6</v>
      </c>
      <c r="Q20" s="30">
        <v>18.899999999999999</v>
      </c>
      <c r="R20" s="36">
        <v>7.7</v>
      </c>
      <c r="S20" s="36">
        <v>6.1</v>
      </c>
      <c r="T20" s="36">
        <v>0.9</v>
      </c>
      <c r="U20" s="33">
        <v>271.5</v>
      </c>
    </row>
    <row r="21" spans="1:21" ht="16.5" customHeight="1" x14ac:dyDescent="0.2">
      <c r="A21" s="7"/>
      <c r="B21" s="7"/>
      <c r="C21" s="7" t="s">
        <v>142</v>
      </c>
      <c r="D21" s="7"/>
      <c r="E21" s="7"/>
      <c r="F21" s="7"/>
      <c r="G21" s="7"/>
      <c r="H21" s="7"/>
      <c r="I21" s="7"/>
      <c r="J21" s="7"/>
      <c r="K21" s="7"/>
      <c r="L21" s="9" t="s">
        <v>100</v>
      </c>
      <c r="M21" s="30">
        <v>95</v>
      </c>
      <c r="N21" s="30">
        <v>53.3</v>
      </c>
      <c r="O21" s="30">
        <v>82.5</v>
      </c>
      <c r="P21" s="30">
        <v>24.6</v>
      </c>
      <c r="Q21" s="30">
        <v>19</v>
      </c>
      <c r="R21" s="36">
        <v>8.8000000000000007</v>
      </c>
      <c r="S21" s="36">
        <v>6.2</v>
      </c>
      <c r="T21" s="36">
        <v>0.9</v>
      </c>
      <c r="U21" s="33">
        <v>290.39999999999998</v>
      </c>
    </row>
    <row r="22" spans="1:21" ht="16.5" customHeight="1" x14ac:dyDescent="0.2">
      <c r="A22" s="7"/>
      <c r="B22" s="7"/>
      <c r="C22" s="7" t="s">
        <v>143</v>
      </c>
      <c r="D22" s="7"/>
      <c r="E22" s="7"/>
      <c r="F22" s="7"/>
      <c r="G22" s="7"/>
      <c r="H22" s="7"/>
      <c r="I22" s="7"/>
      <c r="J22" s="7"/>
      <c r="K22" s="7"/>
      <c r="L22" s="9" t="s">
        <v>100</v>
      </c>
      <c r="M22" s="33">
        <v>101.2</v>
      </c>
      <c r="N22" s="30">
        <v>57.3</v>
      </c>
      <c r="O22" s="30">
        <v>82.7</v>
      </c>
      <c r="P22" s="30">
        <v>25.7</v>
      </c>
      <c r="Q22" s="30">
        <v>19.899999999999999</v>
      </c>
      <c r="R22" s="36">
        <v>9</v>
      </c>
      <c r="S22" s="36">
        <v>5.6</v>
      </c>
      <c r="T22" s="36">
        <v>0.7</v>
      </c>
      <c r="U22" s="33">
        <v>302.10000000000002</v>
      </c>
    </row>
    <row r="23" spans="1:21" ht="16.5" customHeight="1" x14ac:dyDescent="0.2">
      <c r="A23" s="7"/>
      <c r="B23" s="7"/>
      <c r="C23" s="7" t="s">
        <v>144</v>
      </c>
      <c r="D23" s="7"/>
      <c r="E23" s="7"/>
      <c r="F23" s="7"/>
      <c r="G23" s="7"/>
      <c r="H23" s="7"/>
      <c r="I23" s="7"/>
      <c r="J23" s="7"/>
      <c r="K23" s="7"/>
      <c r="L23" s="9" t="s">
        <v>100</v>
      </c>
      <c r="M23" s="33">
        <v>115.6</v>
      </c>
      <c r="N23" s="30">
        <v>64.5</v>
      </c>
      <c r="O23" s="30">
        <v>88.5</v>
      </c>
      <c r="P23" s="30">
        <v>27.7</v>
      </c>
      <c r="Q23" s="30">
        <v>22.7</v>
      </c>
      <c r="R23" s="30">
        <v>10.4</v>
      </c>
      <c r="S23" s="36">
        <v>6.1</v>
      </c>
      <c r="T23" s="36">
        <v>0.7</v>
      </c>
      <c r="U23" s="33">
        <v>336.3</v>
      </c>
    </row>
    <row r="24" spans="1:21" ht="16.5" customHeight="1" x14ac:dyDescent="0.2">
      <c r="A24" s="7"/>
      <c r="B24" s="7"/>
      <c r="C24" s="7" t="s">
        <v>168</v>
      </c>
      <c r="D24" s="7"/>
      <c r="E24" s="7"/>
      <c r="F24" s="7"/>
      <c r="G24" s="7"/>
      <c r="H24" s="7"/>
      <c r="I24" s="7"/>
      <c r="J24" s="7"/>
      <c r="K24" s="7"/>
      <c r="L24" s="9" t="s">
        <v>100</v>
      </c>
      <c r="M24" s="33">
        <v>119.7</v>
      </c>
      <c r="N24" s="30">
        <v>67</v>
      </c>
      <c r="O24" s="30">
        <v>88.8</v>
      </c>
      <c r="P24" s="30">
        <v>28.4</v>
      </c>
      <c r="Q24" s="30">
        <v>23.1</v>
      </c>
      <c r="R24" s="30">
        <v>10.7</v>
      </c>
      <c r="S24" s="36">
        <v>5.9</v>
      </c>
      <c r="T24" s="36">
        <v>0.7</v>
      </c>
      <c r="U24" s="33">
        <v>344.5</v>
      </c>
    </row>
    <row r="25" spans="1:21" ht="16.5" customHeight="1" x14ac:dyDescent="0.2">
      <c r="A25" s="7"/>
      <c r="B25" s="7"/>
      <c r="C25" s="7" t="s">
        <v>146</v>
      </c>
      <c r="D25" s="7"/>
      <c r="E25" s="7"/>
      <c r="F25" s="7"/>
      <c r="G25" s="7"/>
      <c r="H25" s="7"/>
      <c r="I25" s="7"/>
      <c r="J25" s="7"/>
      <c r="K25" s="7"/>
      <c r="L25" s="9" t="s">
        <v>100</v>
      </c>
      <c r="M25" s="33">
        <v>134.9</v>
      </c>
      <c r="N25" s="30">
        <v>75</v>
      </c>
      <c r="O25" s="30">
        <v>97.4</v>
      </c>
      <c r="P25" s="30">
        <v>31.5</v>
      </c>
      <c r="Q25" s="30">
        <v>26.7</v>
      </c>
      <c r="R25" s="30">
        <v>11.5</v>
      </c>
      <c r="S25" s="36">
        <v>6.3</v>
      </c>
      <c r="T25" s="36">
        <v>0.8</v>
      </c>
      <c r="U25" s="33">
        <v>384.1</v>
      </c>
    </row>
    <row r="26" spans="1:21" ht="16.5" customHeight="1" x14ac:dyDescent="0.2">
      <c r="A26" s="7"/>
      <c r="B26" s="7"/>
      <c r="C26" s="7" t="s">
        <v>147</v>
      </c>
      <c r="D26" s="7"/>
      <c r="E26" s="7"/>
      <c r="F26" s="7"/>
      <c r="G26" s="7"/>
      <c r="H26" s="7"/>
      <c r="I26" s="7"/>
      <c r="J26" s="7"/>
      <c r="K26" s="7"/>
      <c r="L26" s="9" t="s">
        <v>100</v>
      </c>
      <c r="M26" s="33">
        <v>157.1</v>
      </c>
      <c r="N26" s="30">
        <v>87.3</v>
      </c>
      <c r="O26" s="33">
        <v>110.3</v>
      </c>
      <c r="P26" s="30">
        <v>34.799999999999997</v>
      </c>
      <c r="Q26" s="30">
        <v>32.200000000000003</v>
      </c>
      <c r="R26" s="30">
        <v>13.5</v>
      </c>
      <c r="S26" s="36">
        <v>7.3</v>
      </c>
      <c r="T26" s="36">
        <v>0.9</v>
      </c>
      <c r="U26" s="33">
        <v>443.3</v>
      </c>
    </row>
    <row r="27" spans="1:21" ht="16.5" customHeight="1" x14ac:dyDescent="0.2">
      <c r="A27" s="7"/>
      <c r="B27" s="7"/>
      <c r="C27" s="7" t="s">
        <v>148</v>
      </c>
      <c r="D27" s="7"/>
      <c r="E27" s="7"/>
      <c r="F27" s="7"/>
      <c r="G27" s="7"/>
      <c r="H27" s="7"/>
      <c r="I27" s="7"/>
      <c r="J27" s="7"/>
      <c r="K27" s="7"/>
      <c r="L27" s="9" t="s">
        <v>100</v>
      </c>
      <c r="M27" s="33">
        <v>178.4</v>
      </c>
      <c r="N27" s="33">
        <v>101.3</v>
      </c>
      <c r="O27" s="33">
        <v>123.7</v>
      </c>
      <c r="P27" s="30">
        <v>40.799999999999997</v>
      </c>
      <c r="Q27" s="30">
        <v>38.299999999999997</v>
      </c>
      <c r="R27" s="30">
        <v>15.6</v>
      </c>
      <c r="S27" s="36">
        <v>7.8</v>
      </c>
      <c r="T27" s="36">
        <v>1</v>
      </c>
      <c r="U27" s="33">
        <v>506.8</v>
      </c>
    </row>
    <row r="28" spans="1:21" ht="16.5" customHeight="1" x14ac:dyDescent="0.2">
      <c r="A28" s="7"/>
      <c r="B28" s="7"/>
      <c r="C28" s="7" t="s">
        <v>149</v>
      </c>
      <c r="D28" s="7"/>
      <c r="E28" s="7"/>
      <c r="F28" s="7"/>
      <c r="G28" s="7"/>
      <c r="H28" s="7"/>
      <c r="I28" s="7"/>
      <c r="J28" s="7"/>
      <c r="K28" s="7"/>
      <c r="L28" s="9" t="s">
        <v>100</v>
      </c>
      <c r="M28" s="33">
        <v>191.1</v>
      </c>
      <c r="N28" s="33">
        <v>110.7</v>
      </c>
      <c r="O28" s="33">
        <v>128.5</v>
      </c>
      <c r="P28" s="30">
        <v>42.3</v>
      </c>
      <c r="Q28" s="30">
        <v>40.299999999999997</v>
      </c>
      <c r="R28" s="30">
        <v>16.2</v>
      </c>
      <c r="S28" s="36">
        <v>8.4</v>
      </c>
      <c r="T28" s="36">
        <v>1</v>
      </c>
      <c r="U28" s="33">
        <v>538.6</v>
      </c>
    </row>
    <row r="29" spans="1:21" ht="16.5" customHeight="1" x14ac:dyDescent="0.2">
      <c r="A29" s="7"/>
      <c r="B29" s="7"/>
      <c r="C29" s="7" t="s">
        <v>169</v>
      </c>
      <c r="D29" s="7"/>
      <c r="E29" s="7"/>
      <c r="F29" s="7"/>
      <c r="G29" s="7"/>
      <c r="H29" s="7"/>
      <c r="I29" s="7"/>
      <c r="J29" s="7"/>
      <c r="K29" s="7"/>
      <c r="L29" s="9" t="s">
        <v>100</v>
      </c>
      <c r="M29" s="33">
        <v>204.8</v>
      </c>
      <c r="N29" s="33">
        <v>120.9</v>
      </c>
      <c r="O29" s="33">
        <v>134.30000000000001</v>
      </c>
      <c r="P29" s="30">
        <v>44.5</v>
      </c>
      <c r="Q29" s="30">
        <v>45.3</v>
      </c>
      <c r="R29" s="30">
        <v>17.3</v>
      </c>
      <c r="S29" s="36">
        <v>8.9</v>
      </c>
      <c r="T29" s="36">
        <v>1.1000000000000001</v>
      </c>
      <c r="U29" s="33">
        <v>577.1</v>
      </c>
    </row>
    <row r="30" spans="1:21" ht="16.5" customHeight="1" x14ac:dyDescent="0.2">
      <c r="A30" s="7"/>
      <c r="B30" s="7" t="s">
        <v>171</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140</v>
      </c>
      <c r="D31" s="7"/>
      <c r="E31" s="7"/>
      <c r="F31" s="7"/>
      <c r="G31" s="7"/>
      <c r="H31" s="7"/>
      <c r="I31" s="7"/>
      <c r="J31" s="7"/>
      <c r="K31" s="7"/>
      <c r="L31" s="9" t="s">
        <v>100</v>
      </c>
      <c r="M31" s="32">
        <v>3070.9</v>
      </c>
      <c r="N31" s="32">
        <v>2311.1</v>
      </c>
      <c r="O31" s="32">
        <v>1918.2</v>
      </c>
      <c r="P31" s="33">
        <v>912.9</v>
      </c>
      <c r="Q31" s="33">
        <v>738.9</v>
      </c>
      <c r="R31" s="33">
        <v>267.10000000000002</v>
      </c>
      <c r="S31" s="33">
        <v>136.30000000000001</v>
      </c>
      <c r="T31" s="30">
        <v>38.5</v>
      </c>
      <c r="U31" s="32">
        <v>9394</v>
      </c>
    </row>
    <row r="32" spans="1:21" ht="16.5" customHeight="1" x14ac:dyDescent="0.2">
      <c r="A32" s="7"/>
      <c r="B32" s="7"/>
      <c r="C32" s="7" t="s">
        <v>96</v>
      </c>
      <c r="D32" s="7"/>
      <c r="E32" s="7"/>
      <c r="F32" s="7"/>
      <c r="G32" s="7"/>
      <c r="H32" s="7"/>
      <c r="I32" s="7"/>
      <c r="J32" s="7"/>
      <c r="K32" s="7"/>
      <c r="L32" s="9" t="s">
        <v>100</v>
      </c>
      <c r="M32" s="32">
        <v>2950.6</v>
      </c>
      <c r="N32" s="32">
        <v>2211.1</v>
      </c>
      <c r="O32" s="32">
        <v>1816.9</v>
      </c>
      <c r="P32" s="33">
        <v>853.9</v>
      </c>
      <c r="Q32" s="33">
        <v>701.1</v>
      </c>
      <c r="R32" s="33">
        <v>247.2</v>
      </c>
      <c r="S32" s="33">
        <v>128.4</v>
      </c>
      <c r="T32" s="30">
        <v>36</v>
      </c>
      <c r="U32" s="32">
        <v>8945.1</v>
      </c>
    </row>
    <row r="33" spans="1:21" ht="16.5" customHeight="1" x14ac:dyDescent="0.2">
      <c r="A33" s="7"/>
      <c r="B33" s="7"/>
      <c r="C33" s="7" t="s">
        <v>141</v>
      </c>
      <c r="D33" s="7"/>
      <c r="E33" s="7"/>
      <c r="F33" s="7"/>
      <c r="G33" s="7"/>
      <c r="H33" s="7"/>
      <c r="I33" s="7"/>
      <c r="J33" s="7"/>
      <c r="K33" s="7"/>
      <c r="L33" s="9" t="s">
        <v>100</v>
      </c>
      <c r="M33" s="32">
        <v>2895.7</v>
      </c>
      <c r="N33" s="32">
        <v>2170.1999999999998</v>
      </c>
      <c r="O33" s="32">
        <v>1769.3</v>
      </c>
      <c r="P33" s="33">
        <v>824.7</v>
      </c>
      <c r="Q33" s="33">
        <v>681.3</v>
      </c>
      <c r="R33" s="33">
        <v>242.6</v>
      </c>
      <c r="S33" s="33">
        <v>126</v>
      </c>
      <c r="T33" s="30">
        <v>35.1</v>
      </c>
      <c r="U33" s="32">
        <v>8744.9</v>
      </c>
    </row>
    <row r="34" spans="1:21" ht="16.5" customHeight="1" x14ac:dyDescent="0.2">
      <c r="A34" s="7"/>
      <c r="B34" s="7"/>
      <c r="C34" s="7" t="s">
        <v>142</v>
      </c>
      <c r="D34" s="7"/>
      <c r="E34" s="7"/>
      <c r="F34" s="7"/>
      <c r="G34" s="7"/>
      <c r="H34" s="7"/>
      <c r="I34" s="7"/>
      <c r="J34" s="7"/>
      <c r="K34" s="7"/>
      <c r="L34" s="9" t="s">
        <v>100</v>
      </c>
      <c r="M34" s="32">
        <v>3037.2</v>
      </c>
      <c r="N34" s="32">
        <v>2317.1</v>
      </c>
      <c r="O34" s="32">
        <v>1874.3</v>
      </c>
      <c r="P34" s="33">
        <v>863.8</v>
      </c>
      <c r="Q34" s="33">
        <v>711.1</v>
      </c>
      <c r="R34" s="33">
        <v>258.8</v>
      </c>
      <c r="S34" s="33">
        <v>127.7</v>
      </c>
      <c r="T34" s="30">
        <v>36.5</v>
      </c>
      <c r="U34" s="32">
        <v>9226.6</v>
      </c>
    </row>
    <row r="35" spans="1:21" ht="16.5" customHeight="1" x14ac:dyDescent="0.2">
      <c r="A35" s="7"/>
      <c r="B35" s="7"/>
      <c r="C35" s="7" t="s">
        <v>143</v>
      </c>
      <c r="D35" s="7"/>
      <c r="E35" s="7"/>
      <c r="F35" s="7"/>
      <c r="G35" s="7"/>
      <c r="H35" s="7"/>
      <c r="I35" s="7"/>
      <c r="J35" s="7"/>
      <c r="K35" s="7"/>
      <c r="L35" s="9" t="s">
        <v>100</v>
      </c>
      <c r="M35" s="32">
        <v>3236.2</v>
      </c>
      <c r="N35" s="32">
        <v>2534.1999999999998</v>
      </c>
      <c r="O35" s="32">
        <v>2007.5</v>
      </c>
      <c r="P35" s="33">
        <v>877.2</v>
      </c>
      <c r="Q35" s="33">
        <v>751.4</v>
      </c>
      <c r="R35" s="33">
        <v>261</v>
      </c>
      <c r="S35" s="33">
        <v>136.80000000000001</v>
      </c>
      <c r="T35" s="30">
        <v>36.5</v>
      </c>
      <c r="U35" s="32">
        <v>9840.7999999999993</v>
      </c>
    </row>
    <row r="36" spans="1:21" ht="16.5" customHeight="1" x14ac:dyDescent="0.2">
      <c r="A36" s="7"/>
      <c r="B36" s="7"/>
      <c r="C36" s="7" t="s">
        <v>144</v>
      </c>
      <c r="D36" s="7"/>
      <c r="E36" s="7"/>
      <c r="F36" s="7"/>
      <c r="G36" s="7"/>
      <c r="H36" s="7"/>
      <c r="I36" s="7"/>
      <c r="J36" s="7"/>
      <c r="K36" s="7"/>
      <c r="L36" s="9" t="s">
        <v>100</v>
      </c>
      <c r="M36" s="32">
        <v>3006.4</v>
      </c>
      <c r="N36" s="32">
        <v>2299.6</v>
      </c>
      <c r="O36" s="32">
        <v>1844.3</v>
      </c>
      <c r="P36" s="33">
        <v>791.2</v>
      </c>
      <c r="Q36" s="33">
        <v>702.2</v>
      </c>
      <c r="R36" s="33">
        <v>248.5</v>
      </c>
      <c r="S36" s="33">
        <v>116.6</v>
      </c>
      <c r="T36" s="30">
        <v>32.299999999999997</v>
      </c>
      <c r="U36" s="32">
        <v>9041</v>
      </c>
    </row>
    <row r="37" spans="1:21" ht="16.5" customHeight="1" x14ac:dyDescent="0.2">
      <c r="A37" s="7"/>
      <c r="B37" s="7"/>
      <c r="C37" s="7" t="s">
        <v>168</v>
      </c>
      <c r="D37" s="7"/>
      <c r="E37" s="7"/>
      <c r="F37" s="7"/>
      <c r="G37" s="7"/>
      <c r="H37" s="7"/>
      <c r="I37" s="7"/>
      <c r="J37" s="7"/>
      <c r="K37" s="7"/>
      <c r="L37" s="9" t="s">
        <v>100</v>
      </c>
      <c r="M37" s="32">
        <v>2677.6</v>
      </c>
      <c r="N37" s="32">
        <v>1918.4</v>
      </c>
      <c r="O37" s="32">
        <v>1538.5</v>
      </c>
      <c r="P37" s="33">
        <v>730.1</v>
      </c>
      <c r="Q37" s="33">
        <v>625</v>
      </c>
      <c r="R37" s="33">
        <v>219.1</v>
      </c>
      <c r="S37" s="33">
        <v>103.3</v>
      </c>
      <c r="T37" s="30">
        <v>28.7</v>
      </c>
      <c r="U37" s="32">
        <v>7840.7</v>
      </c>
    </row>
    <row r="38" spans="1:21" ht="16.5" customHeight="1" x14ac:dyDescent="0.2">
      <c r="A38" s="7"/>
      <c r="B38" s="7"/>
      <c r="C38" s="7" t="s">
        <v>146</v>
      </c>
      <c r="D38" s="7"/>
      <c r="E38" s="7"/>
      <c r="F38" s="7"/>
      <c r="G38" s="7"/>
      <c r="H38" s="7"/>
      <c r="I38" s="7"/>
      <c r="J38" s="7"/>
      <c r="K38" s="7"/>
      <c r="L38" s="9" t="s">
        <v>100</v>
      </c>
      <c r="M38" s="32">
        <v>2820.3</v>
      </c>
      <c r="N38" s="32">
        <v>2010.6</v>
      </c>
      <c r="O38" s="32">
        <v>1607.3</v>
      </c>
      <c r="P38" s="33">
        <v>752.9</v>
      </c>
      <c r="Q38" s="33">
        <v>666.1</v>
      </c>
      <c r="R38" s="33">
        <v>228.3</v>
      </c>
      <c r="S38" s="33">
        <v>105.6</v>
      </c>
      <c r="T38" s="30">
        <v>30.2</v>
      </c>
      <c r="U38" s="32">
        <v>8221.2999999999993</v>
      </c>
    </row>
    <row r="39" spans="1:21" ht="16.5" customHeight="1" x14ac:dyDescent="0.2">
      <c r="A39" s="7"/>
      <c r="B39" s="7"/>
      <c r="C39" s="7" t="s">
        <v>147</v>
      </c>
      <c r="D39" s="7"/>
      <c r="E39" s="7"/>
      <c r="F39" s="7"/>
      <c r="G39" s="7"/>
      <c r="H39" s="7"/>
      <c r="I39" s="7"/>
      <c r="J39" s="7"/>
      <c r="K39" s="7"/>
      <c r="L39" s="9" t="s">
        <v>100</v>
      </c>
      <c r="M39" s="32">
        <v>2885.9</v>
      </c>
      <c r="N39" s="32">
        <v>2056.5</v>
      </c>
      <c r="O39" s="32">
        <v>1654.1</v>
      </c>
      <c r="P39" s="33">
        <v>756.6</v>
      </c>
      <c r="Q39" s="33">
        <v>699.7</v>
      </c>
      <c r="R39" s="33">
        <v>230.4</v>
      </c>
      <c r="S39" s="33">
        <v>108.4</v>
      </c>
      <c r="T39" s="30">
        <v>29.6</v>
      </c>
      <c r="U39" s="32">
        <v>8421.1</v>
      </c>
    </row>
    <row r="40" spans="1:21" ht="16.5" customHeight="1" x14ac:dyDescent="0.2">
      <c r="A40" s="7"/>
      <c r="B40" s="7"/>
      <c r="C40" s="7" t="s">
        <v>148</v>
      </c>
      <c r="D40" s="7"/>
      <c r="E40" s="7"/>
      <c r="F40" s="7"/>
      <c r="G40" s="7"/>
      <c r="H40" s="7"/>
      <c r="I40" s="7"/>
      <c r="J40" s="7"/>
      <c r="K40" s="7"/>
      <c r="L40" s="9" t="s">
        <v>100</v>
      </c>
      <c r="M40" s="32">
        <v>3127.1</v>
      </c>
      <c r="N40" s="32">
        <v>2217.6</v>
      </c>
      <c r="O40" s="32">
        <v>1781.6</v>
      </c>
      <c r="P40" s="33">
        <v>841.1</v>
      </c>
      <c r="Q40" s="33">
        <v>749.8</v>
      </c>
      <c r="R40" s="33">
        <v>253.7</v>
      </c>
      <c r="S40" s="33">
        <v>112.7</v>
      </c>
      <c r="T40" s="30">
        <v>31.9</v>
      </c>
      <c r="U40" s="32">
        <v>9115.4</v>
      </c>
    </row>
    <row r="41" spans="1:21" ht="16.5" customHeight="1" x14ac:dyDescent="0.2">
      <c r="A41" s="7"/>
      <c r="B41" s="7"/>
      <c r="C41" s="7" t="s">
        <v>149</v>
      </c>
      <c r="D41" s="7"/>
      <c r="E41" s="7"/>
      <c r="F41" s="7"/>
      <c r="G41" s="7"/>
      <c r="H41" s="7"/>
      <c r="I41" s="7"/>
      <c r="J41" s="7"/>
      <c r="K41" s="7"/>
      <c r="L41" s="9" t="s">
        <v>100</v>
      </c>
      <c r="M41" s="32">
        <v>3185.8</v>
      </c>
      <c r="N41" s="32">
        <v>2245.8000000000002</v>
      </c>
      <c r="O41" s="32">
        <v>1784.2</v>
      </c>
      <c r="P41" s="33">
        <v>810.5</v>
      </c>
      <c r="Q41" s="33">
        <v>752.9</v>
      </c>
      <c r="R41" s="33">
        <v>254.2</v>
      </c>
      <c r="S41" s="33">
        <v>115</v>
      </c>
      <c r="T41" s="30">
        <v>32.700000000000003</v>
      </c>
      <c r="U41" s="32">
        <v>9181</v>
      </c>
    </row>
    <row r="42" spans="1:21" ht="16.5" customHeight="1" x14ac:dyDescent="0.2">
      <c r="A42" s="7"/>
      <c r="B42" s="7"/>
      <c r="C42" s="7" t="s">
        <v>169</v>
      </c>
      <c r="D42" s="7"/>
      <c r="E42" s="7"/>
      <c r="F42" s="7"/>
      <c r="G42" s="7"/>
      <c r="H42" s="7"/>
      <c r="I42" s="7"/>
      <c r="J42" s="7"/>
      <c r="K42" s="7"/>
      <c r="L42" s="9" t="s">
        <v>100</v>
      </c>
      <c r="M42" s="32">
        <v>3189</v>
      </c>
      <c r="N42" s="32">
        <v>2262.5</v>
      </c>
      <c r="O42" s="32">
        <v>1791.4</v>
      </c>
      <c r="P42" s="33">
        <v>796</v>
      </c>
      <c r="Q42" s="33">
        <v>768.2</v>
      </c>
      <c r="R42" s="33">
        <v>251.8</v>
      </c>
      <c r="S42" s="33">
        <v>115.3</v>
      </c>
      <c r="T42" s="30">
        <v>31.6</v>
      </c>
      <c r="U42" s="32">
        <v>9205.9</v>
      </c>
    </row>
    <row r="43" spans="1:21" ht="16.5" customHeight="1" x14ac:dyDescent="0.2">
      <c r="A43" s="7"/>
      <c r="B43" s="7" t="s">
        <v>172</v>
      </c>
      <c r="C43" s="7"/>
      <c r="D43" s="7"/>
      <c r="E43" s="7"/>
      <c r="F43" s="7"/>
      <c r="G43" s="7"/>
      <c r="H43" s="7"/>
      <c r="I43" s="7"/>
      <c r="J43" s="7"/>
      <c r="K43" s="7"/>
      <c r="L43" s="9"/>
      <c r="M43" s="10"/>
      <c r="N43" s="10"/>
      <c r="O43" s="10"/>
      <c r="P43" s="10"/>
      <c r="Q43" s="10"/>
      <c r="R43" s="10"/>
      <c r="S43" s="10"/>
      <c r="T43" s="10"/>
      <c r="U43" s="10"/>
    </row>
    <row r="44" spans="1:21" ht="16.5" customHeight="1" x14ac:dyDescent="0.2">
      <c r="A44" s="7"/>
      <c r="B44" s="7"/>
      <c r="C44" s="7" t="s">
        <v>140</v>
      </c>
      <c r="D44" s="7"/>
      <c r="E44" s="7"/>
      <c r="F44" s="7"/>
      <c r="G44" s="7"/>
      <c r="H44" s="7"/>
      <c r="I44" s="7"/>
      <c r="J44" s="7"/>
      <c r="K44" s="7"/>
      <c r="L44" s="9" t="s">
        <v>152</v>
      </c>
      <c r="M44" s="33">
        <v>365.7</v>
      </c>
      <c r="N44" s="33">
        <v>339.6</v>
      </c>
      <c r="O44" s="33">
        <v>353.3</v>
      </c>
      <c r="P44" s="33">
        <v>332.6</v>
      </c>
      <c r="Q44" s="33">
        <v>406.8</v>
      </c>
      <c r="R44" s="33">
        <v>478.3</v>
      </c>
      <c r="S44" s="33">
        <v>301.5</v>
      </c>
      <c r="T44" s="33">
        <v>151.69999999999999</v>
      </c>
      <c r="U44" s="33">
        <v>355</v>
      </c>
    </row>
    <row r="45" spans="1:21" ht="16.5" customHeight="1" x14ac:dyDescent="0.2">
      <c r="A45" s="7"/>
      <c r="B45" s="7"/>
      <c r="C45" s="7" t="s">
        <v>96</v>
      </c>
      <c r="D45" s="7"/>
      <c r="E45" s="7"/>
      <c r="F45" s="7"/>
      <c r="G45" s="7"/>
      <c r="H45" s="7"/>
      <c r="I45" s="7"/>
      <c r="J45" s="7"/>
      <c r="K45" s="7"/>
      <c r="L45" s="9" t="s">
        <v>152</v>
      </c>
      <c r="M45" s="33">
        <v>352.2</v>
      </c>
      <c r="N45" s="33">
        <v>324.7</v>
      </c>
      <c r="O45" s="33">
        <v>338.2</v>
      </c>
      <c r="P45" s="33">
        <v>314.3</v>
      </c>
      <c r="Q45" s="33">
        <v>387.5</v>
      </c>
      <c r="R45" s="33">
        <v>445.7</v>
      </c>
      <c r="S45" s="33">
        <v>285.2</v>
      </c>
      <c r="T45" s="33">
        <v>142.9</v>
      </c>
      <c r="U45" s="33">
        <v>339.5</v>
      </c>
    </row>
    <row r="46" spans="1:21" ht="16.5" customHeight="1" x14ac:dyDescent="0.2">
      <c r="A46" s="7"/>
      <c r="B46" s="7"/>
      <c r="C46" s="7" t="s">
        <v>141</v>
      </c>
      <c r="D46" s="7"/>
      <c r="E46" s="7"/>
      <c r="F46" s="7"/>
      <c r="G46" s="7"/>
      <c r="H46" s="7"/>
      <c r="I46" s="7"/>
      <c r="J46" s="7"/>
      <c r="K46" s="7"/>
      <c r="L46" s="9" t="s">
        <v>152</v>
      </c>
      <c r="M46" s="33">
        <v>348.5</v>
      </c>
      <c r="N46" s="33">
        <v>324.3</v>
      </c>
      <c r="O46" s="33">
        <v>333.9</v>
      </c>
      <c r="P46" s="33">
        <v>306.89999999999998</v>
      </c>
      <c r="Q46" s="33">
        <v>379.5</v>
      </c>
      <c r="R46" s="33">
        <v>441.3</v>
      </c>
      <c r="S46" s="33">
        <v>282.5</v>
      </c>
      <c r="T46" s="33">
        <v>138.80000000000001</v>
      </c>
      <c r="U46" s="33">
        <v>335.9</v>
      </c>
    </row>
    <row r="47" spans="1:21" ht="16.5" customHeight="1" x14ac:dyDescent="0.2">
      <c r="A47" s="7"/>
      <c r="B47" s="7"/>
      <c r="C47" s="7" t="s">
        <v>142</v>
      </c>
      <c r="D47" s="7"/>
      <c r="E47" s="7"/>
      <c r="F47" s="7"/>
      <c r="G47" s="7"/>
      <c r="H47" s="7"/>
      <c r="I47" s="7"/>
      <c r="J47" s="7"/>
      <c r="K47" s="7"/>
      <c r="L47" s="9" t="s">
        <v>152</v>
      </c>
      <c r="M47" s="33">
        <v>371</v>
      </c>
      <c r="N47" s="33">
        <v>353.6</v>
      </c>
      <c r="O47" s="33">
        <v>360.2</v>
      </c>
      <c r="P47" s="33">
        <v>324.10000000000002</v>
      </c>
      <c r="Q47" s="33">
        <v>399.8</v>
      </c>
      <c r="R47" s="33">
        <v>475.9</v>
      </c>
      <c r="S47" s="33">
        <v>291.7</v>
      </c>
      <c r="T47" s="33">
        <v>144.1</v>
      </c>
      <c r="U47" s="33">
        <v>360.1</v>
      </c>
    </row>
    <row r="48" spans="1:21" ht="16.5" customHeight="1" x14ac:dyDescent="0.2">
      <c r="A48" s="7"/>
      <c r="B48" s="7"/>
      <c r="C48" s="7" t="s">
        <v>143</v>
      </c>
      <c r="D48" s="7"/>
      <c r="E48" s="7"/>
      <c r="F48" s="7"/>
      <c r="G48" s="7"/>
      <c r="H48" s="7"/>
      <c r="I48" s="7"/>
      <c r="J48" s="7"/>
      <c r="K48" s="7"/>
      <c r="L48" s="9" t="s">
        <v>152</v>
      </c>
      <c r="M48" s="33">
        <v>401.2</v>
      </c>
      <c r="N48" s="33">
        <v>396</v>
      </c>
      <c r="O48" s="33">
        <v>393.4</v>
      </c>
      <c r="P48" s="33">
        <v>331.6</v>
      </c>
      <c r="Q48" s="33">
        <v>425.2</v>
      </c>
      <c r="R48" s="33">
        <v>484.1</v>
      </c>
      <c r="S48" s="33">
        <v>321.8</v>
      </c>
      <c r="T48" s="33">
        <v>144.9</v>
      </c>
      <c r="U48" s="33">
        <v>390.5</v>
      </c>
    </row>
    <row r="49" spans="1:21" ht="16.5" customHeight="1" x14ac:dyDescent="0.2">
      <c r="A49" s="7"/>
      <c r="B49" s="7"/>
      <c r="C49" s="7" t="s">
        <v>144</v>
      </c>
      <c r="D49" s="7"/>
      <c r="E49" s="7"/>
      <c r="F49" s="7"/>
      <c r="G49" s="7"/>
      <c r="H49" s="7"/>
      <c r="I49" s="7"/>
      <c r="J49" s="7"/>
      <c r="K49" s="7"/>
      <c r="L49" s="9" t="s">
        <v>152</v>
      </c>
      <c r="M49" s="33">
        <v>376.1</v>
      </c>
      <c r="N49" s="33">
        <v>366.1</v>
      </c>
      <c r="O49" s="33">
        <v>364.7</v>
      </c>
      <c r="P49" s="33">
        <v>299.10000000000002</v>
      </c>
      <c r="Q49" s="33">
        <v>397.6</v>
      </c>
      <c r="R49" s="33">
        <v>461</v>
      </c>
      <c r="S49" s="33">
        <v>276.60000000000002</v>
      </c>
      <c r="T49" s="33">
        <v>128.80000000000001</v>
      </c>
      <c r="U49" s="33">
        <v>362.2</v>
      </c>
    </row>
    <row r="50" spans="1:21" ht="16.5" customHeight="1" x14ac:dyDescent="0.2">
      <c r="A50" s="7"/>
      <c r="B50" s="7"/>
      <c r="C50" s="7" t="s">
        <v>168</v>
      </c>
      <c r="D50" s="7"/>
      <c r="E50" s="7"/>
      <c r="F50" s="7"/>
      <c r="G50" s="7"/>
      <c r="H50" s="7"/>
      <c r="I50" s="7"/>
      <c r="J50" s="7"/>
      <c r="K50" s="7"/>
      <c r="L50" s="9" t="s">
        <v>152</v>
      </c>
      <c r="M50" s="33">
        <v>337.5</v>
      </c>
      <c r="N50" s="33">
        <v>310</v>
      </c>
      <c r="O50" s="33">
        <v>304.60000000000002</v>
      </c>
      <c r="P50" s="33">
        <v>277</v>
      </c>
      <c r="Q50" s="33">
        <v>354.8</v>
      </c>
      <c r="R50" s="33">
        <v>404.6</v>
      </c>
      <c r="S50" s="33">
        <v>247.9</v>
      </c>
      <c r="T50" s="33">
        <v>114.8</v>
      </c>
      <c r="U50" s="33">
        <v>316.39999999999998</v>
      </c>
    </row>
    <row r="51" spans="1:21" ht="16.5" customHeight="1" x14ac:dyDescent="0.2">
      <c r="A51" s="7"/>
      <c r="B51" s="7"/>
      <c r="C51" s="7" t="s">
        <v>146</v>
      </c>
      <c r="D51" s="7"/>
      <c r="E51" s="7"/>
      <c r="F51" s="7"/>
      <c r="G51" s="7"/>
      <c r="H51" s="7"/>
      <c r="I51" s="7"/>
      <c r="J51" s="7"/>
      <c r="K51" s="7"/>
      <c r="L51" s="9" t="s">
        <v>152</v>
      </c>
      <c r="M51" s="33">
        <v>359.4</v>
      </c>
      <c r="N51" s="33">
        <v>331.1</v>
      </c>
      <c r="O51" s="33">
        <v>321.5</v>
      </c>
      <c r="P51" s="33">
        <v>287.8</v>
      </c>
      <c r="Q51" s="33">
        <v>380.3</v>
      </c>
      <c r="R51" s="33">
        <v>421.9</v>
      </c>
      <c r="S51" s="33">
        <v>256.5</v>
      </c>
      <c r="T51" s="33">
        <v>120.8</v>
      </c>
      <c r="U51" s="33">
        <v>335.7</v>
      </c>
    </row>
    <row r="52" spans="1:21" ht="16.5" customHeight="1" x14ac:dyDescent="0.2">
      <c r="A52" s="7"/>
      <c r="B52" s="7"/>
      <c r="C52" s="7" t="s">
        <v>147</v>
      </c>
      <c r="D52" s="7"/>
      <c r="E52" s="7"/>
      <c r="F52" s="7"/>
      <c r="G52" s="7"/>
      <c r="H52" s="7"/>
      <c r="I52" s="7"/>
      <c r="J52" s="7"/>
      <c r="K52" s="7"/>
      <c r="L52" s="9" t="s">
        <v>152</v>
      </c>
      <c r="M52" s="33">
        <v>370.6</v>
      </c>
      <c r="N52" s="33">
        <v>346</v>
      </c>
      <c r="O52" s="33">
        <v>334</v>
      </c>
      <c r="P52" s="33">
        <v>291.39999999999998</v>
      </c>
      <c r="Q52" s="33">
        <v>400.8</v>
      </c>
      <c r="R52" s="33">
        <v>422.5</v>
      </c>
      <c r="S52" s="33">
        <v>265.89999999999998</v>
      </c>
      <c r="T52" s="33">
        <v>120.6</v>
      </c>
      <c r="U52" s="33">
        <v>347.6</v>
      </c>
    </row>
    <row r="53" spans="1:21" ht="16.5" customHeight="1" x14ac:dyDescent="0.2">
      <c r="A53" s="7"/>
      <c r="B53" s="7"/>
      <c r="C53" s="7" t="s">
        <v>148</v>
      </c>
      <c r="D53" s="7"/>
      <c r="E53" s="7"/>
      <c r="F53" s="7"/>
      <c r="G53" s="7"/>
      <c r="H53" s="7"/>
      <c r="I53" s="7"/>
      <c r="J53" s="7"/>
      <c r="K53" s="7"/>
      <c r="L53" s="9" t="s">
        <v>152</v>
      </c>
      <c r="M53" s="33">
        <v>406.2</v>
      </c>
      <c r="N53" s="33">
        <v>379</v>
      </c>
      <c r="O53" s="33">
        <v>366.7</v>
      </c>
      <c r="P53" s="33">
        <v>334.7</v>
      </c>
      <c r="Q53" s="33">
        <v>431.8</v>
      </c>
      <c r="R53" s="33">
        <v>464.8</v>
      </c>
      <c r="S53" s="33">
        <v>282.5</v>
      </c>
      <c r="T53" s="33">
        <v>132.5</v>
      </c>
      <c r="U53" s="33">
        <v>382.2</v>
      </c>
    </row>
    <row r="54" spans="1:21" ht="16.5" customHeight="1" x14ac:dyDescent="0.2">
      <c r="A54" s="7"/>
      <c r="B54" s="7"/>
      <c r="C54" s="7" t="s">
        <v>149</v>
      </c>
      <c r="D54" s="7"/>
      <c r="E54" s="7"/>
      <c r="F54" s="7"/>
      <c r="G54" s="7"/>
      <c r="H54" s="7"/>
      <c r="I54" s="7"/>
      <c r="J54" s="7"/>
      <c r="K54" s="7"/>
      <c r="L54" s="9" t="s">
        <v>152</v>
      </c>
      <c r="M54" s="33">
        <v>411</v>
      </c>
      <c r="N54" s="33">
        <v>381.5</v>
      </c>
      <c r="O54" s="33">
        <v>363.1</v>
      </c>
      <c r="P54" s="33">
        <v>331</v>
      </c>
      <c r="Q54" s="33">
        <v>431</v>
      </c>
      <c r="R54" s="33">
        <v>466.6</v>
      </c>
      <c r="S54" s="33">
        <v>294</v>
      </c>
      <c r="T54" s="33">
        <v>137.4</v>
      </c>
      <c r="U54" s="33">
        <v>383.7</v>
      </c>
    </row>
    <row r="55" spans="1:21" ht="16.5" customHeight="1" x14ac:dyDescent="0.2">
      <c r="A55" s="7"/>
      <c r="B55" s="7"/>
      <c r="C55" s="7" t="s">
        <v>169</v>
      </c>
      <c r="D55" s="7"/>
      <c r="E55" s="7"/>
      <c r="F55" s="7"/>
      <c r="G55" s="7"/>
      <c r="H55" s="7"/>
      <c r="I55" s="7"/>
      <c r="J55" s="7"/>
      <c r="K55" s="7"/>
      <c r="L55" s="9" t="s">
        <v>152</v>
      </c>
      <c r="M55" s="33">
        <v>414.2</v>
      </c>
      <c r="N55" s="33">
        <v>388.9</v>
      </c>
      <c r="O55" s="33">
        <v>369.6</v>
      </c>
      <c r="P55" s="33">
        <v>330.5</v>
      </c>
      <c r="Q55" s="33">
        <v>441.7</v>
      </c>
      <c r="R55" s="33">
        <v>463.2</v>
      </c>
      <c r="S55" s="33">
        <v>299.3</v>
      </c>
      <c r="T55" s="33">
        <v>133.80000000000001</v>
      </c>
      <c r="U55" s="33">
        <v>388.7</v>
      </c>
    </row>
    <row r="56" spans="1:21" ht="16.5" customHeight="1" x14ac:dyDescent="0.2">
      <c r="A56" s="7"/>
      <c r="B56" s="7" t="s">
        <v>173</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140</v>
      </c>
      <c r="D57" s="7"/>
      <c r="E57" s="7"/>
      <c r="F57" s="7"/>
      <c r="G57" s="7"/>
      <c r="H57" s="7"/>
      <c r="I57" s="7"/>
      <c r="J57" s="7"/>
      <c r="K57" s="7"/>
      <c r="L57" s="9" t="s">
        <v>174</v>
      </c>
      <c r="M57" s="30">
        <v>74.3</v>
      </c>
      <c r="N57" s="30">
        <v>72.2</v>
      </c>
      <c r="O57" s="30">
        <v>76.3</v>
      </c>
      <c r="P57" s="30">
        <v>70.7</v>
      </c>
      <c r="Q57" s="30">
        <v>77.900000000000006</v>
      </c>
      <c r="R57" s="30">
        <v>77.5</v>
      </c>
      <c r="S57" s="30">
        <v>58.1</v>
      </c>
      <c r="T57" s="30">
        <v>58.3</v>
      </c>
      <c r="U57" s="30">
        <v>73.900000000000006</v>
      </c>
    </row>
    <row r="58" spans="1:21" ht="16.5" customHeight="1" x14ac:dyDescent="0.2">
      <c r="A58" s="7"/>
      <c r="B58" s="7"/>
      <c r="C58" s="7" t="s">
        <v>96</v>
      </c>
      <c r="D58" s="7"/>
      <c r="E58" s="7"/>
      <c r="F58" s="7"/>
      <c r="G58" s="7"/>
      <c r="H58" s="7"/>
      <c r="I58" s="7"/>
      <c r="J58" s="7"/>
      <c r="K58" s="7"/>
      <c r="L58" s="9" t="s">
        <v>174</v>
      </c>
      <c r="M58" s="30">
        <v>74.3</v>
      </c>
      <c r="N58" s="30">
        <v>71.599999999999994</v>
      </c>
      <c r="O58" s="30">
        <v>75.7</v>
      </c>
      <c r="P58" s="30">
        <v>70</v>
      </c>
      <c r="Q58" s="30">
        <v>77.2</v>
      </c>
      <c r="R58" s="30">
        <v>77.5</v>
      </c>
      <c r="S58" s="30">
        <v>57.7</v>
      </c>
      <c r="T58" s="30">
        <v>57.2</v>
      </c>
      <c r="U58" s="30">
        <v>73.5</v>
      </c>
    </row>
    <row r="59" spans="1:21" ht="16.5" customHeight="1" x14ac:dyDescent="0.2">
      <c r="A59" s="7"/>
      <c r="B59" s="7"/>
      <c r="C59" s="7" t="s">
        <v>141</v>
      </c>
      <c r="D59" s="7"/>
      <c r="E59" s="7"/>
      <c r="F59" s="7"/>
      <c r="G59" s="7"/>
      <c r="H59" s="7"/>
      <c r="I59" s="7"/>
      <c r="J59" s="7"/>
      <c r="K59" s="7"/>
      <c r="L59" s="9" t="s">
        <v>174</v>
      </c>
      <c r="M59" s="30">
        <v>75.099999999999994</v>
      </c>
      <c r="N59" s="30">
        <v>72.599999999999994</v>
      </c>
      <c r="O59" s="30">
        <v>76</v>
      </c>
      <c r="P59" s="30">
        <v>70</v>
      </c>
      <c r="Q59" s="30">
        <v>77.8</v>
      </c>
      <c r="R59" s="30">
        <v>77.599999999999994</v>
      </c>
      <c r="S59" s="30">
        <v>59.7</v>
      </c>
      <c r="T59" s="30">
        <v>55.3</v>
      </c>
      <c r="U59" s="30">
        <v>74.099999999999994</v>
      </c>
    </row>
    <row r="60" spans="1:21" ht="16.5" customHeight="1" x14ac:dyDescent="0.2">
      <c r="A60" s="7"/>
      <c r="B60" s="7"/>
      <c r="C60" s="7" t="s">
        <v>142</v>
      </c>
      <c r="D60" s="7"/>
      <c r="E60" s="7"/>
      <c r="F60" s="7"/>
      <c r="G60" s="7"/>
      <c r="H60" s="7"/>
      <c r="I60" s="7"/>
      <c r="J60" s="7"/>
      <c r="K60" s="7"/>
      <c r="L60" s="9" t="s">
        <v>174</v>
      </c>
      <c r="M60" s="30">
        <v>76.099999999999994</v>
      </c>
      <c r="N60" s="30">
        <v>74.2</v>
      </c>
      <c r="O60" s="30">
        <v>76.8</v>
      </c>
      <c r="P60" s="30">
        <v>69.7</v>
      </c>
      <c r="Q60" s="30">
        <v>78.8</v>
      </c>
      <c r="R60" s="30">
        <v>79.400000000000006</v>
      </c>
      <c r="S60" s="30">
        <v>61.7</v>
      </c>
      <c r="T60" s="30">
        <v>55.9</v>
      </c>
      <c r="U60" s="30">
        <v>75.2</v>
      </c>
    </row>
    <row r="61" spans="1:21" ht="16.5" customHeight="1" x14ac:dyDescent="0.2">
      <c r="A61" s="7"/>
      <c r="B61" s="7"/>
      <c r="C61" s="7" t="s">
        <v>143</v>
      </c>
      <c r="D61" s="7"/>
      <c r="E61" s="7"/>
      <c r="F61" s="7"/>
      <c r="G61" s="7"/>
      <c r="H61" s="7"/>
      <c r="I61" s="7"/>
      <c r="J61" s="7"/>
      <c r="K61" s="7"/>
      <c r="L61" s="9" t="s">
        <v>174</v>
      </c>
      <c r="M61" s="30">
        <v>76</v>
      </c>
      <c r="N61" s="30">
        <v>74.2</v>
      </c>
      <c r="O61" s="30">
        <v>75.7</v>
      </c>
      <c r="P61" s="30">
        <v>68.099999999999994</v>
      </c>
      <c r="Q61" s="30">
        <v>78.5</v>
      </c>
      <c r="R61" s="30">
        <v>79.7</v>
      </c>
      <c r="S61" s="30">
        <v>61.2</v>
      </c>
      <c r="T61" s="30">
        <v>53.6</v>
      </c>
      <c r="U61" s="30">
        <v>74.8</v>
      </c>
    </row>
    <row r="62" spans="1:21" ht="16.5" customHeight="1" x14ac:dyDescent="0.2">
      <c r="A62" s="7"/>
      <c r="B62" s="7"/>
      <c r="C62" s="7" t="s">
        <v>144</v>
      </c>
      <c r="D62" s="7"/>
      <c r="E62" s="7"/>
      <c r="F62" s="7"/>
      <c r="G62" s="7"/>
      <c r="H62" s="7"/>
      <c r="I62" s="7"/>
      <c r="J62" s="7"/>
      <c r="K62" s="7"/>
      <c r="L62" s="9" t="s">
        <v>174</v>
      </c>
      <c r="M62" s="30">
        <v>76.900000000000006</v>
      </c>
      <c r="N62" s="30">
        <v>74.8</v>
      </c>
      <c r="O62" s="30">
        <v>76.3</v>
      </c>
      <c r="P62" s="30">
        <v>69.099999999999994</v>
      </c>
      <c r="Q62" s="30">
        <v>79.2</v>
      </c>
      <c r="R62" s="30">
        <v>80.099999999999994</v>
      </c>
      <c r="S62" s="30">
        <v>61.7</v>
      </c>
      <c r="T62" s="30">
        <v>58.2</v>
      </c>
      <c r="U62" s="30">
        <v>75.599999999999994</v>
      </c>
    </row>
    <row r="63" spans="1:21" ht="16.5" customHeight="1" x14ac:dyDescent="0.2">
      <c r="A63" s="7"/>
      <c r="B63" s="7"/>
      <c r="C63" s="7" t="s">
        <v>168</v>
      </c>
      <c r="D63" s="7"/>
      <c r="E63" s="7"/>
      <c r="F63" s="7"/>
      <c r="G63" s="7"/>
      <c r="H63" s="7"/>
      <c r="I63" s="7"/>
      <c r="J63" s="7"/>
      <c r="K63" s="7"/>
      <c r="L63" s="9" t="s">
        <v>174</v>
      </c>
      <c r="M63" s="30">
        <v>78.7</v>
      </c>
      <c r="N63" s="30">
        <v>77.099999999999994</v>
      </c>
      <c r="O63" s="30">
        <v>78.400000000000006</v>
      </c>
      <c r="P63" s="30">
        <v>69.400000000000006</v>
      </c>
      <c r="Q63" s="30">
        <v>80.2</v>
      </c>
      <c r="R63" s="30">
        <v>82</v>
      </c>
      <c r="S63" s="30">
        <v>62.2</v>
      </c>
      <c r="T63" s="30">
        <v>60.7</v>
      </c>
      <c r="U63" s="30">
        <v>77.3</v>
      </c>
    </row>
    <row r="64" spans="1:21" ht="16.5" customHeight="1" x14ac:dyDescent="0.2">
      <c r="A64" s="7"/>
      <c r="B64" s="7"/>
      <c r="C64" s="7" t="s">
        <v>146</v>
      </c>
      <c r="D64" s="7"/>
      <c r="E64" s="7"/>
      <c r="F64" s="7"/>
      <c r="G64" s="7"/>
      <c r="H64" s="7"/>
      <c r="I64" s="7"/>
      <c r="J64" s="7"/>
      <c r="K64" s="7"/>
      <c r="L64" s="9" t="s">
        <v>174</v>
      </c>
      <c r="M64" s="30">
        <v>79.3</v>
      </c>
      <c r="N64" s="30">
        <v>78.099999999999994</v>
      </c>
      <c r="O64" s="30">
        <v>78.599999999999994</v>
      </c>
      <c r="P64" s="30">
        <v>70.400000000000006</v>
      </c>
      <c r="Q64" s="30">
        <v>80.599999999999994</v>
      </c>
      <c r="R64" s="30">
        <v>82.9</v>
      </c>
      <c r="S64" s="30">
        <v>62.9</v>
      </c>
      <c r="T64" s="30">
        <v>62.4</v>
      </c>
      <c r="U64" s="30">
        <v>78</v>
      </c>
    </row>
    <row r="65" spans="1:21" ht="16.5" customHeight="1" x14ac:dyDescent="0.2">
      <c r="A65" s="7"/>
      <c r="B65" s="7"/>
      <c r="C65" s="7" t="s">
        <v>147</v>
      </c>
      <c r="D65" s="7"/>
      <c r="E65" s="7"/>
      <c r="F65" s="7"/>
      <c r="G65" s="7"/>
      <c r="H65" s="7"/>
      <c r="I65" s="7"/>
      <c r="J65" s="7"/>
      <c r="K65" s="7"/>
      <c r="L65" s="9" t="s">
        <v>174</v>
      </c>
      <c r="M65" s="30">
        <v>79.7</v>
      </c>
      <c r="N65" s="30">
        <v>78.8</v>
      </c>
      <c r="O65" s="30">
        <v>78.8</v>
      </c>
      <c r="P65" s="30">
        <v>71.3</v>
      </c>
      <c r="Q65" s="30">
        <v>81.2</v>
      </c>
      <c r="R65" s="30">
        <v>83.2</v>
      </c>
      <c r="S65" s="30">
        <v>63.2</v>
      </c>
      <c r="T65" s="30">
        <v>64.099999999999994</v>
      </c>
      <c r="U65" s="30">
        <v>78.5</v>
      </c>
    </row>
    <row r="66" spans="1:21" ht="16.5" customHeight="1" x14ac:dyDescent="0.2">
      <c r="A66" s="7"/>
      <c r="B66" s="7"/>
      <c r="C66" s="7" t="s">
        <v>148</v>
      </c>
      <c r="D66" s="7"/>
      <c r="E66" s="7"/>
      <c r="F66" s="7"/>
      <c r="G66" s="7"/>
      <c r="H66" s="7"/>
      <c r="I66" s="7"/>
      <c r="J66" s="7"/>
      <c r="K66" s="7"/>
      <c r="L66" s="9" t="s">
        <v>174</v>
      </c>
      <c r="M66" s="30">
        <v>79</v>
      </c>
      <c r="N66" s="30">
        <v>78.2</v>
      </c>
      <c r="O66" s="30">
        <v>77.599999999999994</v>
      </c>
      <c r="P66" s="30">
        <v>71.3</v>
      </c>
      <c r="Q66" s="30">
        <v>80.8</v>
      </c>
      <c r="R66" s="30">
        <v>81.900000000000006</v>
      </c>
      <c r="S66" s="30">
        <v>62.5</v>
      </c>
      <c r="T66" s="30">
        <v>62.7</v>
      </c>
      <c r="U66" s="30">
        <v>77.8</v>
      </c>
    </row>
    <row r="67" spans="1:21" ht="16.5" customHeight="1" x14ac:dyDescent="0.2">
      <c r="A67" s="7"/>
      <c r="B67" s="7"/>
      <c r="C67" s="7" t="s">
        <v>149</v>
      </c>
      <c r="D67" s="7"/>
      <c r="E67" s="7"/>
      <c r="F67" s="7"/>
      <c r="G67" s="7"/>
      <c r="H67" s="7"/>
      <c r="I67" s="7"/>
      <c r="J67" s="7"/>
      <c r="K67" s="7"/>
      <c r="L67" s="9" t="s">
        <v>174</v>
      </c>
      <c r="M67" s="30">
        <v>78.7</v>
      </c>
      <c r="N67" s="30">
        <v>78.400000000000006</v>
      </c>
      <c r="O67" s="30">
        <v>76.900000000000006</v>
      </c>
      <c r="P67" s="30">
        <v>71.7</v>
      </c>
      <c r="Q67" s="30">
        <v>80.599999999999994</v>
      </c>
      <c r="R67" s="30">
        <v>81.8</v>
      </c>
      <c r="S67" s="30">
        <v>62.3</v>
      </c>
      <c r="T67" s="30">
        <v>62.1</v>
      </c>
      <c r="U67" s="30">
        <v>77.7</v>
      </c>
    </row>
    <row r="68" spans="1:21" ht="16.5" customHeight="1" x14ac:dyDescent="0.2">
      <c r="A68" s="11"/>
      <c r="B68" s="11"/>
      <c r="C68" s="11" t="s">
        <v>169</v>
      </c>
      <c r="D68" s="11"/>
      <c r="E68" s="11"/>
      <c r="F68" s="11"/>
      <c r="G68" s="11"/>
      <c r="H68" s="11"/>
      <c r="I68" s="11"/>
      <c r="J68" s="11"/>
      <c r="K68" s="11"/>
      <c r="L68" s="12" t="s">
        <v>174</v>
      </c>
      <c r="M68" s="37">
        <v>78.900000000000006</v>
      </c>
      <c r="N68" s="37">
        <v>78.8</v>
      </c>
      <c r="O68" s="37">
        <v>76.8</v>
      </c>
      <c r="P68" s="37">
        <v>72.599999999999994</v>
      </c>
      <c r="Q68" s="37">
        <v>81</v>
      </c>
      <c r="R68" s="37">
        <v>82</v>
      </c>
      <c r="S68" s="37">
        <v>62.7</v>
      </c>
      <c r="T68" s="37">
        <v>63.7</v>
      </c>
      <c r="U68" s="37">
        <v>77.900000000000006</v>
      </c>
    </row>
    <row r="69" spans="1:21" ht="4.5" customHeight="1" x14ac:dyDescent="0.2">
      <c r="A69" s="25"/>
      <c r="B69" s="25"/>
      <c r="C69" s="2"/>
      <c r="D69" s="2"/>
      <c r="E69" s="2"/>
      <c r="F69" s="2"/>
      <c r="G69" s="2"/>
      <c r="H69" s="2"/>
      <c r="I69" s="2"/>
      <c r="J69" s="2"/>
      <c r="K69" s="2"/>
      <c r="L69" s="2"/>
      <c r="M69" s="2"/>
      <c r="N69" s="2"/>
      <c r="O69" s="2"/>
      <c r="P69" s="2"/>
      <c r="Q69" s="2"/>
      <c r="R69" s="2"/>
      <c r="S69" s="2"/>
      <c r="T69" s="2"/>
      <c r="U69" s="2"/>
    </row>
    <row r="70" spans="1:21" ht="16.5" customHeight="1" x14ac:dyDescent="0.2">
      <c r="A70" s="25"/>
      <c r="B70" s="25"/>
      <c r="C70" s="79" t="s">
        <v>153</v>
      </c>
      <c r="D70" s="79"/>
      <c r="E70" s="79"/>
      <c r="F70" s="79"/>
      <c r="G70" s="79"/>
      <c r="H70" s="79"/>
      <c r="I70" s="79"/>
      <c r="J70" s="79"/>
      <c r="K70" s="79"/>
      <c r="L70" s="79"/>
      <c r="M70" s="79"/>
      <c r="N70" s="79"/>
      <c r="O70" s="79"/>
      <c r="P70" s="79"/>
      <c r="Q70" s="79"/>
      <c r="R70" s="79"/>
      <c r="S70" s="79"/>
      <c r="T70" s="79"/>
      <c r="U70" s="79"/>
    </row>
    <row r="71" spans="1:21" ht="4.5" customHeight="1" x14ac:dyDescent="0.2">
      <c r="A71" s="25"/>
      <c r="B71" s="25"/>
      <c r="C71" s="2"/>
      <c r="D71" s="2"/>
      <c r="E71" s="2"/>
      <c r="F71" s="2"/>
      <c r="G71" s="2"/>
      <c r="H71" s="2"/>
      <c r="I71" s="2"/>
      <c r="J71" s="2"/>
      <c r="K71" s="2"/>
      <c r="L71" s="2"/>
      <c r="M71" s="2"/>
      <c r="N71" s="2"/>
      <c r="O71" s="2"/>
      <c r="P71" s="2"/>
      <c r="Q71" s="2"/>
      <c r="R71" s="2"/>
      <c r="S71" s="2"/>
      <c r="T71" s="2"/>
      <c r="U71" s="2"/>
    </row>
    <row r="72" spans="1:21" ht="29.45" customHeight="1" x14ac:dyDescent="0.2">
      <c r="A72" s="25" t="s">
        <v>115</v>
      </c>
      <c r="B72" s="25"/>
      <c r="C72" s="79" t="s">
        <v>156</v>
      </c>
      <c r="D72" s="79"/>
      <c r="E72" s="79"/>
      <c r="F72" s="79"/>
      <c r="G72" s="79"/>
      <c r="H72" s="79"/>
      <c r="I72" s="79"/>
      <c r="J72" s="79"/>
      <c r="K72" s="79"/>
      <c r="L72" s="79"/>
      <c r="M72" s="79"/>
      <c r="N72" s="79"/>
      <c r="O72" s="79"/>
      <c r="P72" s="79"/>
      <c r="Q72" s="79"/>
      <c r="R72" s="79"/>
      <c r="S72" s="79"/>
      <c r="T72" s="79"/>
      <c r="U72" s="79"/>
    </row>
    <row r="73" spans="1:21" ht="68.099999999999994" customHeight="1" x14ac:dyDescent="0.2">
      <c r="A73" s="25" t="s">
        <v>117</v>
      </c>
      <c r="B73" s="25"/>
      <c r="C73" s="79" t="s">
        <v>175</v>
      </c>
      <c r="D73" s="79"/>
      <c r="E73" s="79"/>
      <c r="F73" s="79"/>
      <c r="G73" s="79"/>
      <c r="H73" s="79"/>
      <c r="I73" s="79"/>
      <c r="J73" s="79"/>
      <c r="K73" s="79"/>
      <c r="L73" s="79"/>
      <c r="M73" s="79"/>
      <c r="N73" s="79"/>
      <c r="O73" s="79"/>
      <c r="P73" s="79"/>
      <c r="Q73" s="79"/>
      <c r="R73" s="79"/>
      <c r="S73" s="79"/>
      <c r="T73" s="79"/>
      <c r="U73" s="79"/>
    </row>
    <row r="74" spans="1:21" ht="29.45" customHeight="1" x14ac:dyDescent="0.2">
      <c r="A74" s="25" t="s">
        <v>119</v>
      </c>
      <c r="B74" s="25"/>
      <c r="C74" s="79" t="s">
        <v>176</v>
      </c>
      <c r="D74" s="79"/>
      <c r="E74" s="79"/>
      <c r="F74" s="79"/>
      <c r="G74" s="79"/>
      <c r="H74" s="79"/>
      <c r="I74" s="79"/>
      <c r="J74" s="79"/>
      <c r="K74" s="79"/>
      <c r="L74" s="79"/>
      <c r="M74" s="79"/>
      <c r="N74" s="79"/>
      <c r="O74" s="79"/>
      <c r="P74" s="79"/>
      <c r="Q74" s="79"/>
      <c r="R74" s="79"/>
      <c r="S74" s="79"/>
      <c r="T74" s="79"/>
      <c r="U74" s="79"/>
    </row>
    <row r="75" spans="1:21" ht="29.45" customHeight="1" x14ac:dyDescent="0.2">
      <c r="A75" s="25" t="s">
        <v>121</v>
      </c>
      <c r="B75" s="25"/>
      <c r="C75" s="79" t="s">
        <v>177</v>
      </c>
      <c r="D75" s="79"/>
      <c r="E75" s="79"/>
      <c r="F75" s="79"/>
      <c r="G75" s="79"/>
      <c r="H75" s="79"/>
      <c r="I75" s="79"/>
      <c r="J75" s="79"/>
      <c r="K75" s="79"/>
      <c r="L75" s="79"/>
      <c r="M75" s="79"/>
      <c r="N75" s="79"/>
      <c r="O75" s="79"/>
      <c r="P75" s="79"/>
      <c r="Q75" s="79"/>
      <c r="R75" s="79"/>
      <c r="S75" s="79"/>
      <c r="T75" s="79"/>
      <c r="U75" s="79"/>
    </row>
    <row r="76" spans="1:21" ht="29.45" customHeight="1" x14ac:dyDescent="0.2">
      <c r="A76" s="25" t="s">
        <v>123</v>
      </c>
      <c r="B76" s="25"/>
      <c r="C76" s="79" t="s">
        <v>178</v>
      </c>
      <c r="D76" s="79"/>
      <c r="E76" s="79"/>
      <c r="F76" s="79"/>
      <c r="G76" s="79"/>
      <c r="H76" s="79"/>
      <c r="I76" s="79"/>
      <c r="J76" s="79"/>
      <c r="K76" s="79"/>
      <c r="L76" s="79"/>
      <c r="M76" s="79"/>
      <c r="N76" s="79"/>
      <c r="O76" s="79"/>
      <c r="P76" s="79"/>
      <c r="Q76" s="79"/>
      <c r="R76" s="79"/>
      <c r="S76" s="79"/>
      <c r="T76" s="79"/>
      <c r="U76" s="79"/>
    </row>
    <row r="77" spans="1:21" ht="16.5" customHeight="1" x14ac:dyDescent="0.2">
      <c r="A77" s="25" t="s">
        <v>161</v>
      </c>
      <c r="B77" s="25"/>
      <c r="C77" s="79" t="s">
        <v>179</v>
      </c>
      <c r="D77" s="79"/>
      <c r="E77" s="79"/>
      <c r="F77" s="79"/>
      <c r="G77" s="79"/>
      <c r="H77" s="79"/>
      <c r="I77" s="79"/>
      <c r="J77" s="79"/>
      <c r="K77" s="79"/>
      <c r="L77" s="79"/>
      <c r="M77" s="79"/>
      <c r="N77" s="79"/>
      <c r="O77" s="79"/>
      <c r="P77" s="79"/>
      <c r="Q77" s="79"/>
      <c r="R77" s="79"/>
      <c r="S77" s="79"/>
      <c r="T77" s="79"/>
      <c r="U77" s="79"/>
    </row>
    <row r="78" spans="1:21" ht="16.5" customHeight="1" x14ac:dyDescent="0.2">
      <c r="A78" s="25" t="s">
        <v>180</v>
      </c>
      <c r="B78" s="25"/>
      <c r="C78" s="79" t="s">
        <v>181</v>
      </c>
      <c r="D78" s="79"/>
      <c r="E78" s="79"/>
      <c r="F78" s="79"/>
      <c r="G78" s="79"/>
      <c r="H78" s="79"/>
      <c r="I78" s="79"/>
      <c r="J78" s="79"/>
      <c r="K78" s="79"/>
      <c r="L78" s="79"/>
      <c r="M78" s="79"/>
      <c r="N78" s="79"/>
      <c r="O78" s="79"/>
      <c r="P78" s="79"/>
      <c r="Q78" s="79"/>
      <c r="R78" s="79"/>
      <c r="S78" s="79"/>
      <c r="T78" s="79"/>
      <c r="U78" s="79"/>
    </row>
    <row r="79" spans="1:21" ht="16.5" customHeight="1" x14ac:dyDescent="0.2">
      <c r="A79" s="25" t="s">
        <v>182</v>
      </c>
      <c r="B79" s="25"/>
      <c r="C79" s="79" t="s">
        <v>183</v>
      </c>
      <c r="D79" s="79"/>
      <c r="E79" s="79"/>
      <c r="F79" s="79"/>
      <c r="G79" s="79"/>
      <c r="H79" s="79"/>
      <c r="I79" s="79"/>
      <c r="J79" s="79"/>
      <c r="K79" s="79"/>
      <c r="L79" s="79"/>
      <c r="M79" s="79"/>
      <c r="N79" s="79"/>
      <c r="O79" s="79"/>
      <c r="P79" s="79"/>
      <c r="Q79" s="79"/>
      <c r="R79" s="79"/>
      <c r="S79" s="79"/>
      <c r="T79" s="79"/>
      <c r="U79" s="79"/>
    </row>
    <row r="80" spans="1:21" ht="24" customHeight="1" x14ac:dyDescent="0.2">
      <c r="A80" s="25" t="s">
        <v>184</v>
      </c>
      <c r="B80" s="25"/>
      <c r="C80" s="79" t="s">
        <v>185</v>
      </c>
      <c r="D80" s="79"/>
      <c r="E80" s="79"/>
      <c r="F80" s="79"/>
      <c r="G80" s="79"/>
      <c r="H80" s="79"/>
      <c r="I80" s="79"/>
      <c r="J80" s="79"/>
      <c r="K80" s="79"/>
      <c r="L80" s="79"/>
      <c r="M80" s="79"/>
      <c r="N80" s="79"/>
      <c r="O80" s="79"/>
      <c r="P80" s="79"/>
      <c r="Q80" s="79"/>
      <c r="R80" s="79"/>
      <c r="S80" s="79"/>
      <c r="T80" s="79"/>
      <c r="U80" s="79"/>
    </row>
    <row r="81" spans="1:21" ht="4.5" customHeight="1" x14ac:dyDescent="0.2"/>
    <row r="82" spans="1:21" ht="78" customHeight="1" x14ac:dyDescent="0.2">
      <c r="A82" s="26" t="s">
        <v>125</v>
      </c>
      <c r="B82" s="25"/>
      <c r="C82" s="25"/>
      <c r="D82" s="25"/>
      <c r="E82" s="79" t="s">
        <v>186</v>
      </c>
      <c r="F82" s="79"/>
      <c r="G82" s="79"/>
      <c r="H82" s="79"/>
      <c r="I82" s="79"/>
      <c r="J82" s="79"/>
      <c r="K82" s="79"/>
      <c r="L82" s="79"/>
      <c r="M82" s="79"/>
      <c r="N82" s="79"/>
      <c r="O82" s="79"/>
      <c r="P82" s="79"/>
      <c r="Q82" s="79"/>
      <c r="R82" s="79"/>
      <c r="S82" s="79"/>
      <c r="T82" s="79"/>
      <c r="U82" s="79"/>
    </row>
  </sheetData>
  <mergeCells count="12">
    <mergeCell ref="K1:U1"/>
    <mergeCell ref="C70:U70"/>
    <mergeCell ref="C72:U72"/>
    <mergeCell ref="C73:U73"/>
    <mergeCell ref="C74:U74"/>
    <mergeCell ref="C80:U80"/>
    <mergeCell ref="E82:U82"/>
    <mergeCell ref="C75:U75"/>
    <mergeCell ref="C76:U76"/>
    <mergeCell ref="C77:U77"/>
    <mergeCell ref="C78:U78"/>
    <mergeCell ref="C79:U79"/>
  </mergeCells>
  <pageMargins left="0.7" right="0.7" top="0.75" bottom="0.75" header="0.3" footer="0.3"/>
  <pageSetup paperSize="9" fitToHeight="0" orientation="landscape" horizontalDpi="300" verticalDpi="300"/>
  <headerFooter scaleWithDoc="0" alignWithMargins="0">
    <oddHeader>&amp;C&amp;"Arial"&amp;8TABLE 10A.3</oddHeader>
    <oddFooter>&amp;L&amp;"Arial"&amp;8REPORT ON
GOVERNMENT
SERVICES 2022&amp;R&amp;"Arial"&amp;8PRIMARY AND
COMMUNITY HEALTH
PAGE &amp;B&amp;P&amp;B</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S506"/>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627</v>
      </c>
      <c r="B1" s="8"/>
      <c r="C1" s="8"/>
      <c r="D1" s="8"/>
      <c r="E1" s="8"/>
      <c r="F1" s="8"/>
      <c r="G1" s="8"/>
      <c r="H1" s="8"/>
      <c r="I1" s="8"/>
      <c r="J1" s="8"/>
      <c r="K1" s="85" t="s">
        <v>628</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629</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726</v>
      </c>
      <c r="N6" s="17">
        <v>1216</v>
      </c>
      <c r="O6" s="15">
        <v>433</v>
      </c>
      <c r="P6" s="7"/>
      <c r="Q6" s="15">
        <v>909</v>
      </c>
      <c r="R6" s="17">
        <v>1241</v>
      </c>
      <c r="S6" s="15">
        <v>364</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972</v>
      </c>
      <c r="N8" s="17">
        <v>1216</v>
      </c>
      <c r="O8" s="16">
        <v>24</v>
      </c>
      <c r="P8" s="7"/>
      <c r="Q8" s="14" t="s">
        <v>227</v>
      </c>
      <c r="R8" s="14" t="s">
        <v>227</v>
      </c>
      <c r="S8" s="16">
        <v>19</v>
      </c>
    </row>
    <row r="9" spans="1:19" ht="16.5" customHeight="1" x14ac:dyDescent="0.2">
      <c r="A9" s="7"/>
      <c r="B9" s="7"/>
      <c r="C9" s="7"/>
      <c r="D9" s="7" t="s">
        <v>487</v>
      </c>
      <c r="E9" s="7"/>
      <c r="F9" s="7"/>
      <c r="G9" s="7"/>
      <c r="H9" s="7"/>
      <c r="I9" s="7"/>
      <c r="J9" s="7"/>
      <c r="K9" s="7"/>
      <c r="L9" s="9" t="s">
        <v>240</v>
      </c>
      <c r="M9" s="15">
        <v>718</v>
      </c>
      <c r="N9" s="17">
        <v>1216</v>
      </c>
      <c r="O9" s="15">
        <v>386</v>
      </c>
      <c r="P9" s="7"/>
      <c r="Q9" s="15">
        <v>916</v>
      </c>
      <c r="R9" s="17">
        <v>1241</v>
      </c>
      <c r="S9" s="15">
        <v>324</v>
      </c>
    </row>
    <row r="10" spans="1:19" ht="16.5" customHeight="1" x14ac:dyDescent="0.2">
      <c r="A10" s="7"/>
      <c r="B10" s="7"/>
      <c r="C10" s="7"/>
      <c r="D10" s="7" t="s">
        <v>588</v>
      </c>
      <c r="E10" s="7"/>
      <c r="F10" s="7"/>
      <c r="G10" s="7"/>
      <c r="H10" s="7"/>
      <c r="I10" s="7"/>
      <c r="J10" s="7"/>
      <c r="K10" s="7"/>
      <c r="L10" s="9" t="s">
        <v>240</v>
      </c>
      <c r="M10" s="15">
        <v>819</v>
      </c>
      <c r="N10" s="17">
        <v>1221</v>
      </c>
      <c r="O10" s="16">
        <v>23</v>
      </c>
      <c r="P10" s="7"/>
      <c r="Q10" s="15">
        <v>819</v>
      </c>
      <c r="R10" s="17">
        <v>1184</v>
      </c>
      <c r="S10" s="16">
        <v>21</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4" t="s">
        <v>101</v>
      </c>
      <c r="N12" s="14" t="s">
        <v>101</v>
      </c>
      <c r="O12" s="13" t="s">
        <v>104</v>
      </c>
      <c r="P12" s="7"/>
      <c r="Q12" s="14" t="s">
        <v>101</v>
      </c>
      <c r="R12" s="14" t="s">
        <v>101</v>
      </c>
      <c r="S12" s="13" t="s">
        <v>104</v>
      </c>
    </row>
    <row r="13" spans="1:19" ht="16.5" customHeight="1" x14ac:dyDescent="0.2">
      <c r="A13" s="7"/>
      <c r="B13" s="7"/>
      <c r="C13" s="7"/>
      <c r="D13" s="7" t="s">
        <v>434</v>
      </c>
      <c r="E13" s="7"/>
      <c r="F13" s="7"/>
      <c r="G13" s="7"/>
      <c r="H13" s="7"/>
      <c r="I13" s="7"/>
      <c r="J13" s="7"/>
      <c r="K13" s="7"/>
      <c r="L13" s="9" t="s">
        <v>240</v>
      </c>
      <c r="M13" s="15">
        <v>736</v>
      </c>
      <c r="N13" s="17">
        <v>1216</v>
      </c>
      <c r="O13" s="15">
        <v>226</v>
      </c>
      <c r="P13" s="7"/>
      <c r="Q13" s="15">
        <v>953</v>
      </c>
      <c r="R13" s="17">
        <v>1261</v>
      </c>
      <c r="S13" s="15">
        <v>205</v>
      </c>
    </row>
    <row r="14" spans="1:19" ht="16.5" customHeight="1" x14ac:dyDescent="0.2">
      <c r="A14" s="7"/>
      <c r="B14" s="7"/>
      <c r="C14" s="7"/>
      <c r="D14" s="7" t="s">
        <v>435</v>
      </c>
      <c r="E14" s="7"/>
      <c r="F14" s="7"/>
      <c r="G14" s="7"/>
      <c r="H14" s="7"/>
      <c r="I14" s="7"/>
      <c r="J14" s="7"/>
      <c r="K14" s="7"/>
      <c r="L14" s="9" t="s">
        <v>240</v>
      </c>
      <c r="M14" s="15">
        <v>716</v>
      </c>
      <c r="N14" s="17">
        <v>1215</v>
      </c>
      <c r="O14" s="15">
        <v>193</v>
      </c>
      <c r="P14" s="7"/>
      <c r="Q14" s="15">
        <v>806</v>
      </c>
      <c r="R14" s="17">
        <v>1202</v>
      </c>
      <c r="S14" s="15">
        <v>148</v>
      </c>
    </row>
    <row r="15" spans="1:19" ht="16.5" customHeight="1" x14ac:dyDescent="0.2">
      <c r="A15" s="7"/>
      <c r="B15" s="7"/>
      <c r="C15" s="7"/>
      <c r="D15" s="7" t="s">
        <v>436</v>
      </c>
      <c r="E15" s="7"/>
      <c r="F15" s="7"/>
      <c r="G15" s="7"/>
      <c r="H15" s="7"/>
      <c r="I15" s="7"/>
      <c r="J15" s="7"/>
      <c r="K15" s="7"/>
      <c r="L15" s="9" t="s">
        <v>240</v>
      </c>
      <c r="M15" s="14" t="s">
        <v>227</v>
      </c>
      <c r="N15" s="14" t="s">
        <v>227</v>
      </c>
      <c r="O15" s="16">
        <v>11</v>
      </c>
      <c r="P15" s="7"/>
      <c r="Q15" s="14" t="s">
        <v>227</v>
      </c>
      <c r="R15" s="14" t="s">
        <v>227</v>
      </c>
      <c r="S15" s="13">
        <v>8</v>
      </c>
    </row>
    <row r="16" spans="1:19" ht="16.5" customHeight="1" x14ac:dyDescent="0.2">
      <c r="A16" s="7"/>
      <c r="B16" s="7"/>
      <c r="C16" s="7"/>
      <c r="D16" s="7" t="s">
        <v>437</v>
      </c>
      <c r="E16" s="7"/>
      <c r="F16" s="7"/>
      <c r="G16" s="7"/>
      <c r="H16" s="7"/>
      <c r="I16" s="7"/>
      <c r="J16" s="7"/>
      <c r="K16" s="7"/>
      <c r="L16" s="9" t="s">
        <v>240</v>
      </c>
      <c r="M16" s="14" t="s">
        <v>227</v>
      </c>
      <c r="N16" s="14" t="s">
        <v>227</v>
      </c>
      <c r="O16" s="13">
        <v>1</v>
      </c>
      <c r="P16" s="7"/>
      <c r="Q16" s="14" t="s">
        <v>101</v>
      </c>
      <c r="R16" s="14" t="s">
        <v>101</v>
      </c>
      <c r="S16" s="13" t="s">
        <v>104</v>
      </c>
    </row>
    <row r="17" spans="1:19" ht="16.5" customHeight="1" x14ac:dyDescent="0.2">
      <c r="A17" s="7"/>
      <c r="B17" s="7"/>
      <c r="C17" s="7"/>
      <c r="D17" s="7" t="s">
        <v>588</v>
      </c>
      <c r="E17" s="7"/>
      <c r="F17" s="7"/>
      <c r="G17" s="7"/>
      <c r="H17" s="7"/>
      <c r="I17" s="7"/>
      <c r="J17" s="7"/>
      <c r="K17" s="7"/>
      <c r="L17" s="9" t="s">
        <v>240</v>
      </c>
      <c r="M17" s="14" t="s">
        <v>227</v>
      </c>
      <c r="N17" s="14" t="s">
        <v>227</v>
      </c>
      <c r="O17" s="13">
        <v>2</v>
      </c>
      <c r="P17" s="7"/>
      <c r="Q17" s="14" t="s">
        <v>227</v>
      </c>
      <c r="R17" s="14" t="s">
        <v>227</v>
      </c>
      <c r="S17" s="13">
        <v>3</v>
      </c>
    </row>
    <row r="18" spans="1:19" ht="16.5" customHeight="1" x14ac:dyDescent="0.2">
      <c r="A18" s="7"/>
      <c r="B18" s="7"/>
      <c r="C18" s="7" t="s">
        <v>630</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715</v>
      </c>
      <c r="N19" s="17">
        <v>1215</v>
      </c>
      <c r="O19" s="15">
        <v>293</v>
      </c>
      <c r="P19" s="7"/>
      <c r="Q19" s="15">
        <v>857</v>
      </c>
      <c r="R19" s="17">
        <v>1241</v>
      </c>
      <c r="S19" s="15">
        <v>236</v>
      </c>
    </row>
    <row r="20" spans="1:19" ht="16.5" customHeight="1" x14ac:dyDescent="0.2">
      <c r="A20" s="7"/>
      <c r="B20" s="7"/>
      <c r="C20" s="7"/>
      <c r="D20" s="7" t="s">
        <v>592</v>
      </c>
      <c r="E20" s="7"/>
      <c r="F20" s="7"/>
      <c r="G20" s="7"/>
      <c r="H20" s="7"/>
      <c r="I20" s="7"/>
      <c r="J20" s="7"/>
      <c r="K20" s="7"/>
      <c r="L20" s="9" t="s">
        <v>240</v>
      </c>
      <c r="M20" s="15">
        <v>751</v>
      </c>
      <c r="N20" s="17">
        <v>1217</v>
      </c>
      <c r="O20" s="16">
        <v>54</v>
      </c>
      <c r="P20" s="7"/>
      <c r="Q20" s="15">
        <v>938</v>
      </c>
      <c r="R20" s="17">
        <v>1210</v>
      </c>
      <c r="S20" s="16">
        <v>55</v>
      </c>
    </row>
    <row r="21" spans="1:19" ht="16.5" customHeight="1" x14ac:dyDescent="0.2">
      <c r="A21" s="7"/>
      <c r="B21" s="7"/>
      <c r="C21" s="7"/>
      <c r="D21" s="7" t="s">
        <v>593</v>
      </c>
      <c r="E21" s="7"/>
      <c r="F21" s="7"/>
      <c r="G21" s="7"/>
      <c r="H21" s="7"/>
      <c r="I21" s="7"/>
      <c r="J21" s="7"/>
      <c r="K21" s="7"/>
      <c r="L21" s="9" t="s">
        <v>240</v>
      </c>
      <c r="M21" s="15">
        <v>980</v>
      </c>
      <c r="N21" s="17">
        <v>1217</v>
      </c>
      <c r="O21" s="16">
        <v>64</v>
      </c>
      <c r="P21" s="7"/>
      <c r="Q21" s="17">
        <v>1059</v>
      </c>
      <c r="R21" s="17">
        <v>1262</v>
      </c>
      <c r="S21" s="16">
        <v>39</v>
      </c>
    </row>
    <row r="22" spans="1:19" ht="16.5" customHeight="1" x14ac:dyDescent="0.2">
      <c r="A22" s="7"/>
      <c r="B22" s="7"/>
      <c r="C22" s="7"/>
      <c r="D22" s="7" t="s">
        <v>594</v>
      </c>
      <c r="E22" s="7"/>
      <c r="F22" s="7"/>
      <c r="G22" s="7"/>
      <c r="H22" s="7"/>
      <c r="I22" s="7"/>
      <c r="J22" s="7"/>
      <c r="K22" s="7"/>
      <c r="L22" s="9" t="s">
        <v>240</v>
      </c>
      <c r="M22" s="15">
        <v>369</v>
      </c>
      <c r="N22" s="17">
        <v>1157</v>
      </c>
      <c r="O22" s="16">
        <v>20</v>
      </c>
      <c r="P22" s="7"/>
      <c r="Q22" s="15">
        <v>935</v>
      </c>
      <c r="R22" s="17">
        <v>1189</v>
      </c>
      <c r="S22" s="16">
        <v>27</v>
      </c>
    </row>
    <row r="23" spans="1:19" ht="16.5" customHeight="1" x14ac:dyDescent="0.2">
      <c r="A23" s="7"/>
      <c r="B23" s="7"/>
      <c r="C23" s="7"/>
      <c r="D23" s="7" t="s">
        <v>595</v>
      </c>
      <c r="E23" s="7"/>
      <c r="F23" s="7"/>
      <c r="G23" s="7"/>
      <c r="H23" s="7"/>
      <c r="I23" s="7"/>
      <c r="J23" s="7"/>
      <c r="K23" s="7"/>
      <c r="L23" s="9" t="s">
        <v>240</v>
      </c>
      <c r="M23" s="14" t="s">
        <v>227</v>
      </c>
      <c r="N23" s="14" t="s">
        <v>227</v>
      </c>
      <c r="O23" s="13">
        <v>2</v>
      </c>
      <c r="P23" s="7"/>
      <c r="Q23" s="14" t="s">
        <v>227</v>
      </c>
      <c r="R23" s="14" t="s">
        <v>227</v>
      </c>
      <c r="S23" s="13">
        <v>3</v>
      </c>
    </row>
    <row r="24" spans="1:19" ht="16.5" customHeight="1" x14ac:dyDescent="0.2">
      <c r="A24" s="7"/>
      <c r="B24" s="7"/>
      <c r="C24" s="7"/>
      <c r="D24" s="7" t="s">
        <v>588</v>
      </c>
      <c r="E24" s="7"/>
      <c r="F24" s="7"/>
      <c r="G24" s="7"/>
      <c r="H24" s="7"/>
      <c r="I24" s="7"/>
      <c r="J24" s="7"/>
      <c r="K24" s="7"/>
      <c r="L24" s="9" t="s">
        <v>240</v>
      </c>
      <c r="M24" s="15">
        <v>187</v>
      </c>
      <c r="N24" s="15">
        <v>421</v>
      </c>
      <c r="O24" s="15">
        <v>931</v>
      </c>
      <c r="P24" s="7"/>
      <c r="Q24" s="15">
        <v>230</v>
      </c>
      <c r="R24" s="15">
        <v>537</v>
      </c>
      <c r="S24" s="15">
        <v>672</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5">
        <v>195</v>
      </c>
      <c r="N26" s="15">
        <v>370</v>
      </c>
      <c r="O26" s="16">
        <v>53</v>
      </c>
      <c r="P26" s="7"/>
      <c r="Q26" s="15">
        <v>207</v>
      </c>
      <c r="R26" s="15">
        <v>378</v>
      </c>
      <c r="S26" s="16">
        <v>41</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5">
        <v>183</v>
      </c>
      <c r="N28" s="15">
        <v>424</v>
      </c>
      <c r="O28" s="15">
        <v>760</v>
      </c>
      <c r="P28" s="7"/>
      <c r="Q28" s="15">
        <v>231</v>
      </c>
      <c r="R28" s="15">
        <v>566</v>
      </c>
      <c r="S28" s="15">
        <v>555</v>
      </c>
    </row>
    <row r="29" spans="1:19" ht="16.5" customHeight="1" x14ac:dyDescent="0.2">
      <c r="A29" s="7"/>
      <c r="B29" s="7"/>
      <c r="C29" s="7"/>
      <c r="D29" s="7" t="s">
        <v>487</v>
      </c>
      <c r="E29" s="7"/>
      <c r="F29" s="7"/>
      <c r="G29" s="7"/>
      <c r="H29" s="7"/>
      <c r="I29" s="7"/>
      <c r="J29" s="7"/>
      <c r="K29" s="7"/>
      <c r="L29" s="9" t="s">
        <v>240</v>
      </c>
      <c r="M29" s="15">
        <v>201</v>
      </c>
      <c r="N29" s="15">
        <v>443</v>
      </c>
      <c r="O29" s="15">
        <v>118</v>
      </c>
      <c r="P29" s="7"/>
      <c r="Q29" s="15">
        <v>246</v>
      </c>
      <c r="R29" s="15">
        <v>449</v>
      </c>
      <c r="S29" s="16">
        <v>76</v>
      </c>
    </row>
    <row r="30" spans="1:19" ht="16.5" customHeight="1" x14ac:dyDescent="0.2">
      <c r="A30" s="7"/>
      <c r="B30" s="7"/>
      <c r="C30" s="7"/>
      <c r="D30" s="7" t="s">
        <v>588</v>
      </c>
      <c r="E30" s="7"/>
      <c r="F30" s="7"/>
      <c r="G30" s="7"/>
      <c r="H30" s="7"/>
      <c r="I30" s="7"/>
      <c r="J30" s="7"/>
      <c r="K30" s="7"/>
      <c r="L30" s="9" t="s">
        <v>240</v>
      </c>
      <c r="M30" s="14" t="s">
        <v>101</v>
      </c>
      <c r="N30" s="14" t="s">
        <v>101</v>
      </c>
      <c r="O30" s="13" t="s">
        <v>104</v>
      </c>
      <c r="P30" s="7"/>
      <c r="Q30" s="14" t="s">
        <v>101</v>
      </c>
      <c r="R30" s="14" t="s">
        <v>101</v>
      </c>
      <c r="S30" s="13" t="s">
        <v>104</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5">
        <v>184</v>
      </c>
      <c r="N32" s="15">
        <v>342</v>
      </c>
      <c r="O32" s="15">
        <v>510</v>
      </c>
      <c r="P32" s="7"/>
      <c r="Q32" s="15">
        <v>231</v>
      </c>
      <c r="R32" s="15">
        <v>501</v>
      </c>
      <c r="S32" s="15">
        <v>345</v>
      </c>
    </row>
    <row r="33" spans="1:19" ht="16.5" customHeight="1" x14ac:dyDescent="0.2">
      <c r="A33" s="7"/>
      <c r="B33" s="7"/>
      <c r="C33" s="7"/>
      <c r="D33" s="7" t="s">
        <v>434</v>
      </c>
      <c r="E33" s="7"/>
      <c r="F33" s="7"/>
      <c r="G33" s="7"/>
      <c r="H33" s="7"/>
      <c r="I33" s="7"/>
      <c r="J33" s="7"/>
      <c r="K33" s="7"/>
      <c r="L33" s="9" t="s">
        <v>240</v>
      </c>
      <c r="M33" s="15">
        <v>193</v>
      </c>
      <c r="N33" s="15">
        <v>516</v>
      </c>
      <c r="O33" s="15">
        <v>390</v>
      </c>
      <c r="P33" s="7"/>
      <c r="Q33" s="15">
        <v>229</v>
      </c>
      <c r="R33" s="15">
        <v>589</v>
      </c>
      <c r="S33" s="15">
        <v>304</v>
      </c>
    </row>
    <row r="34" spans="1:19" ht="16.5" customHeight="1" x14ac:dyDescent="0.2">
      <c r="A34" s="7"/>
      <c r="B34" s="7"/>
      <c r="C34" s="7"/>
      <c r="D34" s="7" t="s">
        <v>435</v>
      </c>
      <c r="E34" s="7"/>
      <c r="F34" s="7"/>
      <c r="G34" s="7"/>
      <c r="H34" s="7"/>
      <c r="I34" s="7"/>
      <c r="J34" s="7"/>
      <c r="K34" s="7"/>
      <c r="L34" s="9" t="s">
        <v>240</v>
      </c>
      <c r="M34" s="15">
        <v>190</v>
      </c>
      <c r="N34" s="15">
        <v>631</v>
      </c>
      <c r="O34" s="16">
        <v>27</v>
      </c>
      <c r="P34" s="7"/>
      <c r="Q34" s="15">
        <v>223</v>
      </c>
      <c r="R34" s="15">
        <v>629</v>
      </c>
      <c r="S34" s="16">
        <v>22</v>
      </c>
    </row>
    <row r="35" spans="1:19" ht="16.5" customHeight="1" x14ac:dyDescent="0.2">
      <c r="A35" s="7"/>
      <c r="B35" s="7"/>
      <c r="C35" s="7"/>
      <c r="D35" s="7" t="s">
        <v>436</v>
      </c>
      <c r="E35" s="7"/>
      <c r="F35" s="7"/>
      <c r="G35" s="7"/>
      <c r="H35" s="7"/>
      <c r="I35" s="7"/>
      <c r="J35" s="7"/>
      <c r="K35" s="7"/>
      <c r="L35" s="9" t="s">
        <v>240</v>
      </c>
      <c r="M35" s="14" t="s">
        <v>227</v>
      </c>
      <c r="N35" s="14" t="s">
        <v>227</v>
      </c>
      <c r="O35" s="13">
        <v>2</v>
      </c>
      <c r="P35" s="7"/>
      <c r="Q35" s="14" t="s">
        <v>227</v>
      </c>
      <c r="R35" s="14" t="s">
        <v>227</v>
      </c>
      <c r="S35" s="13">
        <v>1</v>
      </c>
    </row>
    <row r="36" spans="1:19" ht="16.5" customHeight="1" x14ac:dyDescent="0.2">
      <c r="A36" s="7"/>
      <c r="B36" s="7"/>
      <c r="C36" s="7"/>
      <c r="D36" s="7" t="s">
        <v>437</v>
      </c>
      <c r="E36" s="7"/>
      <c r="F36" s="7"/>
      <c r="G36" s="7"/>
      <c r="H36" s="7"/>
      <c r="I36" s="7"/>
      <c r="J36" s="7"/>
      <c r="K36" s="7"/>
      <c r="L36" s="9" t="s">
        <v>240</v>
      </c>
      <c r="M36" s="14" t="s">
        <v>227</v>
      </c>
      <c r="N36" s="14" t="s">
        <v>227</v>
      </c>
      <c r="O36" s="13">
        <v>2</v>
      </c>
      <c r="P36" s="7"/>
      <c r="Q36" s="14" t="s">
        <v>227</v>
      </c>
      <c r="R36" s="14" t="s">
        <v>227</v>
      </c>
      <c r="S36" s="13">
        <v>1</v>
      </c>
    </row>
    <row r="37" spans="1:19" ht="16.5" customHeight="1" x14ac:dyDescent="0.2">
      <c r="A37" s="7"/>
      <c r="B37" s="7"/>
      <c r="C37" s="7"/>
      <c r="D37" s="7" t="s">
        <v>588</v>
      </c>
      <c r="E37" s="7"/>
      <c r="F37" s="7"/>
      <c r="G37" s="7"/>
      <c r="H37" s="7"/>
      <c r="I37" s="7"/>
      <c r="J37" s="7"/>
      <c r="K37" s="7"/>
      <c r="L37" s="9" t="s">
        <v>240</v>
      </c>
      <c r="M37" s="15">
        <v>187</v>
      </c>
      <c r="N37" s="15">
        <v>428</v>
      </c>
      <c r="O37" s="15">
        <v>605</v>
      </c>
      <c r="P37" s="7"/>
      <c r="Q37" s="15">
        <v>225</v>
      </c>
      <c r="R37" s="15">
        <v>577</v>
      </c>
      <c r="S37" s="15">
        <v>445</v>
      </c>
    </row>
    <row r="38" spans="1:19" ht="16.5" customHeight="1" x14ac:dyDescent="0.2">
      <c r="A38" s="7"/>
      <c r="B38" s="7"/>
      <c r="C38" s="7" t="s">
        <v>630</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5">
        <v>200</v>
      </c>
      <c r="N39" s="15">
        <v>457</v>
      </c>
      <c r="O39" s="15">
        <v>164</v>
      </c>
      <c r="P39" s="7"/>
      <c r="Q39" s="15">
        <v>261</v>
      </c>
      <c r="R39" s="15">
        <v>525</v>
      </c>
      <c r="S39" s="15">
        <v>123</v>
      </c>
    </row>
    <row r="40" spans="1:19" ht="16.5" customHeight="1" x14ac:dyDescent="0.2">
      <c r="A40" s="7"/>
      <c r="B40" s="7"/>
      <c r="C40" s="7"/>
      <c r="D40" s="7" t="s">
        <v>592</v>
      </c>
      <c r="E40" s="7"/>
      <c r="F40" s="7"/>
      <c r="G40" s="7"/>
      <c r="H40" s="7"/>
      <c r="I40" s="7"/>
      <c r="J40" s="7"/>
      <c r="K40" s="7"/>
      <c r="L40" s="9" t="s">
        <v>240</v>
      </c>
      <c r="M40" s="15">
        <v>146</v>
      </c>
      <c r="N40" s="15">
        <v>291</v>
      </c>
      <c r="O40" s="16">
        <v>95</v>
      </c>
      <c r="P40" s="7"/>
      <c r="Q40" s="15">
        <v>196</v>
      </c>
      <c r="R40" s="15">
        <v>374</v>
      </c>
      <c r="S40" s="16">
        <v>64</v>
      </c>
    </row>
    <row r="41" spans="1:19" ht="16.5" customHeight="1" x14ac:dyDescent="0.2">
      <c r="A41" s="7"/>
      <c r="B41" s="7"/>
      <c r="C41" s="7"/>
      <c r="D41" s="7" t="s">
        <v>593</v>
      </c>
      <c r="E41" s="7"/>
      <c r="F41" s="7"/>
      <c r="G41" s="7"/>
      <c r="H41" s="7"/>
      <c r="I41" s="7"/>
      <c r="J41" s="7"/>
      <c r="K41" s="7"/>
      <c r="L41" s="9" t="s">
        <v>240</v>
      </c>
      <c r="M41" s="15">
        <v>198</v>
      </c>
      <c r="N41" s="15">
        <v>444</v>
      </c>
      <c r="O41" s="16">
        <v>59</v>
      </c>
      <c r="P41" s="7"/>
      <c r="Q41" s="15">
        <v>252</v>
      </c>
      <c r="R41" s="15">
        <v>512</v>
      </c>
      <c r="S41" s="16">
        <v>34</v>
      </c>
    </row>
    <row r="42" spans="1:19" ht="16.5" customHeight="1" x14ac:dyDescent="0.2">
      <c r="A42" s="7"/>
      <c r="B42" s="7"/>
      <c r="C42" s="7"/>
      <c r="D42" s="7" t="s">
        <v>594</v>
      </c>
      <c r="E42" s="7"/>
      <c r="F42" s="7"/>
      <c r="G42" s="7"/>
      <c r="H42" s="7"/>
      <c r="I42" s="7"/>
      <c r="J42" s="7"/>
      <c r="K42" s="7"/>
      <c r="L42" s="9" t="s">
        <v>240</v>
      </c>
      <c r="M42" s="14" t="s">
        <v>227</v>
      </c>
      <c r="N42" s="14" t="s">
        <v>227</v>
      </c>
      <c r="O42" s="13">
        <v>6</v>
      </c>
      <c r="P42" s="7"/>
      <c r="Q42" s="14" t="s">
        <v>227</v>
      </c>
      <c r="R42" s="14" t="s">
        <v>227</v>
      </c>
      <c r="S42" s="13">
        <v>5</v>
      </c>
    </row>
    <row r="43" spans="1:19" ht="16.5" customHeight="1" x14ac:dyDescent="0.2">
      <c r="A43" s="7"/>
      <c r="B43" s="7"/>
      <c r="C43" s="7"/>
      <c r="D43" s="7" t="s">
        <v>595</v>
      </c>
      <c r="E43" s="7"/>
      <c r="F43" s="7"/>
      <c r="G43" s="7"/>
      <c r="H43" s="7"/>
      <c r="I43" s="7"/>
      <c r="J43" s="7"/>
      <c r="K43" s="7"/>
      <c r="L43" s="9" t="s">
        <v>240</v>
      </c>
      <c r="M43" s="14" t="s">
        <v>227</v>
      </c>
      <c r="N43" s="14" t="s">
        <v>227</v>
      </c>
      <c r="O43" s="13">
        <v>2</v>
      </c>
      <c r="P43" s="7"/>
      <c r="Q43" s="14" t="s">
        <v>227</v>
      </c>
      <c r="R43" s="14" t="s">
        <v>227</v>
      </c>
      <c r="S43" s="13">
        <v>1</v>
      </c>
    </row>
    <row r="44" spans="1:19" ht="16.5" customHeight="1" x14ac:dyDescent="0.2">
      <c r="A44" s="7"/>
      <c r="B44" s="7" t="s">
        <v>597</v>
      </c>
      <c r="C44" s="7"/>
      <c r="D44" s="7"/>
      <c r="E44" s="7"/>
      <c r="F44" s="7"/>
      <c r="G44" s="7"/>
      <c r="H44" s="7"/>
      <c r="I44" s="7"/>
      <c r="J44" s="7"/>
      <c r="K44" s="7"/>
      <c r="L44" s="9"/>
      <c r="M44" s="10"/>
      <c r="N44" s="10"/>
      <c r="O44" s="10"/>
      <c r="P44" s="7"/>
      <c r="Q44" s="10"/>
      <c r="R44" s="10"/>
      <c r="S44" s="10"/>
    </row>
    <row r="45" spans="1:19" ht="16.5" customHeight="1" x14ac:dyDescent="0.2">
      <c r="A45" s="7"/>
      <c r="B45" s="7"/>
      <c r="C45" s="7" t="s">
        <v>105</v>
      </c>
      <c r="D45" s="7"/>
      <c r="E45" s="7"/>
      <c r="F45" s="7"/>
      <c r="G45" s="7"/>
      <c r="H45" s="7"/>
      <c r="I45" s="7"/>
      <c r="J45" s="7"/>
      <c r="K45" s="7"/>
      <c r="L45" s="9" t="s">
        <v>240</v>
      </c>
      <c r="M45" s="14" t="s">
        <v>101</v>
      </c>
      <c r="N45" s="14" t="s">
        <v>101</v>
      </c>
      <c r="O45" s="14" t="s">
        <v>101</v>
      </c>
      <c r="P45" s="7"/>
      <c r="Q45" s="14" t="s">
        <v>101</v>
      </c>
      <c r="R45" s="14" t="s">
        <v>101</v>
      </c>
      <c r="S45" s="14" t="s">
        <v>101</v>
      </c>
    </row>
    <row r="46" spans="1:19" ht="16.5" customHeight="1" x14ac:dyDescent="0.2">
      <c r="A46" s="7"/>
      <c r="B46" s="7"/>
      <c r="C46" s="7" t="s">
        <v>587</v>
      </c>
      <c r="D46" s="7"/>
      <c r="E46" s="7"/>
      <c r="F46" s="7"/>
      <c r="G46" s="7"/>
      <c r="H46" s="7"/>
      <c r="I46" s="7"/>
      <c r="J46" s="7"/>
      <c r="K46" s="7"/>
      <c r="L46" s="9"/>
      <c r="M46" s="10"/>
      <c r="N46" s="10"/>
      <c r="O46" s="10"/>
      <c r="P46" s="7"/>
      <c r="Q46" s="10"/>
      <c r="R46" s="10"/>
      <c r="S46" s="10"/>
    </row>
    <row r="47" spans="1:19" ht="29.45" customHeight="1" x14ac:dyDescent="0.2">
      <c r="A47" s="7"/>
      <c r="B47" s="7"/>
      <c r="C47" s="7"/>
      <c r="D47" s="84" t="s">
        <v>346</v>
      </c>
      <c r="E47" s="84"/>
      <c r="F47" s="84"/>
      <c r="G47" s="84"/>
      <c r="H47" s="84"/>
      <c r="I47" s="84"/>
      <c r="J47" s="84"/>
      <c r="K47" s="84"/>
      <c r="L47" s="9" t="s">
        <v>240</v>
      </c>
      <c r="M47" s="14" t="s">
        <v>101</v>
      </c>
      <c r="N47" s="14" t="s">
        <v>101</v>
      </c>
      <c r="O47" s="14" t="s">
        <v>101</v>
      </c>
      <c r="P47" s="7"/>
      <c r="Q47" s="14" t="s">
        <v>101</v>
      </c>
      <c r="R47" s="14" t="s">
        <v>101</v>
      </c>
      <c r="S47" s="14" t="s">
        <v>101</v>
      </c>
    </row>
    <row r="48" spans="1:19" ht="16.5" customHeight="1" x14ac:dyDescent="0.2">
      <c r="A48" s="7"/>
      <c r="B48" s="7"/>
      <c r="C48" s="7"/>
      <c r="D48" s="7" t="s">
        <v>487</v>
      </c>
      <c r="E48" s="7"/>
      <c r="F48" s="7"/>
      <c r="G48" s="7"/>
      <c r="H48" s="7"/>
      <c r="I48" s="7"/>
      <c r="J48" s="7"/>
      <c r="K48" s="7"/>
      <c r="L48" s="9" t="s">
        <v>240</v>
      </c>
      <c r="M48" s="14" t="s">
        <v>101</v>
      </c>
      <c r="N48" s="14" t="s">
        <v>101</v>
      </c>
      <c r="O48" s="14" t="s">
        <v>101</v>
      </c>
      <c r="P48" s="7"/>
      <c r="Q48" s="14" t="s">
        <v>101</v>
      </c>
      <c r="R48" s="14" t="s">
        <v>101</v>
      </c>
      <c r="S48" s="14" t="s">
        <v>101</v>
      </c>
    </row>
    <row r="49" spans="1:19" ht="16.5" customHeight="1" x14ac:dyDescent="0.2">
      <c r="A49" s="7"/>
      <c r="B49" s="7"/>
      <c r="C49" s="7"/>
      <c r="D49" s="7" t="s">
        <v>588</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t="s">
        <v>589</v>
      </c>
      <c r="D50" s="7"/>
      <c r="E50" s="7"/>
      <c r="F50" s="7"/>
      <c r="G50" s="7"/>
      <c r="H50" s="7"/>
      <c r="I50" s="7"/>
      <c r="J50" s="7"/>
      <c r="K50" s="7"/>
      <c r="L50" s="9"/>
      <c r="M50" s="10"/>
      <c r="N50" s="10"/>
      <c r="O50" s="10"/>
      <c r="P50" s="7"/>
      <c r="Q50" s="10"/>
      <c r="R50" s="10"/>
      <c r="S50" s="10"/>
    </row>
    <row r="51" spans="1:19" ht="16.5" customHeight="1" x14ac:dyDescent="0.2">
      <c r="A51" s="7"/>
      <c r="B51" s="7"/>
      <c r="C51" s="7"/>
      <c r="D51" s="7" t="s">
        <v>433</v>
      </c>
      <c r="E51" s="7"/>
      <c r="F51" s="7"/>
      <c r="G51" s="7"/>
      <c r="H51" s="7"/>
      <c r="I51" s="7"/>
      <c r="J51" s="7"/>
      <c r="K51" s="7"/>
      <c r="L51" s="9" t="s">
        <v>240</v>
      </c>
      <c r="M51" s="14" t="s">
        <v>101</v>
      </c>
      <c r="N51" s="14" t="s">
        <v>101</v>
      </c>
      <c r="O51" s="14" t="s">
        <v>101</v>
      </c>
      <c r="P51" s="7"/>
      <c r="Q51" s="14" t="s">
        <v>101</v>
      </c>
      <c r="R51" s="14" t="s">
        <v>101</v>
      </c>
      <c r="S51" s="14" t="s">
        <v>101</v>
      </c>
    </row>
    <row r="52" spans="1:19" ht="16.5" customHeight="1" x14ac:dyDescent="0.2">
      <c r="A52" s="7"/>
      <c r="B52" s="7"/>
      <c r="C52" s="7"/>
      <c r="D52" s="7" t="s">
        <v>434</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435</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436</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437</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588</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t="s">
        <v>630</v>
      </c>
      <c r="D57" s="7"/>
      <c r="E57" s="7"/>
      <c r="F57" s="7"/>
      <c r="G57" s="7"/>
      <c r="H57" s="7"/>
      <c r="I57" s="7"/>
      <c r="J57" s="7"/>
      <c r="K57" s="7"/>
      <c r="L57" s="9"/>
      <c r="M57" s="10"/>
      <c r="N57" s="10"/>
      <c r="O57" s="10"/>
      <c r="P57" s="7"/>
      <c r="Q57" s="10"/>
      <c r="R57" s="10"/>
      <c r="S57" s="10"/>
    </row>
    <row r="58" spans="1:19" ht="16.5" customHeight="1" x14ac:dyDescent="0.2">
      <c r="A58" s="7"/>
      <c r="B58" s="7"/>
      <c r="C58" s="7"/>
      <c r="D58" s="7" t="s">
        <v>591</v>
      </c>
      <c r="E58" s="7"/>
      <c r="F58" s="7"/>
      <c r="G58" s="7"/>
      <c r="H58" s="7"/>
      <c r="I58" s="7"/>
      <c r="J58" s="7"/>
      <c r="K58" s="7"/>
      <c r="L58" s="9" t="s">
        <v>240</v>
      </c>
      <c r="M58" s="14" t="s">
        <v>101</v>
      </c>
      <c r="N58" s="14" t="s">
        <v>101</v>
      </c>
      <c r="O58" s="14" t="s">
        <v>101</v>
      </c>
      <c r="P58" s="7"/>
      <c r="Q58" s="14" t="s">
        <v>101</v>
      </c>
      <c r="R58" s="14" t="s">
        <v>101</v>
      </c>
      <c r="S58" s="14" t="s">
        <v>101</v>
      </c>
    </row>
    <row r="59" spans="1:19" ht="16.5" customHeight="1" x14ac:dyDescent="0.2">
      <c r="A59" s="7"/>
      <c r="B59" s="7"/>
      <c r="C59" s="7"/>
      <c r="D59" s="7" t="s">
        <v>592</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593</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594</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595</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588</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t="s">
        <v>631</v>
      </c>
      <c r="B64" s="7"/>
      <c r="C64" s="7"/>
      <c r="D64" s="7"/>
      <c r="E64" s="7"/>
      <c r="F64" s="7"/>
      <c r="G64" s="7"/>
      <c r="H64" s="7"/>
      <c r="I64" s="7"/>
      <c r="J64" s="7"/>
      <c r="K64" s="7"/>
      <c r="L64" s="9"/>
      <c r="M64" s="10"/>
      <c r="N64" s="10"/>
      <c r="O64" s="10"/>
      <c r="P64" s="7"/>
      <c r="Q64" s="10"/>
      <c r="R64" s="10"/>
      <c r="S64" s="10"/>
    </row>
    <row r="65" spans="1:19" ht="16.5" customHeight="1" x14ac:dyDescent="0.2">
      <c r="A65" s="7"/>
      <c r="B65" s="7" t="s">
        <v>586</v>
      </c>
      <c r="C65" s="7"/>
      <c r="D65" s="7"/>
      <c r="E65" s="7"/>
      <c r="F65" s="7"/>
      <c r="G65" s="7"/>
      <c r="H65" s="7"/>
      <c r="I65" s="7"/>
      <c r="J65" s="7"/>
      <c r="K65" s="7"/>
      <c r="L65" s="9"/>
      <c r="M65" s="10"/>
      <c r="N65" s="10"/>
      <c r="O65" s="10"/>
      <c r="P65" s="7"/>
      <c r="Q65" s="10"/>
      <c r="R65" s="10"/>
      <c r="S65" s="10"/>
    </row>
    <row r="66" spans="1:19" ht="16.5" customHeight="1" x14ac:dyDescent="0.2">
      <c r="A66" s="7"/>
      <c r="B66" s="7"/>
      <c r="C66" s="7" t="s">
        <v>105</v>
      </c>
      <c r="D66" s="7"/>
      <c r="E66" s="7"/>
      <c r="F66" s="7"/>
      <c r="G66" s="7"/>
      <c r="H66" s="7"/>
      <c r="I66" s="7"/>
      <c r="J66" s="7"/>
      <c r="K66" s="7"/>
      <c r="L66" s="9" t="s">
        <v>240</v>
      </c>
      <c r="M66" s="15">
        <v>662</v>
      </c>
      <c r="N66" s="15">
        <v>699</v>
      </c>
      <c r="O66" s="17">
        <v>2293</v>
      </c>
      <c r="P66" s="7"/>
      <c r="Q66" s="15">
        <v>708</v>
      </c>
      <c r="R66" s="15">
        <v>835</v>
      </c>
      <c r="S66" s="17">
        <v>1252</v>
      </c>
    </row>
    <row r="67" spans="1:19" ht="16.5" customHeight="1" x14ac:dyDescent="0.2">
      <c r="A67" s="7"/>
      <c r="B67" s="7"/>
      <c r="C67" s="7" t="s">
        <v>587</v>
      </c>
      <c r="D67" s="7"/>
      <c r="E67" s="7"/>
      <c r="F67" s="7"/>
      <c r="G67" s="7"/>
      <c r="H67" s="7"/>
      <c r="I67" s="7"/>
      <c r="J67" s="7"/>
      <c r="K67" s="7"/>
      <c r="L67" s="9"/>
      <c r="M67" s="10"/>
      <c r="N67" s="10"/>
      <c r="O67" s="10"/>
      <c r="P67" s="7"/>
      <c r="Q67" s="10"/>
      <c r="R67" s="10"/>
      <c r="S67" s="10"/>
    </row>
    <row r="68" spans="1:19" ht="29.45" customHeight="1" x14ac:dyDescent="0.2">
      <c r="A68" s="7"/>
      <c r="B68" s="7"/>
      <c r="C68" s="7"/>
      <c r="D68" s="84" t="s">
        <v>346</v>
      </c>
      <c r="E68" s="84"/>
      <c r="F68" s="84"/>
      <c r="G68" s="84"/>
      <c r="H68" s="84"/>
      <c r="I68" s="84"/>
      <c r="J68" s="84"/>
      <c r="K68" s="84"/>
      <c r="L68" s="9" t="s">
        <v>240</v>
      </c>
      <c r="M68" s="15">
        <v>660</v>
      </c>
      <c r="N68" s="15">
        <v>700</v>
      </c>
      <c r="O68" s="15">
        <v>117</v>
      </c>
      <c r="P68" s="7"/>
      <c r="Q68" s="15">
        <v>697</v>
      </c>
      <c r="R68" s="15">
        <v>779</v>
      </c>
      <c r="S68" s="16">
        <v>54</v>
      </c>
    </row>
    <row r="69" spans="1:19" ht="16.5" customHeight="1" x14ac:dyDescent="0.2">
      <c r="A69" s="7"/>
      <c r="B69" s="7"/>
      <c r="C69" s="7"/>
      <c r="D69" s="7" t="s">
        <v>487</v>
      </c>
      <c r="E69" s="7"/>
      <c r="F69" s="7"/>
      <c r="G69" s="7"/>
      <c r="H69" s="7"/>
      <c r="I69" s="7"/>
      <c r="J69" s="7"/>
      <c r="K69" s="7"/>
      <c r="L69" s="9" t="s">
        <v>240</v>
      </c>
      <c r="M69" s="15">
        <v>664</v>
      </c>
      <c r="N69" s="15">
        <v>699</v>
      </c>
      <c r="O69" s="17">
        <v>1953</v>
      </c>
      <c r="P69" s="7"/>
      <c r="Q69" s="15">
        <v>712</v>
      </c>
      <c r="R69" s="15">
        <v>845</v>
      </c>
      <c r="S69" s="17">
        <v>1101</v>
      </c>
    </row>
    <row r="70" spans="1:19" ht="16.5" customHeight="1" x14ac:dyDescent="0.2">
      <c r="A70" s="7"/>
      <c r="B70" s="7"/>
      <c r="C70" s="7"/>
      <c r="D70" s="7" t="s">
        <v>588</v>
      </c>
      <c r="E70" s="7"/>
      <c r="F70" s="7"/>
      <c r="G70" s="7"/>
      <c r="H70" s="7"/>
      <c r="I70" s="7"/>
      <c r="J70" s="7"/>
      <c r="K70" s="7"/>
      <c r="L70" s="9" t="s">
        <v>240</v>
      </c>
      <c r="M70" s="15">
        <v>654</v>
      </c>
      <c r="N70" s="15">
        <v>699</v>
      </c>
      <c r="O70" s="15">
        <v>223</v>
      </c>
      <c r="P70" s="7"/>
      <c r="Q70" s="15">
        <v>691</v>
      </c>
      <c r="R70" s="15">
        <v>759</v>
      </c>
      <c r="S70" s="16">
        <v>97</v>
      </c>
    </row>
    <row r="71" spans="1:19" ht="16.5" customHeight="1" x14ac:dyDescent="0.2">
      <c r="A71" s="7"/>
      <c r="B71" s="7"/>
      <c r="C71" s="7" t="s">
        <v>589</v>
      </c>
      <c r="D71" s="7"/>
      <c r="E71" s="7"/>
      <c r="F71" s="7"/>
      <c r="G71" s="7"/>
      <c r="H71" s="7"/>
      <c r="I71" s="7"/>
      <c r="J71" s="7"/>
      <c r="K71" s="7"/>
      <c r="L71" s="9"/>
      <c r="M71" s="10"/>
      <c r="N71" s="10"/>
      <c r="O71" s="10"/>
      <c r="P71" s="7"/>
      <c r="Q71" s="10"/>
      <c r="R71" s="10"/>
      <c r="S71" s="10"/>
    </row>
    <row r="72" spans="1:19" ht="16.5" customHeight="1" x14ac:dyDescent="0.2">
      <c r="A72" s="7"/>
      <c r="B72" s="7"/>
      <c r="C72" s="7"/>
      <c r="D72" s="7" t="s">
        <v>433</v>
      </c>
      <c r="E72" s="7"/>
      <c r="F72" s="7"/>
      <c r="G72" s="7"/>
      <c r="H72" s="7"/>
      <c r="I72" s="7"/>
      <c r="J72" s="7"/>
      <c r="K72" s="7"/>
      <c r="L72" s="9" t="s">
        <v>240</v>
      </c>
      <c r="M72" s="14" t="s">
        <v>101</v>
      </c>
      <c r="N72" s="14" t="s">
        <v>101</v>
      </c>
      <c r="O72" s="13" t="s">
        <v>104</v>
      </c>
      <c r="P72" s="7"/>
      <c r="Q72" s="14" t="s">
        <v>101</v>
      </c>
      <c r="R72" s="14" t="s">
        <v>101</v>
      </c>
      <c r="S72" s="13" t="s">
        <v>104</v>
      </c>
    </row>
    <row r="73" spans="1:19" ht="16.5" customHeight="1" x14ac:dyDescent="0.2">
      <c r="A73" s="7"/>
      <c r="B73" s="7"/>
      <c r="C73" s="7"/>
      <c r="D73" s="7" t="s">
        <v>434</v>
      </c>
      <c r="E73" s="7"/>
      <c r="F73" s="7"/>
      <c r="G73" s="7"/>
      <c r="H73" s="7"/>
      <c r="I73" s="7"/>
      <c r="J73" s="7"/>
      <c r="K73" s="7"/>
      <c r="L73" s="9" t="s">
        <v>240</v>
      </c>
      <c r="M73" s="15">
        <v>662</v>
      </c>
      <c r="N73" s="15">
        <v>699</v>
      </c>
      <c r="O73" s="17">
        <v>1712</v>
      </c>
      <c r="P73" s="7"/>
      <c r="Q73" s="15">
        <v>708</v>
      </c>
      <c r="R73" s="15">
        <v>829</v>
      </c>
      <c r="S73" s="15">
        <v>863</v>
      </c>
    </row>
    <row r="74" spans="1:19" ht="16.5" customHeight="1" x14ac:dyDescent="0.2">
      <c r="A74" s="7"/>
      <c r="B74" s="7"/>
      <c r="C74" s="7"/>
      <c r="D74" s="7" t="s">
        <v>435</v>
      </c>
      <c r="E74" s="7"/>
      <c r="F74" s="7"/>
      <c r="G74" s="7"/>
      <c r="H74" s="7"/>
      <c r="I74" s="7"/>
      <c r="J74" s="7"/>
      <c r="K74" s="7"/>
      <c r="L74" s="9" t="s">
        <v>240</v>
      </c>
      <c r="M74" s="15">
        <v>661</v>
      </c>
      <c r="N74" s="15">
        <v>700</v>
      </c>
      <c r="O74" s="15">
        <v>552</v>
      </c>
      <c r="P74" s="7"/>
      <c r="Q74" s="15">
        <v>707</v>
      </c>
      <c r="R74" s="15">
        <v>838</v>
      </c>
      <c r="S74" s="15">
        <v>368</v>
      </c>
    </row>
    <row r="75" spans="1:19" ht="16.5" customHeight="1" x14ac:dyDescent="0.2">
      <c r="A75" s="7"/>
      <c r="B75" s="7"/>
      <c r="C75" s="7"/>
      <c r="D75" s="7" t="s">
        <v>436</v>
      </c>
      <c r="E75" s="7"/>
      <c r="F75" s="7"/>
      <c r="G75" s="7"/>
      <c r="H75" s="7"/>
      <c r="I75" s="7"/>
      <c r="J75" s="7"/>
      <c r="K75" s="7"/>
      <c r="L75" s="9" t="s">
        <v>240</v>
      </c>
      <c r="M75" s="15">
        <v>671</v>
      </c>
      <c r="N75" s="15">
        <v>705</v>
      </c>
      <c r="O75" s="16">
        <v>26</v>
      </c>
      <c r="P75" s="7"/>
      <c r="Q75" s="14" t="s">
        <v>227</v>
      </c>
      <c r="R75" s="14" t="s">
        <v>227</v>
      </c>
      <c r="S75" s="16">
        <v>18</v>
      </c>
    </row>
    <row r="76" spans="1:19" ht="16.5" customHeight="1" x14ac:dyDescent="0.2">
      <c r="A76" s="7"/>
      <c r="B76" s="7"/>
      <c r="C76" s="7"/>
      <c r="D76" s="7" t="s">
        <v>437</v>
      </c>
      <c r="E76" s="7"/>
      <c r="F76" s="7"/>
      <c r="G76" s="7"/>
      <c r="H76" s="7"/>
      <c r="I76" s="7"/>
      <c r="J76" s="7"/>
      <c r="K76" s="7"/>
      <c r="L76" s="9" t="s">
        <v>240</v>
      </c>
      <c r="M76" s="14" t="s">
        <v>227</v>
      </c>
      <c r="N76" s="14" t="s">
        <v>227</v>
      </c>
      <c r="O76" s="13">
        <v>3</v>
      </c>
      <c r="P76" s="7"/>
      <c r="Q76" s="14" t="s">
        <v>227</v>
      </c>
      <c r="R76" s="14" t="s">
        <v>227</v>
      </c>
      <c r="S76" s="13">
        <v>3</v>
      </c>
    </row>
    <row r="77" spans="1:19" ht="16.5" customHeight="1" x14ac:dyDescent="0.2">
      <c r="A77" s="7"/>
      <c r="B77" s="7"/>
      <c r="C77" s="7"/>
      <c r="D77" s="7" t="s">
        <v>588</v>
      </c>
      <c r="E77" s="7"/>
      <c r="F77" s="7"/>
      <c r="G77" s="7"/>
      <c r="H77" s="7"/>
      <c r="I77" s="7"/>
      <c r="J77" s="7"/>
      <c r="K77" s="7"/>
      <c r="L77" s="9" t="s">
        <v>240</v>
      </c>
      <c r="M77" s="14" t="s">
        <v>101</v>
      </c>
      <c r="N77" s="14" t="s">
        <v>101</v>
      </c>
      <c r="O77" s="13" t="s">
        <v>104</v>
      </c>
      <c r="P77" s="7"/>
      <c r="Q77" s="14" t="s">
        <v>101</v>
      </c>
      <c r="R77" s="14" t="s">
        <v>101</v>
      </c>
      <c r="S77" s="13" t="s">
        <v>104</v>
      </c>
    </row>
    <row r="78" spans="1:19" ht="16.5" customHeight="1" x14ac:dyDescent="0.2">
      <c r="A78" s="7"/>
      <c r="B78" s="7"/>
      <c r="C78" s="7" t="s">
        <v>630</v>
      </c>
      <c r="D78" s="7"/>
      <c r="E78" s="7"/>
      <c r="F78" s="7"/>
      <c r="G78" s="7"/>
      <c r="H78" s="7"/>
      <c r="I78" s="7"/>
      <c r="J78" s="7"/>
      <c r="K78" s="7"/>
      <c r="L78" s="9"/>
      <c r="M78" s="10"/>
      <c r="N78" s="10"/>
      <c r="O78" s="10"/>
      <c r="P78" s="7"/>
      <c r="Q78" s="10"/>
      <c r="R78" s="10"/>
      <c r="S78" s="10"/>
    </row>
    <row r="79" spans="1:19" ht="16.5" customHeight="1" x14ac:dyDescent="0.2">
      <c r="A79" s="7"/>
      <c r="B79" s="7"/>
      <c r="C79" s="7"/>
      <c r="D79" s="7" t="s">
        <v>591</v>
      </c>
      <c r="E79" s="7"/>
      <c r="F79" s="7"/>
      <c r="G79" s="7"/>
      <c r="H79" s="7"/>
      <c r="I79" s="7"/>
      <c r="J79" s="7"/>
      <c r="K79" s="7"/>
      <c r="L79" s="9" t="s">
        <v>240</v>
      </c>
      <c r="M79" s="15">
        <v>661</v>
      </c>
      <c r="N79" s="15">
        <v>699</v>
      </c>
      <c r="O79" s="17">
        <v>1253</v>
      </c>
      <c r="P79" s="7"/>
      <c r="Q79" s="15">
        <v>707</v>
      </c>
      <c r="R79" s="15">
        <v>855</v>
      </c>
      <c r="S79" s="15">
        <v>677</v>
      </c>
    </row>
    <row r="80" spans="1:19" ht="16.5" customHeight="1" x14ac:dyDescent="0.2">
      <c r="A80" s="7"/>
      <c r="B80" s="7"/>
      <c r="C80" s="7"/>
      <c r="D80" s="7" t="s">
        <v>592</v>
      </c>
      <c r="E80" s="7"/>
      <c r="F80" s="7"/>
      <c r="G80" s="7"/>
      <c r="H80" s="7"/>
      <c r="I80" s="7"/>
      <c r="J80" s="7"/>
      <c r="K80" s="7"/>
      <c r="L80" s="9" t="s">
        <v>240</v>
      </c>
      <c r="M80" s="15">
        <v>665</v>
      </c>
      <c r="N80" s="15">
        <v>699</v>
      </c>
      <c r="O80" s="15">
        <v>365</v>
      </c>
      <c r="P80" s="7"/>
      <c r="Q80" s="15">
        <v>714</v>
      </c>
      <c r="R80" s="15">
        <v>832</v>
      </c>
      <c r="S80" s="15">
        <v>209</v>
      </c>
    </row>
    <row r="81" spans="1:19" ht="16.5" customHeight="1" x14ac:dyDescent="0.2">
      <c r="A81" s="7"/>
      <c r="B81" s="7"/>
      <c r="C81" s="7"/>
      <c r="D81" s="7" t="s">
        <v>593</v>
      </c>
      <c r="E81" s="7"/>
      <c r="F81" s="7"/>
      <c r="G81" s="7"/>
      <c r="H81" s="7"/>
      <c r="I81" s="7"/>
      <c r="J81" s="7"/>
      <c r="K81" s="7"/>
      <c r="L81" s="9" t="s">
        <v>240</v>
      </c>
      <c r="M81" s="15">
        <v>663</v>
      </c>
      <c r="N81" s="15">
        <v>700</v>
      </c>
      <c r="O81" s="15">
        <v>331</v>
      </c>
      <c r="P81" s="7"/>
      <c r="Q81" s="15">
        <v>709</v>
      </c>
      <c r="R81" s="15">
        <v>896</v>
      </c>
      <c r="S81" s="15">
        <v>198</v>
      </c>
    </row>
    <row r="82" spans="1:19" ht="16.5" customHeight="1" x14ac:dyDescent="0.2">
      <c r="A82" s="7"/>
      <c r="B82" s="7"/>
      <c r="C82" s="7"/>
      <c r="D82" s="7" t="s">
        <v>594</v>
      </c>
      <c r="E82" s="7"/>
      <c r="F82" s="7"/>
      <c r="G82" s="7"/>
      <c r="H82" s="7"/>
      <c r="I82" s="7"/>
      <c r="J82" s="7"/>
      <c r="K82" s="7"/>
      <c r="L82" s="9" t="s">
        <v>240</v>
      </c>
      <c r="M82" s="15">
        <v>660</v>
      </c>
      <c r="N82" s="15">
        <v>699</v>
      </c>
      <c r="O82" s="15">
        <v>289</v>
      </c>
      <c r="P82" s="7"/>
      <c r="Q82" s="15">
        <v>715</v>
      </c>
      <c r="R82" s="15">
        <v>784</v>
      </c>
      <c r="S82" s="15">
        <v>147</v>
      </c>
    </row>
    <row r="83" spans="1:19" ht="16.5" customHeight="1" x14ac:dyDescent="0.2">
      <c r="A83" s="7"/>
      <c r="B83" s="7"/>
      <c r="C83" s="7"/>
      <c r="D83" s="7" t="s">
        <v>595</v>
      </c>
      <c r="E83" s="7"/>
      <c r="F83" s="7"/>
      <c r="G83" s="7"/>
      <c r="H83" s="7"/>
      <c r="I83" s="7"/>
      <c r="J83" s="7"/>
      <c r="K83" s="7"/>
      <c r="L83" s="9" t="s">
        <v>240</v>
      </c>
      <c r="M83" s="15">
        <v>659</v>
      </c>
      <c r="N83" s="15">
        <v>699</v>
      </c>
      <c r="O83" s="16">
        <v>55</v>
      </c>
      <c r="P83" s="7"/>
      <c r="Q83" s="15">
        <v>699</v>
      </c>
      <c r="R83" s="15">
        <v>739</v>
      </c>
      <c r="S83" s="16">
        <v>21</v>
      </c>
    </row>
    <row r="84" spans="1:19" ht="16.5" customHeight="1" x14ac:dyDescent="0.2">
      <c r="A84" s="7"/>
      <c r="B84" s="7"/>
      <c r="C84" s="7"/>
      <c r="D84" s="7" t="s">
        <v>588</v>
      </c>
      <c r="E84" s="7"/>
      <c r="F84" s="7"/>
      <c r="G84" s="7"/>
      <c r="H84" s="7"/>
      <c r="I84" s="7"/>
      <c r="J84" s="7"/>
      <c r="K84" s="7"/>
      <c r="L84" s="9" t="s">
        <v>240</v>
      </c>
      <c r="M84" s="14" t="s">
        <v>101</v>
      </c>
      <c r="N84" s="14" t="s">
        <v>101</v>
      </c>
      <c r="O84" s="13" t="s">
        <v>104</v>
      </c>
      <c r="P84" s="7"/>
      <c r="Q84" s="14" t="s">
        <v>101</v>
      </c>
      <c r="R84" s="14" t="s">
        <v>101</v>
      </c>
      <c r="S84" s="13" t="s">
        <v>104</v>
      </c>
    </row>
    <row r="85" spans="1:19" ht="16.5" customHeight="1" x14ac:dyDescent="0.2">
      <c r="A85" s="7"/>
      <c r="B85" s="7" t="s">
        <v>596</v>
      </c>
      <c r="C85" s="7"/>
      <c r="D85" s="7"/>
      <c r="E85" s="7"/>
      <c r="F85" s="7"/>
      <c r="G85" s="7"/>
      <c r="H85" s="7"/>
      <c r="I85" s="7"/>
      <c r="J85" s="7"/>
      <c r="K85" s="7"/>
      <c r="L85" s="9"/>
      <c r="M85" s="10"/>
      <c r="N85" s="10"/>
      <c r="O85" s="10"/>
      <c r="P85" s="7"/>
      <c r="Q85" s="10"/>
      <c r="R85" s="10"/>
      <c r="S85" s="10"/>
    </row>
    <row r="86" spans="1:19" ht="16.5" customHeight="1" x14ac:dyDescent="0.2">
      <c r="A86" s="7"/>
      <c r="B86" s="7"/>
      <c r="C86" s="7" t="s">
        <v>105</v>
      </c>
      <c r="D86" s="7"/>
      <c r="E86" s="7"/>
      <c r="F86" s="7"/>
      <c r="G86" s="7"/>
      <c r="H86" s="7"/>
      <c r="I86" s="7"/>
      <c r="J86" s="7"/>
      <c r="K86" s="7"/>
      <c r="L86" s="9" t="s">
        <v>240</v>
      </c>
      <c r="M86" s="16">
        <v>89</v>
      </c>
      <c r="N86" s="15">
        <v>187</v>
      </c>
      <c r="O86" s="15">
        <v>561</v>
      </c>
      <c r="P86" s="7"/>
      <c r="Q86" s="15">
        <v>151</v>
      </c>
      <c r="R86" s="15">
        <v>332</v>
      </c>
      <c r="S86" s="15">
        <v>494</v>
      </c>
    </row>
    <row r="87" spans="1:19" ht="16.5" customHeight="1" x14ac:dyDescent="0.2">
      <c r="A87" s="7"/>
      <c r="B87" s="7"/>
      <c r="C87" s="7" t="s">
        <v>587</v>
      </c>
      <c r="D87" s="7"/>
      <c r="E87" s="7"/>
      <c r="F87" s="7"/>
      <c r="G87" s="7"/>
      <c r="H87" s="7"/>
      <c r="I87" s="7"/>
      <c r="J87" s="7"/>
      <c r="K87" s="7"/>
      <c r="L87" s="9"/>
      <c r="M87" s="10"/>
      <c r="N87" s="10"/>
      <c r="O87" s="10"/>
      <c r="P87" s="7"/>
      <c r="Q87" s="10"/>
      <c r="R87" s="10"/>
      <c r="S87" s="10"/>
    </row>
    <row r="88" spans="1:19" ht="29.45" customHeight="1" x14ac:dyDescent="0.2">
      <c r="A88" s="7"/>
      <c r="B88" s="7"/>
      <c r="C88" s="7"/>
      <c r="D88" s="84" t="s">
        <v>346</v>
      </c>
      <c r="E88" s="84"/>
      <c r="F88" s="84"/>
      <c r="G88" s="84"/>
      <c r="H88" s="84"/>
      <c r="I88" s="84"/>
      <c r="J88" s="84"/>
      <c r="K88" s="84"/>
      <c r="L88" s="9" t="s">
        <v>240</v>
      </c>
      <c r="M88" s="16">
        <v>96</v>
      </c>
      <c r="N88" s="15">
        <v>176</v>
      </c>
      <c r="O88" s="16">
        <v>28</v>
      </c>
      <c r="P88" s="7"/>
      <c r="Q88" s="15">
        <v>159</v>
      </c>
      <c r="R88" s="15">
        <v>242</v>
      </c>
      <c r="S88" s="16">
        <v>22</v>
      </c>
    </row>
    <row r="89" spans="1:19" ht="16.5" customHeight="1" x14ac:dyDescent="0.2">
      <c r="A89" s="7"/>
      <c r="B89" s="7"/>
      <c r="C89" s="7"/>
      <c r="D89" s="7" t="s">
        <v>487</v>
      </c>
      <c r="E89" s="7"/>
      <c r="F89" s="7"/>
      <c r="G89" s="7"/>
      <c r="H89" s="7"/>
      <c r="I89" s="7"/>
      <c r="J89" s="7"/>
      <c r="K89" s="7"/>
      <c r="L89" s="9" t="s">
        <v>240</v>
      </c>
      <c r="M89" s="16">
        <v>92</v>
      </c>
      <c r="N89" s="15">
        <v>189</v>
      </c>
      <c r="O89" s="15">
        <v>417</v>
      </c>
      <c r="P89" s="7"/>
      <c r="Q89" s="15">
        <v>152</v>
      </c>
      <c r="R89" s="15">
        <v>356</v>
      </c>
      <c r="S89" s="15">
        <v>356</v>
      </c>
    </row>
    <row r="90" spans="1:19" ht="16.5" customHeight="1" x14ac:dyDescent="0.2">
      <c r="A90" s="7"/>
      <c r="B90" s="7"/>
      <c r="C90" s="7"/>
      <c r="D90" s="7" t="s">
        <v>588</v>
      </c>
      <c r="E90" s="7"/>
      <c r="F90" s="7"/>
      <c r="G90" s="7"/>
      <c r="H90" s="7"/>
      <c r="I90" s="7"/>
      <c r="J90" s="7"/>
      <c r="K90" s="7"/>
      <c r="L90" s="9" t="s">
        <v>240</v>
      </c>
      <c r="M90" s="16">
        <v>82</v>
      </c>
      <c r="N90" s="15">
        <v>183</v>
      </c>
      <c r="O90" s="15">
        <v>116</v>
      </c>
      <c r="P90" s="7"/>
      <c r="Q90" s="15">
        <v>147</v>
      </c>
      <c r="R90" s="15">
        <v>299</v>
      </c>
      <c r="S90" s="15">
        <v>116</v>
      </c>
    </row>
    <row r="91" spans="1:19" ht="16.5" customHeight="1" x14ac:dyDescent="0.2">
      <c r="A91" s="7"/>
      <c r="B91" s="7"/>
      <c r="C91" s="7" t="s">
        <v>589</v>
      </c>
      <c r="D91" s="7"/>
      <c r="E91" s="7"/>
      <c r="F91" s="7"/>
      <c r="G91" s="7"/>
      <c r="H91" s="7"/>
      <c r="I91" s="7"/>
      <c r="J91" s="7"/>
      <c r="K91" s="7"/>
      <c r="L91" s="9"/>
      <c r="M91" s="10"/>
      <c r="N91" s="10"/>
      <c r="O91" s="10"/>
      <c r="P91" s="7"/>
      <c r="Q91" s="10"/>
      <c r="R91" s="10"/>
      <c r="S91" s="10"/>
    </row>
    <row r="92" spans="1:19" ht="16.5" customHeight="1" x14ac:dyDescent="0.2">
      <c r="A92" s="7"/>
      <c r="B92" s="7"/>
      <c r="C92" s="7"/>
      <c r="D92" s="7" t="s">
        <v>433</v>
      </c>
      <c r="E92" s="7"/>
      <c r="F92" s="7"/>
      <c r="G92" s="7"/>
      <c r="H92" s="7"/>
      <c r="I92" s="7"/>
      <c r="J92" s="7"/>
      <c r="K92" s="7"/>
      <c r="L92" s="9" t="s">
        <v>240</v>
      </c>
      <c r="M92" s="14" t="s">
        <v>101</v>
      </c>
      <c r="N92" s="14" t="s">
        <v>101</v>
      </c>
      <c r="O92" s="13" t="s">
        <v>104</v>
      </c>
      <c r="P92" s="7"/>
      <c r="Q92" s="14" t="s">
        <v>101</v>
      </c>
      <c r="R92" s="14" t="s">
        <v>101</v>
      </c>
      <c r="S92" s="13" t="s">
        <v>104</v>
      </c>
    </row>
    <row r="93" spans="1:19" ht="16.5" customHeight="1" x14ac:dyDescent="0.2">
      <c r="A93" s="7"/>
      <c r="B93" s="7"/>
      <c r="C93" s="7"/>
      <c r="D93" s="7" t="s">
        <v>434</v>
      </c>
      <c r="E93" s="7"/>
      <c r="F93" s="7"/>
      <c r="G93" s="7"/>
      <c r="H93" s="7"/>
      <c r="I93" s="7"/>
      <c r="J93" s="7"/>
      <c r="K93" s="7"/>
      <c r="L93" s="9" t="s">
        <v>240</v>
      </c>
      <c r="M93" s="16">
        <v>96</v>
      </c>
      <c r="N93" s="15">
        <v>185</v>
      </c>
      <c r="O93" s="15">
        <v>328</v>
      </c>
      <c r="P93" s="7"/>
      <c r="Q93" s="15">
        <v>151</v>
      </c>
      <c r="R93" s="15">
        <v>384</v>
      </c>
      <c r="S93" s="15">
        <v>267</v>
      </c>
    </row>
    <row r="94" spans="1:19" ht="16.5" customHeight="1" x14ac:dyDescent="0.2">
      <c r="A94" s="7"/>
      <c r="B94" s="7"/>
      <c r="C94" s="7"/>
      <c r="D94" s="7" t="s">
        <v>435</v>
      </c>
      <c r="E94" s="7"/>
      <c r="F94" s="7"/>
      <c r="G94" s="7"/>
      <c r="H94" s="7"/>
      <c r="I94" s="7"/>
      <c r="J94" s="7"/>
      <c r="K94" s="7"/>
      <c r="L94" s="9" t="s">
        <v>240</v>
      </c>
      <c r="M94" s="16">
        <v>84</v>
      </c>
      <c r="N94" s="15">
        <v>189</v>
      </c>
      <c r="O94" s="15">
        <v>217</v>
      </c>
      <c r="P94" s="7"/>
      <c r="Q94" s="15">
        <v>153</v>
      </c>
      <c r="R94" s="15">
        <v>293</v>
      </c>
      <c r="S94" s="15">
        <v>213</v>
      </c>
    </row>
    <row r="95" spans="1:19" ht="16.5" customHeight="1" x14ac:dyDescent="0.2">
      <c r="A95" s="7"/>
      <c r="B95" s="7"/>
      <c r="C95" s="7"/>
      <c r="D95" s="7" t="s">
        <v>436</v>
      </c>
      <c r="E95" s="7"/>
      <c r="F95" s="7"/>
      <c r="G95" s="7"/>
      <c r="H95" s="7"/>
      <c r="I95" s="7"/>
      <c r="J95" s="7"/>
      <c r="K95" s="7"/>
      <c r="L95" s="9" t="s">
        <v>240</v>
      </c>
      <c r="M95" s="14" t="s">
        <v>227</v>
      </c>
      <c r="N95" s="14" t="s">
        <v>227</v>
      </c>
      <c r="O95" s="16">
        <v>16</v>
      </c>
      <c r="P95" s="7"/>
      <c r="Q95" s="14" t="s">
        <v>227</v>
      </c>
      <c r="R95" s="14" t="s">
        <v>227</v>
      </c>
      <c r="S95" s="16">
        <v>14</v>
      </c>
    </row>
    <row r="96" spans="1:19" ht="16.5" customHeight="1" x14ac:dyDescent="0.2">
      <c r="A96" s="7"/>
      <c r="B96" s="7"/>
      <c r="C96" s="7"/>
      <c r="D96" s="7" t="s">
        <v>437</v>
      </c>
      <c r="E96" s="7"/>
      <c r="F96" s="7"/>
      <c r="G96" s="7"/>
      <c r="H96" s="7"/>
      <c r="I96" s="7"/>
      <c r="J96" s="7"/>
      <c r="K96" s="7"/>
      <c r="L96" s="9" t="s">
        <v>240</v>
      </c>
      <c r="M96" s="14" t="s">
        <v>101</v>
      </c>
      <c r="N96" s="14" t="s">
        <v>101</v>
      </c>
      <c r="O96" s="13" t="s">
        <v>104</v>
      </c>
      <c r="P96" s="7"/>
      <c r="Q96" s="14" t="s">
        <v>101</v>
      </c>
      <c r="R96" s="14" t="s">
        <v>101</v>
      </c>
      <c r="S96" s="13" t="s">
        <v>104</v>
      </c>
    </row>
    <row r="97" spans="1:19" ht="16.5" customHeight="1" x14ac:dyDescent="0.2">
      <c r="A97" s="7"/>
      <c r="B97" s="7"/>
      <c r="C97" s="7"/>
      <c r="D97" s="7" t="s">
        <v>588</v>
      </c>
      <c r="E97" s="7"/>
      <c r="F97" s="7"/>
      <c r="G97" s="7"/>
      <c r="H97" s="7"/>
      <c r="I97" s="7"/>
      <c r="J97" s="7"/>
      <c r="K97" s="7"/>
      <c r="L97" s="9" t="s">
        <v>240</v>
      </c>
      <c r="M97" s="14" t="s">
        <v>101</v>
      </c>
      <c r="N97" s="14" t="s">
        <v>101</v>
      </c>
      <c r="O97" s="13" t="s">
        <v>104</v>
      </c>
      <c r="P97" s="7"/>
      <c r="Q97" s="14" t="s">
        <v>101</v>
      </c>
      <c r="R97" s="14" t="s">
        <v>101</v>
      </c>
      <c r="S97" s="13" t="s">
        <v>104</v>
      </c>
    </row>
    <row r="98" spans="1:19" ht="16.5" customHeight="1" x14ac:dyDescent="0.2">
      <c r="A98" s="7"/>
      <c r="B98" s="7"/>
      <c r="C98" s="7" t="s">
        <v>630</v>
      </c>
      <c r="D98" s="7"/>
      <c r="E98" s="7"/>
      <c r="F98" s="7"/>
      <c r="G98" s="7"/>
      <c r="H98" s="7"/>
      <c r="I98" s="7"/>
      <c r="J98" s="7"/>
      <c r="K98" s="7"/>
      <c r="L98" s="9"/>
      <c r="M98" s="10"/>
      <c r="N98" s="10"/>
      <c r="O98" s="10"/>
      <c r="P98" s="7"/>
      <c r="Q98" s="10"/>
      <c r="R98" s="10"/>
      <c r="S98" s="10"/>
    </row>
    <row r="99" spans="1:19" ht="16.5" customHeight="1" x14ac:dyDescent="0.2">
      <c r="A99" s="7"/>
      <c r="B99" s="7"/>
      <c r="C99" s="7"/>
      <c r="D99" s="7" t="s">
        <v>591</v>
      </c>
      <c r="E99" s="7"/>
      <c r="F99" s="7"/>
      <c r="G99" s="7"/>
      <c r="H99" s="7"/>
      <c r="I99" s="7"/>
      <c r="J99" s="7"/>
      <c r="K99" s="7"/>
      <c r="L99" s="9" t="s">
        <v>240</v>
      </c>
      <c r="M99" s="16">
        <v>88</v>
      </c>
      <c r="N99" s="15">
        <v>184</v>
      </c>
      <c r="O99" s="15">
        <v>373</v>
      </c>
      <c r="P99" s="7"/>
      <c r="Q99" s="15">
        <v>150</v>
      </c>
      <c r="R99" s="15">
        <v>335</v>
      </c>
      <c r="S99" s="15">
        <v>329</v>
      </c>
    </row>
    <row r="100" spans="1:19" ht="16.5" customHeight="1" x14ac:dyDescent="0.2">
      <c r="A100" s="7"/>
      <c r="B100" s="7"/>
      <c r="C100" s="7"/>
      <c r="D100" s="7" t="s">
        <v>592</v>
      </c>
      <c r="E100" s="7"/>
      <c r="F100" s="7"/>
      <c r="G100" s="7"/>
      <c r="H100" s="7"/>
      <c r="I100" s="7"/>
      <c r="J100" s="7"/>
      <c r="K100" s="7"/>
      <c r="L100" s="9" t="s">
        <v>240</v>
      </c>
      <c r="M100" s="16">
        <v>87</v>
      </c>
      <c r="N100" s="15">
        <v>185</v>
      </c>
      <c r="O100" s="15">
        <v>104</v>
      </c>
      <c r="P100" s="7"/>
      <c r="Q100" s="15">
        <v>142</v>
      </c>
      <c r="R100" s="15">
        <v>296</v>
      </c>
      <c r="S100" s="16">
        <v>87</v>
      </c>
    </row>
    <row r="101" spans="1:19" ht="16.5" customHeight="1" x14ac:dyDescent="0.2">
      <c r="A101" s="7"/>
      <c r="B101" s="7"/>
      <c r="C101" s="7"/>
      <c r="D101" s="7" t="s">
        <v>593</v>
      </c>
      <c r="E101" s="7"/>
      <c r="F101" s="7"/>
      <c r="G101" s="7"/>
      <c r="H101" s="7"/>
      <c r="I101" s="7"/>
      <c r="J101" s="7"/>
      <c r="K101" s="7"/>
      <c r="L101" s="9" t="s">
        <v>240</v>
      </c>
      <c r="M101" s="15">
        <v>132</v>
      </c>
      <c r="N101" s="15">
        <v>189</v>
      </c>
      <c r="O101" s="16">
        <v>55</v>
      </c>
      <c r="P101" s="7"/>
      <c r="Q101" s="15">
        <v>182</v>
      </c>
      <c r="R101" s="15">
        <v>307</v>
      </c>
      <c r="S101" s="16">
        <v>55</v>
      </c>
    </row>
    <row r="102" spans="1:19" ht="16.5" customHeight="1" x14ac:dyDescent="0.2">
      <c r="A102" s="7"/>
      <c r="B102" s="7"/>
      <c r="C102" s="7"/>
      <c r="D102" s="7" t="s">
        <v>594</v>
      </c>
      <c r="E102" s="7"/>
      <c r="F102" s="7"/>
      <c r="G102" s="7"/>
      <c r="H102" s="7"/>
      <c r="I102" s="7"/>
      <c r="J102" s="7"/>
      <c r="K102" s="7"/>
      <c r="L102" s="9" t="s">
        <v>240</v>
      </c>
      <c r="M102" s="15">
        <v>113</v>
      </c>
      <c r="N102" s="15">
        <v>168</v>
      </c>
      <c r="O102" s="16">
        <v>26</v>
      </c>
      <c r="P102" s="7"/>
      <c r="Q102" s="15">
        <v>137</v>
      </c>
      <c r="R102" s="15">
        <v>424</v>
      </c>
      <c r="S102" s="16">
        <v>20</v>
      </c>
    </row>
    <row r="103" spans="1:19" ht="16.5" customHeight="1" x14ac:dyDescent="0.2">
      <c r="A103" s="7"/>
      <c r="B103" s="7"/>
      <c r="C103" s="7"/>
      <c r="D103" s="7" t="s">
        <v>595</v>
      </c>
      <c r="E103" s="7"/>
      <c r="F103" s="7"/>
      <c r="G103" s="7"/>
      <c r="H103" s="7"/>
      <c r="I103" s="7"/>
      <c r="J103" s="7"/>
      <c r="K103" s="7"/>
      <c r="L103" s="9" t="s">
        <v>240</v>
      </c>
      <c r="M103" s="14" t="s">
        <v>227</v>
      </c>
      <c r="N103" s="14" t="s">
        <v>227</v>
      </c>
      <c r="O103" s="13">
        <v>3</v>
      </c>
      <c r="P103" s="7"/>
      <c r="Q103" s="14" t="s">
        <v>227</v>
      </c>
      <c r="R103" s="14" t="s">
        <v>227</v>
      </c>
      <c r="S103" s="13">
        <v>3</v>
      </c>
    </row>
    <row r="104" spans="1:19" ht="16.5" customHeight="1" x14ac:dyDescent="0.2">
      <c r="A104" s="7"/>
      <c r="B104" s="7"/>
      <c r="C104" s="7"/>
      <c r="D104" s="7" t="s">
        <v>588</v>
      </c>
      <c r="E104" s="7"/>
      <c r="F104" s="7"/>
      <c r="G104" s="7"/>
      <c r="H104" s="7"/>
      <c r="I104" s="7"/>
      <c r="J104" s="7"/>
      <c r="K104" s="7"/>
      <c r="L104" s="9" t="s">
        <v>240</v>
      </c>
      <c r="M104" s="14" t="s">
        <v>101</v>
      </c>
      <c r="N104" s="14" t="s">
        <v>101</v>
      </c>
      <c r="O104" s="13" t="s">
        <v>104</v>
      </c>
      <c r="P104" s="7"/>
      <c r="Q104" s="14" t="s">
        <v>101</v>
      </c>
      <c r="R104" s="14" t="s">
        <v>101</v>
      </c>
      <c r="S104" s="13" t="s">
        <v>104</v>
      </c>
    </row>
    <row r="105" spans="1:19" ht="16.5" customHeight="1" x14ac:dyDescent="0.2">
      <c r="A105" s="7"/>
      <c r="B105" s="7" t="s">
        <v>597</v>
      </c>
      <c r="C105" s="7"/>
      <c r="D105" s="7"/>
      <c r="E105" s="7"/>
      <c r="F105" s="7"/>
      <c r="G105" s="7"/>
      <c r="H105" s="7"/>
      <c r="I105" s="7"/>
      <c r="J105" s="7"/>
      <c r="K105" s="7"/>
      <c r="L105" s="9"/>
      <c r="M105" s="10"/>
      <c r="N105" s="10"/>
      <c r="O105" s="10"/>
      <c r="P105" s="7"/>
      <c r="Q105" s="10"/>
      <c r="R105" s="10"/>
      <c r="S105" s="10"/>
    </row>
    <row r="106" spans="1:19" ht="16.5" customHeight="1" x14ac:dyDescent="0.2">
      <c r="A106" s="7"/>
      <c r="B106" s="7"/>
      <c r="C106" s="7" t="s">
        <v>105</v>
      </c>
      <c r="D106" s="7"/>
      <c r="E106" s="7"/>
      <c r="F106" s="7"/>
      <c r="G106" s="7"/>
      <c r="H106" s="7"/>
      <c r="I106" s="7"/>
      <c r="J106" s="7"/>
      <c r="K106" s="7"/>
      <c r="L106" s="9" t="s">
        <v>240</v>
      </c>
      <c r="M106" s="14" t="s">
        <v>101</v>
      </c>
      <c r="N106" s="14" t="s">
        <v>101</v>
      </c>
      <c r="O106" s="14" t="s">
        <v>101</v>
      </c>
      <c r="P106" s="7"/>
      <c r="Q106" s="14" t="s">
        <v>101</v>
      </c>
      <c r="R106" s="14" t="s">
        <v>101</v>
      </c>
      <c r="S106" s="14" t="s">
        <v>101</v>
      </c>
    </row>
    <row r="107" spans="1:19" ht="16.5" customHeight="1" x14ac:dyDescent="0.2">
      <c r="A107" s="7"/>
      <c r="B107" s="7"/>
      <c r="C107" s="7" t="s">
        <v>587</v>
      </c>
      <c r="D107" s="7"/>
      <c r="E107" s="7"/>
      <c r="F107" s="7"/>
      <c r="G107" s="7"/>
      <c r="H107" s="7"/>
      <c r="I107" s="7"/>
      <c r="J107" s="7"/>
      <c r="K107" s="7"/>
      <c r="L107" s="9"/>
      <c r="M107" s="10"/>
      <c r="N107" s="10"/>
      <c r="O107" s="10"/>
      <c r="P107" s="7"/>
      <c r="Q107" s="10"/>
      <c r="R107" s="10"/>
      <c r="S107" s="10"/>
    </row>
    <row r="108" spans="1:19" ht="29.45" customHeight="1" x14ac:dyDescent="0.2">
      <c r="A108" s="7"/>
      <c r="B108" s="7"/>
      <c r="C108" s="7"/>
      <c r="D108" s="84" t="s">
        <v>346</v>
      </c>
      <c r="E108" s="84"/>
      <c r="F108" s="84"/>
      <c r="G108" s="84"/>
      <c r="H108" s="84"/>
      <c r="I108" s="84"/>
      <c r="J108" s="84"/>
      <c r="K108" s="84"/>
      <c r="L108" s="9" t="s">
        <v>240</v>
      </c>
      <c r="M108" s="14" t="s">
        <v>101</v>
      </c>
      <c r="N108" s="14" t="s">
        <v>101</v>
      </c>
      <c r="O108" s="14" t="s">
        <v>101</v>
      </c>
      <c r="P108" s="7"/>
      <c r="Q108" s="14" t="s">
        <v>101</v>
      </c>
      <c r="R108" s="14" t="s">
        <v>101</v>
      </c>
      <c r="S108" s="14" t="s">
        <v>101</v>
      </c>
    </row>
    <row r="109" spans="1:19" ht="16.5" customHeight="1" x14ac:dyDescent="0.2">
      <c r="A109" s="7"/>
      <c r="B109" s="7"/>
      <c r="C109" s="7"/>
      <c r="D109" s="7" t="s">
        <v>487</v>
      </c>
      <c r="E109" s="7"/>
      <c r="F109" s="7"/>
      <c r="G109" s="7"/>
      <c r="H109" s="7"/>
      <c r="I109" s="7"/>
      <c r="J109" s="7"/>
      <c r="K109" s="7"/>
      <c r="L109" s="9" t="s">
        <v>240</v>
      </c>
      <c r="M109" s="14" t="s">
        <v>101</v>
      </c>
      <c r="N109" s="14" t="s">
        <v>101</v>
      </c>
      <c r="O109" s="14" t="s">
        <v>101</v>
      </c>
      <c r="P109" s="7"/>
      <c r="Q109" s="14" t="s">
        <v>101</v>
      </c>
      <c r="R109" s="14" t="s">
        <v>101</v>
      </c>
      <c r="S109" s="14" t="s">
        <v>101</v>
      </c>
    </row>
    <row r="110" spans="1:19" ht="16.5" customHeight="1" x14ac:dyDescent="0.2">
      <c r="A110" s="7"/>
      <c r="B110" s="7"/>
      <c r="C110" s="7"/>
      <c r="D110" s="7" t="s">
        <v>588</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t="s">
        <v>589</v>
      </c>
      <c r="D111" s="7"/>
      <c r="E111" s="7"/>
      <c r="F111" s="7"/>
      <c r="G111" s="7"/>
      <c r="H111" s="7"/>
      <c r="I111" s="7"/>
      <c r="J111" s="7"/>
      <c r="K111" s="7"/>
      <c r="L111" s="9"/>
      <c r="M111" s="10"/>
      <c r="N111" s="10"/>
      <c r="O111" s="10"/>
      <c r="P111" s="7"/>
      <c r="Q111" s="10"/>
      <c r="R111" s="10"/>
      <c r="S111" s="10"/>
    </row>
    <row r="112" spans="1:19" ht="16.5" customHeight="1" x14ac:dyDescent="0.2">
      <c r="A112" s="7"/>
      <c r="B112" s="7"/>
      <c r="C112" s="7"/>
      <c r="D112" s="7" t="s">
        <v>433</v>
      </c>
      <c r="E112" s="7"/>
      <c r="F112" s="7"/>
      <c r="G112" s="7"/>
      <c r="H112" s="7"/>
      <c r="I112" s="7"/>
      <c r="J112" s="7"/>
      <c r="K112" s="7"/>
      <c r="L112" s="9" t="s">
        <v>240</v>
      </c>
      <c r="M112" s="14" t="s">
        <v>101</v>
      </c>
      <c r="N112" s="14" t="s">
        <v>101</v>
      </c>
      <c r="O112" s="14" t="s">
        <v>101</v>
      </c>
      <c r="P112" s="7"/>
      <c r="Q112" s="14" t="s">
        <v>101</v>
      </c>
      <c r="R112" s="14" t="s">
        <v>101</v>
      </c>
      <c r="S112" s="14" t="s">
        <v>101</v>
      </c>
    </row>
    <row r="113" spans="1:19" ht="16.5" customHeight="1" x14ac:dyDescent="0.2">
      <c r="A113" s="7"/>
      <c r="B113" s="7"/>
      <c r="C113" s="7"/>
      <c r="D113" s="7" t="s">
        <v>434</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435</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436</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437</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588</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t="s">
        <v>630</v>
      </c>
      <c r="D118" s="7"/>
      <c r="E118" s="7"/>
      <c r="F118" s="7"/>
      <c r="G118" s="7"/>
      <c r="H118" s="7"/>
      <c r="I118" s="7"/>
      <c r="J118" s="7"/>
      <c r="K118" s="7"/>
      <c r="L118" s="9"/>
      <c r="M118" s="10"/>
      <c r="N118" s="10"/>
      <c r="O118" s="10"/>
      <c r="P118" s="7"/>
      <c r="Q118" s="10"/>
      <c r="R118" s="10"/>
      <c r="S118" s="10"/>
    </row>
    <row r="119" spans="1:19" ht="16.5" customHeight="1" x14ac:dyDescent="0.2">
      <c r="A119" s="7"/>
      <c r="B119" s="7"/>
      <c r="C119" s="7"/>
      <c r="D119" s="7" t="s">
        <v>591</v>
      </c>
      <c r="E119" s="7"/>
      <c r="F119" s="7"/>
      <c r="G119" s="7"/>
      <c r="H119" s="7"/>
      <c r="I119" s="7"/>
      <c r="J119" s="7"/>
      <c r="K119" s="7"/>
      <c r="L119" s="9" t="s">
        <v>240</v>
      </c>
      <c r="M119" s="14" t="s">
        <v>101</v>
      </c>
      <c r="N119" s="14" t="s">
        <v>101</v>
      </c>
      <c r="O119" s="14" t="s">
        <v>101</v>
      </c>
      <c r="P119" s="7"/>
      <c r="Q119" s="14" t="s">
        <v>101</v>
      </c>
      <c r="R119" s="14" t="s">
        <v>101</v>
      </c>
      <c r="S119" s="14" t="s">
        <v>101</v>
      </c>
    </row>
    <row r="120" spans="1:19" ht="16.5" customHeight="1" x14ac:dyDescent="0.2">
      <c r="A120" s="7"/>
      <c r="B120" s="7"/>
      <c r="C120" s="7"/>
      <c r="D120" s="7" t="s">
        <v>592</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593</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594</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595</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588</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t="s">
        <v>141</v>
      </c>
      <c r="B125" s="7"/>
      <c r="C125" s="7"/>
      <c r="D125" s="7"/>
      <c r="E125" s="7"/>
      <c r="F125" s="7"/>
      <c r="G125" s="7"/>
      <c r="H125" s="7"/>
      <c r="I125" s="7"/>
      <c r="J125" s="7"/>
      <c r="K125" s="7"/>
      <c r="L125" s="9"/>
      <c r="M125" s="10"/>
      <c r="N125" s="10"/>
      <c r="O125" s="10"/>
      <c r="P125" s="7"/>
      <c r="Q125" s="10"/>
      <c r="R125" s="10"/>
      <c r="S125" s="10"/>
    </row>
    <row r="126" spans="1:19" ht="16.5" customHeight="1" x14ac:dyDescent="0.2">
      <c r="A126" s="7"/>
      <c r="B126" s="7" t="s">
        <v>586</v>
      </c>
      <c r="C126" s="7"/>
      <c r="D126" s="7"/>
      <c r="E126" s="7"/>
      <c r="F126" s="7"/>
      <c r="G126" s="7"/>
      <c r="H126" s="7"/>
      <c r="I126" s="7"/>
      <c r="J126" s="7"/>
      <c r="K126" s="7"/>
      <c r="L126" s="9"/>
      <c r="M126" s="10"/>
      <c r="N126" s="10"/>
      <c r="O126" s="10"/>
      <c r="P126" s="7"/>
      <c r="Q126" s="10"/>
      <c r="R126" s="10"/>
      <c r="S126" s="10"/>
    </row>
    <row r="127" spans="1:19" ht="16.5" customHeight="1" x14ac:dyDescent="0.2">
      <c r="A127" s="7"/>
      <c r="B127" s="7"/>
      <c r="C127" s="7" t="s">
        <v>105</v>
      </c>
      <c r="D127" s="7"/>
      <c r="E127" s="7"/>
      <c r="F127" s="7"/>
      <c r="G127" s="7"/>
      <c r="H127" s="7"/>
      <c r="I127" s="7"/>
      <c r="J127" s="7"/>
      <c r="K127" s="7"/>
      <c r="L127" s="9" t="s">
        <v>240</v>
      </c>
      <c r="M127" s="15">
        <v>503</v>
      </c>
      <c r="N127" s="15">
        <v>602</v>
      </c>
      <c r="O127" s="17">
        <v>4166</v>
      </c>
      <c r="P127" s="7"/>
      <c r="Q127" s="15">
        <v>566</v>
      </c>
      <c r="R127" s="15">
        <v>722</v>
      </c>
      <c r="S127" s="17">
        <v>2821</v>
      </c>
    </row>
    <row r="128" spans="1:19" ht="16.5" customHeight="1" x14ac:dyDescent="0.2">
      <c r="A128" s="7"/>
      <c r="B128" s="7"/>
      <c r="C128" s="7" t="s">
        <v>587</v>
      </c>
      <c r="D128" s="7"/>
      <c r="E128" s="7"/>
      <c r="F128" s="7"/>
      <c r="G128" s="7"/>
      <c r="H128" s="7"/>
      <c r="I128" s="7"/>
      <c r="J128" s="7"/>
      <c r="K128" s="7"/>
      <c r="L128" s="9"/>
      <c r="M128" s="10"/>
      <c r="N128" s="10"/>
      <c r="O128" s="10"/>
      <c r="P128" s="7"/>
      <c r="Q128" s="10"/>
      <c r="R128" s="10"/>
      <c r="S128" s="10"/>
    </row>
    <row r="129" spans="1:19" ht="29.45" customHeight="1" x14ac:dyDescent="0.2">
      <c r="A129" s="7"/>
      <c r="B129" s="7"/>
      <c r="C129" s="7"/>
      <c r="D129" s="84" t="s">
        <v>346</v>
      </c>
      <c r="E129" s="84"/>
      <c r="F129" s="84"/>
      <c r="G129" s="84"/>
      <c r="H129" s="84"/>
      <c r="I129" s="84"/>
      <c r="J129" s="84"/>
      <c r="K129" s="84"/>
      <c r="L129" s="9" t="s">
        <v>240</v>
      </c>
      <c r="M129" s="15">
        <v>485</v>
      </c>
      <c r="N129" s="15">
        <v>623</v>
      </c>
      <c r="O129" s="15">
        <v>170</v>
      </c>
      <c r="P129" s="7"/>
      <c r="Q129" s="15">
        <v>568</v>
      </c>
      <c r="R129" s="15">
        <v>752</v>
      </c>
      <c r="S129" s="15">
        <v>100</v>
      </c>
    </row>
    <row r="130" spans="1:19" ht="16.5" customHeight="1" x14ac:dyDescent="0.2">
      <c r="A130" s="7"/>
      <c r="B130" s="7"/>
      <c r="C130" s="7"/>
      <c r="D130" s="7" t="s">
        <v>487</v>
      </c>
      <c r="E130" s="7"/>
      <c r="F130" s="7"/>
      <c r="G130" s="7"/>
      <c r="H130" s="7"/>
      <c r="I130" s="7"/>
      <c r="J130" s="7"/>
      <c r="K130" s="7"/>
      <c r="L130" s="9" t="s">
        <v>240</v>
      </c>
      <c r="M130" s="15">
        <v>503</v>
      </c>
      <c r="N130" s="15">
        <v>592</v>
      </c>
      <c r="O130" s="17">
        <v>3470</v>
      </c>
      <c r="P130" s="7"/>
      <c r="Q130" s="15">
        <v>563</v>
      </c>
      <c r="R130" s="15">
        <v>693</v>
      </c>
      <c r="S130" s="17">
        <v>2345</v>
      </c>
    </row>
    <row r="131" spans="1:19" ht="16.5" customHeight="1" x14ac:dyDescent="0.2">
      <c r="A131" s="7"/>
      <c r="B131" s="7"/>
      <c r="C131" s="7"/>
      <c r="D131" s="7" t="s">
        <v>588</v>
      </c>
      <c r="E131" s="7"/>
      <c r="F131" s="7"/>
      <c r="G131" s="7"/>
      <c r="H131" s="7"/>
      <c r="I131" s="7"/>
      <c r="J131" s="7"/>
      <c r="K131" s="7"/>
      <c r="L131" s="9" t="s">
        <v>240</v>
      </c>
      <c r="M131" s="15">
        <v>510</v>
      </c>
      <c r="N131" s="15">
        <v>739</v>
      </c>
      <c r="O131" s="15">
        <v>526</v>
      </c>
      <c r="P131" s="7"/>
      <c r="Q131" s="15">
        <v>582</v>
      </c>
      <c r="R131" s="15">
        <v>791</v>
      </c>
      <c r="S131" s="15">
        <v>376</v>
      </c>
    </row>
    <row r="132" spans="1:19" ht="16.5" customHeight="1" x14ac:dyDescent="0.2">
      <c r="A132" s="7"/>
      <c r="B132" s="7"/>
      <c r="C132" s="7" t="s">
        <v>589</v>
      </c>
      <c r="D132" s="7"/>
      <c r="E132" s="7"/>
      <c r="F132" s="7"/>
      <c r="G132" s="7"/>
      <c r="H132" s="7"/>
      <c r="I132" s="7"/>
      <c r="J132" s="7"/>
      <c r="K132" s="7"/>
      <c r="L132" s="9"/>
      <c r="M132" s="10"/>
      <c r="N132" s="10"/>
      <c r="O132" s="10"/>
      <c r="P132" s="7"/>
      <c r="Q132" s="10"/>
      <c r="R132" s="10"/>
      <c r="S132" s="10"/>
    </row>
    <row r="133" spans="1:19" ht="16.5" customHeight="1" x14ac:dyDescent="0.2">
      <c r="A133" s="7"/>
      <c r="B133" s="7"/>
      <c r="C133" s="7"/>
      <c r="D133" s="7" t="s">
        <v>433</v>
      </c>
      <c r="E133" s="7"/>
      <c r="F133" s="7"/>
      <c r="G133" s="7"/>
      <c r="H133" s="7"/>
      <c r="I133" s="7"/>
      <c r="J133" s="7"/>
      <c r="K133" s="7"/>
      <c r="L133" s="9" t="s">
        <v>240</v>
      </c>
      <c r="M133" s="14" t="s">
        <v>101</v>
      </c>
      <c r="N133" s="14" t="s">
        <v>101</v>
      </c>
      <c r="O133" s="13" t="s">
        <v>104</v>
      </c>
      <c r="P133" s="7"/>
      <c r="Q133" s="14" t="s">
        <v>101</v>
      </c>
      <c r="R133" s="14" t="s">
        <v>101</v>
      </c>
      <c r="S133" s="13" t="s">
        <v>104</v>
      </c>
    </row>
    <row r="134" spans="1:19" ht="16.5" customHeight="1" x14ac:dyDescent="0.2">
      <c r="A134" s="7"/>
      <c r="B134" s="7"/>
      <c r="C134" s="7"/>
      <c r="D134" s="7" t="s">
        <v>434</v>
      </c>
      <c r="E134" s="7"/>
      <c r="F134" s="7"/>
      <c r="G134" s="7"/>
      <c r="H134" s="7"/>
      <c r="I134" s="7"/>
      <c r="J134" s="7"/>
      <c r="K134" s="7"/>
      <c r="L134" s="9" t="s">
        <v>240</v>
      </c>
      <c r="M134" s="15">
        <v>510</v>
      </c>
      <c r="N134" s="15">
        <v>576</v>
      </c>
      <c r="O134" s="17">
        <v>2830</v>
      </c>
      <c r="P134" s="7"/>
      <c r="Q134" s="15">
        <v>566</v>
      </c>
      <c r="R134" s="15">
        <v>689</v>
      </c>
      <c r="S134" s="17">
        <v>1879</v>
      </c>
    </row>
    <row r="135" spans="1:19" ht="16.5" customHeight="1" x14ac:dyDescent="0.2">
      <c r="A135" s="7"/>
      <c r="B135" s="7"/>
      <c r="C135" s="7"/>
      <c r="D135" s="7" t="s">
        <v>435</v>
      </c>
      <c r="E135" s="7"/>
      <c r="F135" s="7"/>
      <c r="G135" s="7"/>
      <c r="H135" s="7"/>
      <c r="I135" s="7"/>
      <c r="J135" s="7"/>
      <c r="K135" s="7"/>
      <c r="L135" s="9" t="s">
        <v>240</v>
      </c>
      <c r="M135" s="15">
        <v>484</v>
      </c>
      <c r="N135" s="15">
        <v>697</v>
      </c>
      <c r="O135" s="17">
        <v>1273</v>
      </c>
      <c r="P135" s="7"/>
      <c r="Q135" s="15">
        <v>564</v>
      </c>
      <c r="R135" s="15">
        <v>774</v>
      </c>
      <c r="S135" s="15">
        <v>903</v>
      </c>
    </row>
    <row r="136" spans="1:19" ht="16.5" customHeight="1" x14ac:dyDescent="0.2">
      <c r="A136" s="7"/>
      <c r="B136" s="7"/>
      <c r="C136" s="7"/>
      <c r="D136" s="7" t="s">
        <v>436</v>
      </c>
      <c r="E136" s="7"/>
      <c r="F136" s="7"/>
      <c r="G136" s="7"/>
      <c r="H136" s="7"/>
      <c r="I136" s="7"/>
      <c r="J136" s="7"/>
      <c r="K136" s="7"/>
      <c r="L136" s="9" t="s">
        <v>240</v>
      </c>
      <c r="M136" s="15">
        <v>518</v>
      </c>
      <c r="N136" s="15">
        <v>646</v>
      </c>
      <c r="O136" s="16">
        <v>51</v>
      </c>
      <c r="P136" s="7"/>
      <c r="Q136" s="15">
        <v>553</v>
      </c>
      <c r="R136" s="15">
        <v>716</v>
      </c>
      <c r="S136" s="16">
        <v>34</v>
      </c>
    </row>
    <row r="137" spans="1:19" ht="16.5" customHeight="1" x14ac:dyDescent="0.2">
      <c r="A137" s="7"/>
      <c r="B137" s="7"/>
      <c r="C137" s="7"/>
      <c r="D137" s="7" t="s">
        <v>437</v>
      </c>
      <c r="E137" s="7"/>
      <c r="F137" s="7"/>
      <c r="G137" s="7"/>
      <c r="H137" s="7"/>
      <c r="I137" s="7"/>
      <c r="J137" s="7"/>
      <c r="K137" s="7"/>
      <c r="L137" s="9" t="s">
        <v>240</v>
      </c>
      <c r="M137" s="14" t="s">
        <v>227</v>
      </c>
      <c r="N137" s="14" t="s">
        <v>227</v>
      </c>
      <c r="O137" s="16">
        <v>13</v>
      </c>
      <c r="P137" s="7"/>
      <c r="Q137" s="14" t="s">
        <v>227</v>
      </c>
      <c r="R137" s="14" t="s">
        <v>227</v>
      </c>
      <c r="S137" s="13">
        <v>5</v>
      </c>
    </row>
    <row r="138" spans="1:19" ht="16.5" customHeight="1" x14ac:dyDescent="0.2">
      <c r="A138" s="7"/>
      <c r="B138" s="7"/>
      <c r="C138" s="7"/>
      <c r="D138" s="7" t="s">
        <v>588</v>
      </c>
      <c r="E138" s="7"/>
      <c r="F138" s="7"/>
      <c r="G138" s="7"/>
      <c r="H138" s="7"/>
      <c r="I138" s="7"/>
      <c r="J138" s="7"/>
      <c r="K138" s="7"/>
      <c r="L138" s="9" t="s">
        <v>240</v>
      </c>
      <c r="M138" s="14" t="s">
        <v>101</v>
      </c>
      <c r="N138" s="14" t="s">
        <v>101</v>
      </c>
      <c r="O138" s="13" t="s">
        <v>104</v>
      </c>
      <c r="P138" s="7"/>
      <c r="Q138" s="14" t="s">
        <v>101</v>
      </c>
      <c r="R138" s="14" t="s">
        <v>101</v>
      </c>
      <c r="S138" s="13" t="s">
        <v>104</v>
      </c>
    </row>
    <row r="139" spans="1:19" ht="16.5" customHeight="1" x14ac:dyDescent="0.2">
      <c r="A139" s="7"/>
      <c r="B139" s="7"/>
      <c r="C139" s="7" t="s">
        <v>630</v>
      </c>
      <c r="D139" s="7"/>
      <c r="E139" s="7"/>
      <c r="F139" s="7"/>
      <c r="G139" s="7"/>
      <c r="H139" s="7"/>
      <c r="I139" s="7"/>
      <c r="J139" s="7"/>
      <c r="K139" s="7"/>
      <c r="L139" s="9"/>
      <c r="M139" s="10"/>
      <c r="N139" s="10"/>
      <c r="O139" s="10"/>
      <c r="P139" s="7"/>
      <c r="Q139" s="10"/>
      <c r="R139" s="10"/>
      <c r="S139" s="10"/>
    </row>
    <row r="140" spans="1:19" ht="16.5" customHeight="1" x14ac:dyDescent="0.2">
      <c r="A140" s="7"/>
      <c r="B140" s="7"/>
      <c r="C140" s="7"/>
      <c r="D140" s="7" t="s">
        <v>591</v>
      </c>
      <c r="E140" s="7"/>
      <c r="F140" s="7"/>
      <c r="G140" s="7"/>
      <c r="H140" s="7"/>
      <c r="I140" s="7"/>
      <c r="J140" s="7"/>
      <c r="K140" s="7"/>
      <c r="L140" s="9" t="s">
        <v>240</v>
      </c>
      <c r="M140" s="15">
        <v>499</v>
      </c>
      <c r="N140" s="15">
        <v>627</v>
      </c>
      <c r="O140" s="17">
        <v>2446</v>
      </c>
      <c r="P140" s="7"/>
      <c r="Q140" s="15">
        <v>567</v>
      </c>
      <c r="R140" s="15">
        <v>756</v>
      </c>
      <c r="S140" s="17">
        <v>1587</v>
      </c>
    </row>
    <row r="141" spans="1:19" ht="16.5" customHeight="1" x14ac:dyDescent="0.2">
      <c r="A141" s="7"/>
      <c r="B141" s="7"/>
      <c r="C141" s="7"/>
      <c r="D141" s="7" t="s">
        <v>592</v>
      </c>
      <c r="E141" s="7"/>
      <c r="F141" s="7"/>
      <c r="G141" s="7"/>
      <c r="H141" s="7"/>
      <c r="I141" s="7"/>
      <c r="J141" s="7"/>
      <c r="K141" s="7"/>
      <c r="L141" s="9" t="s">
        <v>240</v>
      </c>
      <c r="M141" s="15">
        <v>518</v>
      </c>
      <c r="N141" s="15">
        <v>594</v>
      </c>
      <c r="O141" s="15">
        <v>622</v>
      </c>
      <c r="P141" s="7"/>
      <c r="Q141" s="15">
        <v>579</v>
      </c>
      <c r="R141" s="15">
        <v>690</v>
      </c>
      <c r="S141" s="15">
        <v>428</v>
      </c>
    </row>
    <row r="142" spans="1:19" ht="16.5" customHeight="1" x14ac:dyDescent="0.2">
      <c r="A142" s="7"/>
      <c r="B142" s="7"/>
      <c r="C142" s="7"/>
      <c r="D142" s="7" t="s">
        <v>593</v>
      </c>
      <c r="E142" s="7"/>
      <c r="F142" s="7"/>
      <c r="G142" s="7"/>
      <c r="H142" s="7"/>
      <c r="I142" s="7"/>
      <c r="J142" s="7"/>
      <c r="K142" s="7"/>
      <c r="L142" s="9" t="s">
        <v>240</v>
      </c>
      <c r="M142" s="15">
        <v>479</v>
      </c>
      <c r="N142" s="15">
        <v>573</v>
      </c>
      <c r="O142" s="15">
        <v>736</v>
      </c>
      <c r="P142" s="7"/>
      <c r="Q142" s="15">
        <v>541</v>
      </c>
      <c r="R142" s="15">
        <v>647</v>
      </c>
      <c r="S142" s="15">
        <v>523</v>
      </c>
    </row>
    <row r="143" spans="1:19" ht="16.5" customHeight="1" x14ac:dyDescent="0.2">
      <c r="A143" s="7"/>
      <c r="B143" s="7"/>
      <c r="C143" s="7"/>
      <c r="D143" s="7" t="s">
        <v>594</v>
      </c>
      <c r="E143" s="7"/>
      <c r="F143" s="7"/>
      <c r="G143" s="7"/>
      <c r="H143" s="7"/>
      <c r="I143" s="7"/>
      <c r="J143" s="7"/>
      <c r="K143" s="7"/>
      <c r="L143" s="9" t="s">
        <v>240</v>
      </c>
      <c r="M143" s="15">
        <v>537</v>
      </c>
      <c r="N143" s="15">
        <v>566</v>
      </c>
      <c r="O143" s="15">
        <v>319</v>
      </c>
      <c r="P143" s="7"/>
      <c r="Q143" s="15">
        <v>581</v>
      </c>
      <c r="R143" s="15">
        <v>669</v>
      </c>
      <c r="S143" s="15">
        <v>248</v>
      </c>
    </row>
    <row r="144" spans="1:19" ht="16.5" customHeight="1" x14ac:dyDescent="0.2">
      <c r="A144" s="7"/>
      <c r="B144" s="7"/>
      <c r="C144" s="7"/>
      <c r="D144" s="7" t="s">
        <v>595</v>
      </c>
      <c r="E144" s="7"/>
      <c r="F144" s="7"/>
      <c r="G144" s="7"/>
      <c r="H144" s="7"/>
      <c r="I144" s="7"/>
      <c r="J144" s="7"/>
      <c r="K144" s="7"/>
      <c r="L144" s="9" t="s">
        <v>240</v>
      </c>
      <c r="M144" s="15">
        <v>532</v>
      </c>
      <c r="N144" s="15">
        <v>562</v>
      </c>
      <c r="O144" s="16">
        <v>43</v>
      </c>
      <c r="P144" s="7"/>
      <c r="Q144" s="15">
        <v>596</v>
      </c>
      <c r="R144" s="15">
        <v>752</v>
      </c>
      <c r="S144" s="16">
        <v>35</v>
      </c>
    </row>
    <row r="145" spans="1:19" ht="16.5" customHeight="1" x14ac:dyDescent="0.2">
      <c r="A145" s="7"/>
      <c r="B145" s="7"/>
      <c r="C145" s="7"/>
      <c r="D145" s="7" t="s">
        <v>588</v>
      </c>
      <c r="E145" s="7"/>
      <c r="F145" s="7"/>
      <c r="G145" s="7"/>
      <c r="H145" s="7"/>
      <c r="I145" s="7"/>
      <c r="J145" s="7"/>
      <c r="K145" s="7"/>
      <c r="L145" s="9" t="s">
        <v>240</v>
      </c>
      <c r="M145" s="14" t="s">
        <v>101</v>
      </c>
      <c r="N145" s="14" t="s">
        <v>101</v>
      </c>
      <c r="O145" s="13" t="s">
        <v>104</v>
      </c>
      <c r="P145" s="7"/>
      <c r="Q145" s="14" t="s">
        <v>101</v>
      </c>
      <c r="R145" s="14" t="s">
        <v>101</v>
      </c>
      <c r="S145" s="13" t="s">
        <v>104</v>
      </c>
    </row>
    <row r="146" spans="1:19" ht="16.5" customHeight="1" x14ac:dyDescent="0.2">
      <c r="A146" s="7"/>
      <c r="B146" s="7" t="s">
        <v>596</v>
      </c>
      <c r="C146" s="7"/>
      <c r="D146" s="7"/>
      <c r="E146" s="7"/>
      <c r="F146" s="7"/>
      <c r="G146" s="7"/>
      <c r="H146" s="7"/>
      <c r="I146" s="7"/>
      <c r="J146" s="7"/>
      <c r="K146" s="7"/>
      <c r="L146" s="9"/>
      <c r="M146" s="10"/>
      <c r="N146" s="10"/>
      <c r="O146" s="10"/>
      <c r="P146" s="7"/>
      <c r="Q146" s="10"/>
      <c r="R146" s="10"/>
      <c r="S146" s="10"/>
    </row>
    <row r="147" spans="1:19" ht="16.5" customHeight="1" x14ac:dyDescent="0.2">
      <c r="A147" s="7"/>
      <c r="B147" s="7"/>
      <c r="C147" s="7" t="s">
        <v>105</v>
      </c>
      <c r="D147" s="7"/>
      <c r="E147" s="7"/>
      <c r="F147" s="7"/>
      <c r="G147" s="7"/>
      <c r="H147" s="7"/>
      <c r="I147" s="7"/>
      <c r="J147" s="7"/>
      <c r="K147" s="7"/>
      <c r="L147" s="9" t="s">
        <v>240</v>
      </c>
      <c r="M147" s="16">
        <v>73</v>
      </c>
      <c r="N147" s="15">
        <v>169</v>
      </c>
      <c r="O147" s="15">
        <v>685</v>
      </c>
      <c r="P147" s="7"/>
      <c r="Q147" s="15">
        <v>123</v>
      </c>
      <c r="R147" s="15">
        <v>252</v>
      </c>
      <c r="S147" s="15">
        <v>644</v>
      </c>
    </row>
    <row r="148" spans="1:19" ht="16.5" customHeight="1" x14ac:dyDescent="0.2">
      <c r="A148" s="7"/>
      <c r="B148" s="7"/>
      <c r="C148" s="7" t="s">
        <v>587</v>
      </c>
      <c r="D148" s="7"/>
      <c r="E148" s="7"/>
      <c r="F148" s="7"/>
      <c r="G148" s="7"/>
      <c r="H148" s="7"/>
      <c r="I148" s="7"/>
      <c r="J148" s="7"/>
      <c r="K148" s="7"/>
      <c r="L148" s="9"/>
      <c r="M148" s="10"/>
      <c r="N148" s="10"/>
      <c r="O148" s="10"/>
      <c r="P148" s="7"/>
      <c r="Q148" s="10"/>
      <c r="R148" s="10"/>
      <c r="S148" s="10"/>
    </row>
    <row r="149" spans="1:19" ht="29.45" customHeight="1" x14ac:dyDescent="0.2">
      <c r="A149" s="7"/>
      <c r="B149" s="7"/>
      <c r="C149" s="7"/>
      <c r="D149" s="84" t="s">
        <v>346</v>
      </c>
      <c r="E149" s="84"/>
      <c r="F149" s="84"/>
      <c r="G149" s="84"/>
      <c r="H149" s="84"/>
      <c r="I149" s="84"/>
      <c r="J149" s="84"/>
      <c r="K149" s="84"/>
      <c r="L149" s="9" t="s">
        <v>240</v>
      </c>
      <c r="M149" s="16">
        <v>73</v>
      </c>
      <c r="N149" s="15">
        <v>182</v>
      </c>
      <c r="O149" s="16">
        <v>32</v>
      </c>
      <c r="P149" s="7"/>
      <c r="Q149" s="15">
        <v>144</v>
      </c>
      <c r="R149" s="15">
        <v>260</v>
      </c>
      <c r="S149" s="16">
        <v>29</v>
      </c>
    </row>
    <row r="150" spans="1:19" ht="16.5" customHeight="1" x14ac:dyDescent="0.2">
      <c r="A150" s="7"/>
      <c r="B150" s="7"/>
      <c r="C150" s="7"/>
      <c r="D150" s="7" t="s">
        <v>487</v>
      </c>
      <c r="E150" s="7"/>
      <c r="F150" s="7"/>
      <c r="G150" s="7"/>
      <c r="H150" s="7"/>
      <c r="I150" s="7"/>
      <c r="J150" s="7"/>
      <c r="K150" s="7"/>
      <c r="L150" s="9" t="s">
        <v>240</v>
      </c>
      <c r="M150" s="16">
        <v>73</v>
      </c>
      <c r="N150" s="15">
        <v>168</v>
      </c>
      <c r="O150" s="15">
        <v>500</v>
      </c>
      <c r="P150" s="7"/>
      <c r="Q150" s="15">
        <v>121</v>
      </c>
      <c r="R150" s="15">
        <v>262</v>
      </c>
      <c r="S150" s="15">
        <v>480</v>
      </c>
    </row>
    <row r="151" spans="1:19" ht="16.5" customHeight="1" x14ac:dyDescent="0.2">
      <c r="A151" s="7"/>
      <c r="B151" s="7"/>
      <c r="C151" s="7"/>
      <c r="D151" s="7" t="s">
        <v>588</v>
      </c>
      <c r="E151" s="7"/>
      <c r="F151" s="7"/>
      <c r="G151" s="7"/>
      <c r="H151" s="7"/>
      <c r="I151" s="7"/>
      <c r="J151" s="7"/>
      <c r="K151" s="7"/>
      <c r="L151" s="9" t="s">
        <v>240</v>
      </c>
      <c r="M151" s="16">
        <v>75</v>
      </c>
      <c r="N151" s="15">
        <v>169</v>
      </c>
      <c r="O151" s="15">
        <v>153</v>
      </c>
      <c r="P151" s="7"/>
      <c r="Q151" s="15">
        <v>126</v>
      </c>
      <c r="R151" s="15">
        <v>220</v>
      </c>
      <c r="S151" s="15">
        <v>135</v>
      </c>
    </row>
    <row r="152" spans="1:19" ht="16.5" customHeight="1" x14ac:dyDescent="0.2">
      <c r="A152" s="7"/>
      <c r="B152" s="7"/>
      <c r="C152" s="7" t="s">
        <v>589</v>
      </c>
      <c r="D152" s="7"/>
      <c r="E152" s="7"/>
      <c r="F152" s="7"/>
      <c r="G152" s="7"/>
      <c r="H152" s="7"/>
      <c r="I152" s="7"/>
      <c r="J152" s="7"/>
      <c r="K152" s="7"/>
      <c r="L152" s="9"/>
      <c r="M152" s="10"/>
      <c r="N152" s="10"/>
      <c r="O152" s="10"/>
      <c r="P152" s="7"/>
      <c r="Q152" s="10"/>
      <c r="R152" s="10"/>
      <c r="S152" s="10"/>
    </row>
    <row r="153" spans="1:19" ht="16.5" customHeight="1" x14ac:dyDescent="0.2">
      <c r="A153" s="7"/>
      <c r="B153" s="7"/>
      <c r="C153" s="7"/>
      <c r="D153" s="7" t="s">
        <v>433</v>
      </c>
      <c r="E153" s="7"/>
      <c r="F153" s="7"/>
      <c r="G153" s="7"/>
      <c r="H153" s="7"/>
      <c r="I153" s="7"/>
      <c r="J153" s="7"/>
      <c r="K153" s="7"/>
      <c r="L153" s="9" t="s">
        <v>240</v>
      </c>
      <c r="M153" s="14" t="s">
        <v>101</v>
      </c>
      <c r="N153" s="14" t="s">
        <v>101</v>
      </c>
      <c r="O153" s="13" t="s">
        <v>104</v>
      </c>
      <c r="P153" s="7"/>
      <c r="Q153" s="14" t="s">
        <v>101</v>
      </c>
      <c r="R153" s="14" t="s">
        <v>101</v>
      </c>
      <c r="S153" s="13" t="s">
        <v>104</v>
      </c>
    </row>
    <row r="154" spans="1:19" ht="16.5" customHeight="1" x14ac:dyDescent="0.2">
      <c r="A154" s="7"/>
      <c r="B154" s="7"/>
      <c r="C154" s="7"/>
      <c r="D154" s="7" t="s">
        <v>434</v>
      </c>
      <c r="E154" s="7"/>
      <c r="F154" s="7"/>
      <c r="G154" s="7"/>
      <c r="H154" s="7"/>
      <c r="I154" s="7"/>
      <c r="J154" s="7"/>
      <c r="K154" s="7"/>
      <c r="L154" s="9" t="s">
        <v>240</v>
      </c>
      <c r="M154" s="16">
        <v>64</v>
      </c>
      <c r="N154" s="15">
        <v>161</v>
      </c>
      <c r="O154" s="15">
        <v>306</v>
      </c>
      <c r="P154" s="7"/>
      <c r="Q154" s="15">
        <v>112</v>
      </c>
      <c r="R154" s="15">
        <v>253</v>
      </c>
      <c r="S154" s="15">
        <v>277</v>
      </c>
    </row>
    <row r="155" spans="1:19" ht="16.5" customHeight="1" x14ac:dyDescent="0.2">
      <c r="A155" s="7"/>
      <c r="B155" s="7"/>
      <c r="C155" s="7"/>
      <c r="D155" s="7" t="s">
        <v>435</v>
      </c>
      <c r="E155" s="7"/>
      <c r="F155" s="7"/>
      <c r="G155" s="7"/>
      <c r="H155" s="7"/>
      <c r="I155" s="7"/>
      <c r="J155" s="7"/>
      <c r="K155" s="7"/>
      <c r="L155" s="9" t="s">
        <v>240</v>
      </c>
      <c r="M155" s="16">
        <v>76</v>
      </c>
      <c r="N155" s="15">
        <v>172</v>
      </c>
      <c r="O155" s="15">
        <v>366</v>
      </c>
      <c r="P155" s="7"/>
      <c r="Q155" s="15">
        <v>132</v>
      </c>
      <c r="R155" s="15">
        <v>243</v>
      </c>
      <c r="S155" s="15">
        <v>356</v>
      </c>
    </row>
    <row r="156" spans="1:19" ht="16.5" customHeight="1" x14ac:dyDescent="0.2">
      <c r="A156" s="7"/>
      <c r="B156" s="7"/>
      <c r="C156" s="7"/>
      <c r="D156" s="7" t="s">
        <v>436</v>
      </c>
      <c r="E156" s="7"/>
      <c r="F156" s="7"/>
      <c r="G156" s="7"/>
      <c r="H156" s="7"/>
      <c r="I156" s="7"/>
      <c r="J156" s="7"/>
      <c r="K156" s="7"/>
      <c r="L156" s="9" t="s">
        <v>240</v>
      </c>
      <c r="M156" s="14" t="s">
        <v>227</v>
      </c>
      <c r="N156" s="14" t="s">
        <v>227</v>
      </c>
      <c r="O156" s="16">
        <v>12</v>
      </c>
      <c r="P156" s="7"/>
      <c r="Q156" s="14" t="s">
        <v>227</v>
      </c>
      <c r="R156" s="14" t="s">
        <v>227</v>
      </c>
      <c r="S156" s="16">
        <v>10</v>
      </c>
    </row>
    <row r="157" spans="1:19" ht="16.5" customHeight="1" x14ac:dyDescent="0.2">
      <c r="A157" s="7"/>
      <c r="B157" s="7"/>
      <c r="C157" s="7"/>
      <c r="D157" s="7" t="s">
        <v>437</v>
      </c>
      <c r="E157" s="7"/>
      <c r="F157" s="7"/>
      <c r="G157" s="7"/>
      <c r="H157" s="7"/>
      <c r="I157" s="7"/>
      <c r="J157" s="7"/>
      <c r="K157" s="7"/>
      <c r="L157" s="9" t="s">
        <v>240</v>
      </c>
      <c r="M157" s="14" t="s">
        <v>227</v>
      </c>
      <c r="N157" s="14" t="s">
        <v>227</v>
      </c>
      <c r="O157" s="13">
        <v>1</v>
      </c>
      <c r="P157" s="7"/>
      <c r="Q157" s="14" t="s">
        <v>227</v>
      </c>
      <c r="R157" s="14" t="s">
        <v>227</v>
      </c>
      <c r="S157" s="13">
        <v>1</v>
      </c>
    </row>
    <row r="158" spans="1:19" ht="16.5" customHeight="1" x14ac:dyDescent="0.2">
      <c r="A158" s="7"/>
      <c r="B158" s="7"/>
      <c r="C158" s="7"/>
      <c r="D158" s="7" t="s">
        <v>588</v>
      </c>
      <c r="E158" s="7"/>
      <c r="F158" s="7"/>
      <c r="G158" s="7"/>
      <c r="H158" s="7"/>
      <c r="I158" s="7"/>
      <c r="J158" s="7"/>
      <c r="K158" s="7"/>
      <c r="L158" s="9" t="s">
        <v>240</v>
      </c>
      <c r="M158" s="14" t="s">
        <v>101</v>
      </c>
      <c r="N158" s="14" t="s">
        <v>101</v>
      </c>
      <c r="O158" s="13" t="s">
        <v>104</v>
      </c>
      <c r="P158" s="7"/>
      <c r="Q158" s="14" t="s">
        <v>101</v>
      </c>
      <c r="R158" s="14" t="s">
        <v>101</v>
      </c>
      <c r="S158" s="13" t="s">
        <v>104</v>
      </c>
    </row>
    <row r="159" spans="1:19" ht="16.5" customHeight="1" x14ac:dyDescent="0.2">
      <c r="A159" s="7"/>
      <c r="B159" s="7"/>
      <c r="C159" s="7" t="s">
        <v>630</v>
      </c>
      <c r="D159" s="7"/>
      <c r="E159" s="7"/>
      <c r="F159" s="7"/>
      <c r="G159" s="7"/>
      <c r="H159" s="7"/>
      <c r="I159" s="7"/>
      <c r="J159" s="7"/>
      <c r="K159" s="7"/>
      <c r="L159" s="9"/>
      <c r="M159" s="10"/>
      <c r="N159" s="10"/>
      <c r="O159" s="10"/>
      <c r="P159" s="7"/>
      <c r="Q159" s="10"/>
      <c r="R159" s="10"/>
      <c r="S159" s="10"/>
    </row>
    <row r="160" spans="1:19" ht="16.5" customHeight="1" x14ac:dyDescent="0.2">
      <c r="A160" s="7"/>
      <c r="B160" s="7"/>
      <c r="C160" s="7"/>
      <c r="D160" s="7" t="s">
        <v>591</v>
      </c>
      <c r="E160" s="7"/>
      <c r="F160" s="7"/>
      <c r="G160" s="7"/>
      <c r="H160" s="7"/>
      <c r="I160" s="7"/>
      <c r="J160" s="7"/>
      <c r="K160" s="7"/>
      <c r="L160" s="9" t="s">
        <v>240</v>
      </c>
      <c r="M160" s="16">
        <v>75</v>
      </c>
      <c r="N160" s="15">
        <v>175</v>
      </c>
      <c r="O160" s="15">
        <v>492</v>
      </c>
      <c r="P160" s="7"/>
      <c r="Q160" s="15">
        <v>126</v>
      </c>
      <c r="R160" s="15">
        <v>265</v>
      </c>
      <c r="S160" s="15">
        <v>460</v>
      </c>
    </row>
    <row r="161" spans="1:19" ht="16.5" customHeight="1" x14ac:dyDescent="0.2">
      <c r="A161" s="7"/>
      <c r="B161" s="7"/>
      <c r="C161" s="7"/>
      <c r="D161" s="7" t="s">
        <v>592</v>
      </c>
      <c r="E161" s="7"/>
      <c r="F161" s="7"/>
      <c r="G161" s="7"/>
      <c r="H161" s="7"/>
      <c r="I161" s="7"/>
      <c r="J161" s="7"/>
      <c r="K161" s="7"/>
      <c r="L161" s="9" t="s">
        <v>240</v>
      </c>
      <c r="M161" s="16">
        <v>73</v>
      </c>
      <c r="N161" s="15">
        <v>139</v>
      </c>
      <c r="O161" s="15">
        <v>101</v>
      </c>
      <c r="P161" s="7"/>
      <c r="Q161" s="15">
        <v>123</v>
      </c>
      <c r="R161" s="15">
        <v>217</v>
      </c>
      <c r="S161" s="16">
        <v>97</v>
      </c>
    </row>
    <row r="162" spans="1:19" ht="16.5" customHeight="1" x14ac:dyDescent="0.2">
      <c r="A162" s="7"/>
      <c r="B162" s="7"/>
      <c r="C162" s="7"/>
      <c r="D162" s="7" t="s">
        <v>593</v>
      </c>
      <c r="E162" s="7"/>
      <c r="F162" s="7"/>
      <c r="G162" s="7"/>
      <c r="H162" s="7"/>
      <c r="I162" s="7"/>
      <c r="J162" s="7"/>
      <c r="K162" s="7"/>
      <c r="L162" s="9" t="s">
        <v>240</v>
      </c>
      <c r="M162" s="16">
        <v>64</v>
      </c>
      <c r="N162" s="15">
        <v>147</v>
      </c>
      <c r="O162" s="16">
        <v>81</v>
      </c>
      <c r="P162" s="7"/>
      <c r="Q162" s="15">
        <v>106</v>
      </c>
      <c r="R162" s="15">
        <v>235</v>
      </c>
      <c r="S162" s="16">
        <v>79</v>
      </c>
    </row>
    <row r="163" spans="1:19" ht="16.5" customHeight="1" x14ac:dyDescent="0.2">
      <c r="A163" s="7"/>
      <c r="B163" s="7"/>
      <c r="C163" s="7"/>
      <c r="D163" s="7" t="s">
        <v>594</v>
      </c>
      <c r="E163" s="7"/>
      <c r="F163" s="7"/>
      <c r="G163" s="7"/>
      <c r="H163" s="7"/>
      <c r="I163" s="7"/>
      <c r="J163" s="7"/>
      <c r="K163" s="7"/>
      <c r="L163" s="9" t="s">
        <v>240</v>
      </c>
      <c r="M163" s="14" t="s">
        <v>227</v>
      </c>
      <c r="N163" s="14" t="s">
        <v>227</v>
      </c>
      <c r="O163" s="13">
        <v>9</v>
      </c>
      <c r="P163" s="7"/>
      <c r="Q163" s="14" t="s">
        <v>227</v>
      </c>
      <c r="R163" s="14" t="s">
        <v>227</v>
      </c>
      <c r="S163" s="13">
        <v>5</v>
      </c>
    </row>
    <row r="164" spans="1:19" ht="16.5" customHeight="1" x14ac:dyDescent="0.2">
      <c r="A164" s="7"/>
      <c r="B164" s="7"/>
      <c r="C164" s="7"/>
      <c r="D164" s="7" t="s">
        <v>595</v>
      </c>
      <c r="E164" s="7"/>
      <c r="F164" s="7"/>
      <c r="G164" s="7"/>
      <c r="H164" s="7"/>
      <c r="I164" s="7"/>
      <c r="J164" s="7"/>
      <c r="K164" s="7"/>
      <c r="L164" s="9" t="s">
        <v>240</v>
      </c>
      <c r="M164" s="14" t="s">
        <v>227</v>
      </c>
      <c r="N164" s="14" t="s">
        <v>227</v>
      </c>
      <c r="O164" s="13">
        <v>2</v>
      </c>
      <c r="P164" s="7"/>
      <c r="Q164" s="14" t="s">
        <v>227</v>
      </c>
      <c r="R164" s="14" t="s">
        <v>227</v>
      </c>
      <c r="S164" s="13">
        <v>3</v>
      </c>
    </row>
    <row r="165" spans="1:19" ht="16.5" customHeight="1" x14ac:dyDescent="0.2">
      <c r="A165" s="7"/>
      <c r="B165" s="7"/>
      <c r="C165" s="7"/>
      <c r="D165" s="7" t="s">
        <v>588</v>
      </c>
      <c r="E165" s="7"/>
      <c r="F165" s="7"/>
      <c r="G165" s="7"/>
      <c r="H165" s="7"/>
      <c r="I165" s="7"/>
      <c r="J165" s="7"/>
      <c r="K165" s="7"/>
      <c r="L165" s="9" t="s">
        <v>240</v>
      </c>
      <c r="M165" s="14" t="s">
        <v>101</v>
      </c>
      <c r="N165" s="14" t="s">
        <v>101</v>
      </c>
      <c r="O165" s="13" t="s">
        <v>104</v>
      </c>
      <c r="P165" s="7"/>
      <c r="Q165" s="14" t="s">
        <v>101</v>
      </c>
      <c r="R165" s="14" t="s">
        <v>101</v>
      </c>
      <c r="S165" s="13" t="s">
        <v>104</v>
      </c>
    </row>
    <row r="166" spans="1:19" ht="16.5" customHeight="1" x14ac:dyDescent="0.2">
      <c r="A166" s="7"/>
      <c r="B166" s="7" t="s">
        <v>597</v>
      </c>
      <c r="C166" s="7"/>
      <c r="D166" s="7"/>
      <c r="E166" s="7"/>
      <c r="F166" s="7"/>
      <c r="G166" s="7"/>
      <c r="H166" s="7"/>
      <c r="I166" s="7"/>
      <c r="J166" s="7"/>
      <c r="K166" s="7"/>
      <c r="L166" s="9"/>
      <c r="M166" s="10"/>
      <c r="N166" s="10"/>
      <c r="O166" s="10"/>
      <c r="P166" s="7"/>
      <c r="Q166" s="10"/>
      <c r="R166" s="10"/>
      <c r="S166" s="10"/>
    </row>
    <row r="167" spans="1:19" ht="16.5" customHeight="1" x14ac:dyDescent="0.2">
      <c r="A167" s="7"/>
      <c r="B167" s="7"/>
      <c r="C167" s="7" t="s">
        <v>105</v>
      </c>
      <c r="D167" s="7"/>
      <c r="E167" s="7"/>
      <c r="F167" s="7"/>
      <c r="G167" s="7"/>
      <c r="H167" s="7"/>
      <c r="I167" s="7"/>
      <c r="J167" s="7"/>
      <c r="K167" s="7"/>
      <c r="L167" s="9" t="s">
        <v>240</v>
      </c>
      <c r="M167" s="14" t="s">
        <v>101</v>
      </c>
      <c r="N167" s="14" t="s">
        <v>101</v>
      </c>
      <c r="O167" s="14" t="s">
        <v>101</v>
      </c>
      <c r="P167" s="7"/>
      <c r="Q167" s="14" t="s">
        <v>101</v>
      </c>
      <c r="R167" s="14" t="s">
        <v>101</v>
      </c>
      <c r="S167" s="14" t="s">
        <v>101</v>
      </c>
    </row>
    <row r="168" spans="1:19" ht="16.5" customHeight="1" x14ac:dyDescent="0.2">
      <c r="A168" s="7"/>
      <c r="B168" s="7"/>
      <c r="C168" s="7" t="s">
        <v>587</v>
      </c>
      <c r="D168" s="7"/>
      <c r="E168" s="7"/>
      <c r="F168" s="7"/>
      <c r="G168" s="7"/>
      <c r="H168" s="7"/>
      <c r="I168" s="7"/>
      <c r="J168" s="7"/>
      <c r="K168" s="7"/>
      <c r="L168" s="9"/>
      <c r="M168" s="10"/>
      <c r="N168" s="10"/>
      <c r="O168" s="10"/>
      <c r="P168" s="7"/>
      <c r="Q168" s="10"/>
      <c r="R168" s="10"/>
      <c r="S168" s="10"/>
    </row>
    <row r="169" spans="1:19" ht="29.45" customHeight="1" x14ac:dyDescent="0.2">
      <c r="A169" s="7"/>
      <c r="B169" s="7"/>
      <c r="C169" s="7"/>
      <c r="D169" s="84" t="s">
        <v>346</v>
      </c>
      <c r="E169" s="84"/>
      <c r="F169" s="84"/>
      <c r="G169" s="84"/>
      <c r="H169" s="84"/>
      <c r="I169" s="84"/>
      <c r="J169" s="84"/>
      <c r="K169" s="84"/>
      <c r="L169" s="9" t="s">
        <v>240</v>
      </c>
      <c r="M169" s="14" t="s">
        <v>101</v>
      </c>
      <c r="N169" s="14" t="s">
        <v>101</v>
      </c>
      <c r="O169" s="14" t="s">
        <v>101</v>
      </c>
      <c r="P169" s="7"/>
      <c r="Q169" s="14" t="s">
        <v>101</v>
      </c>
      <c r="R169" s="14" t="s">
        <v>101</v>
      </c>
      <c r="S169" s="14" t="s">
        <v>101</v>
      </c>
    </row>
    <row r="170" spans="1:19" ht="16.5" customHeight="1" x14ac:dyDescent="0.2">
      <c r="A170" s="7"/>
      <c r="B170" s="7"/>
      <c r="C170" s="7"/>
      <c r="D170" s="7" t="s">
        <v>487</v>
      </c>
      <c r="E170" s="7"/>
      <c r="F170" s="7"/>
      <c r="G170" s="7"/>
      <c r="H170" s="7"/>
      <c r="I170" s="7"/>
      <c r="J170" s="7"/>
      <c r="K170" s="7"/>
      <c r="L170" s="9" t="s">
        <v>240</v>
      </c>
      <c r="M170" s="14" t="s">
        <v>101</v>
      </c>
      <c r="N170" s="14" t="s">
        <v>101</v>
      </c>
      <c r="O170" s="14" t="s">
        <v>101</v>
      </c>
      <c r="P170" s="7"/>
      <c r="Q170" s="14" t="s">
        <v>101</v>
      </c>
      <c r="R170" s="14" t="s">
        <v>101</v>
      </c>
      <c r="S170" s="14" t="s">
        <v>101</v>
      </c>
    </row>
    <row r="171" spans="1:19" ht="16.5" customHeight="1" x14ac:dyDescent="0.2">
      <c r="A171" s="7"/>
      <c r="B171" s="7"/>
      <c r="C171" s="7"/>
      <c r="D171" s="7" t="s">
        <v>588</v>
      </c>
      <c r="E171" s="7"/>
      <c r="F171" s="7"/>
      <c r="G171" s="7"/>
      <c r="H171" s="7"/>
      <c r="I171" s="7"/>
      <c r="J171" s="7"/>
      <c r="K171" s="7"/>
      <c r="L171" s="9" t="s">
        <v>240</v>
      </c>
      <c r="M171" s="14" t="s">
        <v>101</v>
      </c>
      <c r="N171" s="14" t="s">
        <v>101</v>
      </c>
      <c r="O171" s="14" t="s">
        <v>101</v>
      </c>
      <c r="P171" s="7"/>
      <c r="Q171" s="14" t="s">
        <v>101</v>
      </c>
      <c r="R171" s="14" t="s">
        <v>101</v>
      </c>
      <c r="S171" s="14" t="s">
        <v>101</v>
      </c>
    </row>
    <row r="172" spans="1:19" ht="16.5" customHeight="1" x14ac:dyDescent="0.2">
      <c r="A172" s="7"/>
      <c r="B172" s="7"/>
      <c r="C172" s="7" t="s">
        <v>589</v>
      </c>
      <c r="D172" s="7"/>
      <c r="E172" s="7"/>
      <c r="F172" s="7"/>
      <c r="G172" s="7"/>
      <c r="H172" s="7"/>
      <c r="I172" s="7"/>
      <c r="J172" s="7"/>
      <c r="K172" s="7"/>
      <c r="L172" s="9"/>
      <c r="M172" s="10"/>
      <c r="N172" s="10"/>
      <c r="O172" s="10"/>
      <c r="P172" s="7"/>
      <c r="Q172" s="10"/>
      <c r="R172" s="10"/>
      <c r="S172" s="10"/>
    </row>
    <row r="173" spans="1:19" ht="16.5" customHeight="1" x14ac:dyDescent="0.2">
      <c r="A173" s="7"/>
      <c r="B173" s="7"/>
      <c r="C173" s="7"/>
      <c r="D173" s="7" t="s">
        <v>433</v>
      </c>
      <c r="E173" s="7"/>
      <c r="F173" s="7"/>
      <c r="G173" s="7"/>
      <c r="H173" s="7"/>
      <c r="I173" s="7"/>
      <c r="J173" s="7"/>
      <c r="K173" s="7"/>
      <c r="L173" s="9" t="s">
        <v>240</v>
      </c>
      <c r="M173" s="14" t="s">
        <v>101</v>
      </c>
      <c r="N173" s="14" t="s">
        <v>101</v>
      </c>
      <c r="O173" s="14" t="s">
        <v>101</v>
      </c>
      <c r="P173" s="7"/>
      <c r="Q173" s="14" t="s">
        <v>101</v>
      </c>
      <c r="R173" s="14" t="s">
        <v>101</v>
      </c>
      <c r="S173" s="14" t="s">
        <v>101</v>
      </c>
    </row>
    <row r="174" spans="1:19" ht="16.5" customHeight="1" x14ac:dyDescent="0.2">
      <c r="A174" s="7"/>
      <c r="B174" s="7"/>
      <c r="C174" s="7"/>
      <c r="D174" s="7" t="s">
        <v>434</v>
      </c>
      <c r="E174" s="7"/>
      <c r="F174" s="7"/>
      <c r="G174" s="7"/>
      <c r="H174" s="7"/>
      <c r="I174" s="7"/>
      <c r="J174" s="7"/>
      <c r="K174" s="7"/>
      <c r="L174" s="9" t="s">
        <v>240</v>
      </c>
      <c r="M174" s="14" t="s">
        <v>101</v>
      </c>
      <c r="N174" s="14" t="s">
        <v>101</v>
      </c>
      <c r="O174" s="14" t="s">
        <v>101</v>
      </c>
      <c r="P174" s="7"/>
      <c r="Q174" s="14" t="s">
        <v>101</v>
      </c>
      <c r="R174" s="14" t="s">
        <v>101</v>
      </c>
      <c r="S174" s="14" t="s">
        <v>101</v>
      </c>
    </row>
    <row r="175" spans="1:19" ht="16.5" customHeight="1" x14ac:dyDescent="0.2">
      <c r="A175" s="7"/>
      <c r="B175" s="7"/>
      <c r="C175" s="7"/>
      <c r="D175" s="7" t="s">
        <v>435</v>
      </c>
      <c r="E175" s="7"/>
      <c r="F175" s="7"/>
      <c r="G175" s="7"/>
      <c r="H175" s="7"/>
      <c r="I175" s="7"/>
      <c r="J175" s="7"/>
      <c r="K175" s="7"/>
      <c r="L175" s="9" t="s">
        <v>240</v>
      </c>
      <c r="M175" s="14" t="s">
        <v>101</v>
      </c>
      <c r="N175" s="14" t="s">
        <v>101</v>
      </c>
      <c r="O175" s="14" t="s">
        <v>101</v>
      </c>
      <c r="P175" s="7"/>
      <c r="Q175" s="14" t="s">
        <v>101</v>
      </c>
      <c r="R175" s="14" t="s">
        <v>101</v>
      </c>
      <c r="S175" s="14" t="s">
        <v>101</v>
      </c>
    </row>
    <row r="176" spans="1:19" ht="16.5" customHeight="1" x14ac:dyDescent="0.2">
      <c r="A176" s="7"/>
      <c r="B176" s="7"/>
      <c r="C176" s="7"/>
      <c r="D176" s="7" t="s">
        <v>436</v>
      </c>
      <c r="E176" s="7"/>
      <c r="F176" s="7"/>
      <c r="G176" s="7"/>
      <c r="H176" s="7"/>
      <c r="I176" s="7"/>
      <c r="J176" s="7"/>
      <c r="K176" s="7"/>
      <c r="L176" s="9" t="s">
        <v>240</v>
      </c>
      <c r="M176" s="14" t="s">
        <v>101</v>
      </c>
      <c r="N176" s="14" t="s">
        <v>101</v>
      </c>
      <c r="O176" s="14" t="s">
        <v>101</v>
      </c>
      <c r="P176" s="7"/>
      <c r="Q176" s="14" t="s">
        <v>101</v>
      </c>
      <c r="R176" s="14" t="s">
        <v>101</v>
      </c>
      <c r="S176" s="14" t="s">
        <v>101</v>
      </c>
    </row>
    <row r="177" spans="1:19" ht="16.5" customHeight="1" x14ac:dyDescent="0.2">
      <c r="A177" s="7"/>
      <c r="B177" s="7"/>
      <c r="C177" s="7"/>
      <c r="D177" s="7" t="s">
        <v>437</v>
      </c>
      <c r="E177" s="7"/>
      <c r="F177" s="7"/>
      <c r="G177" s="7"/>
      <c r="H177" s="7"/>
      <c r="I177" s="7"/>
      <c r="J177" s="7"/>
      <c r="K177" s="7"/>
      <c r="L177" s="9" t="s">
        <v>240</v>
      </c>
      <c r="M177" s="14" t="s">
        <v>101</v>
      </c>
      <c r="N177" s="14" t="s">
        <v>101</v>
      </c>
      <c r="O177" s="14" t="s">
        <v>101</v>
      </c>
      <c r="P177" s="7"/>
      <c r="Q177" s="14" t="s">
        <v>101</v>
      </c>
      <c r="R177" s="14" t="s">
        <v>101</v>
      </c>
      <c r="S177" s="14" t="s">
        <v>101</v>
      </c>
    </row>
    <row r="178" spans="1:19" ht="16.5" customHeight="1" x14ac:dyDescent="0.2">
      <c r="A178" s="7"/>
      <c r="B178" s="7"/>
      <c r="C178" s="7"/>
      <c r="D178" s="7" t="s">
        <v>588</v>
      </c>
      <c r="E178" s="7"/>
      <c r="F178" s="7"/>
      <c r="G178" s="7"/>
      <c r="H178" s="7"/>
      <c r="I178" s="7"/>
      <c r="J178" s="7"/>
      <c r="K178" s="7"/>
      <c r="L178" s="9" t="s">
        <v>240</v>
      </c>
      <c r="M178" s="14" t="s">
        <v>101</v>
      </c>
      <c r="N178" s="14" t="s">
        <v>101</v>
      </c>
      <c r="O178" s="14" t="s">
        <v>101</v>
      </c>
      <c r="P178" s="7"/>
      <c r="Q178" s="14" t="s">
        <v>101</v>
      </c>
      <c r="R178" s="14" t="s">
        <v>101</v>
      </c>
      <c r="S178" s="14" t="s">
        <v>101</v>
      </c>
    </row>
    <row r="179" spans="1:19" ht="16.5" customHeight="1" x14ac:dyDescent="0.2">
      <c r="A179" s="7"/>
      <c r="B179" s="7"/>
      <c r="C179" s="7" t="s">
        <v>630</v>
      </c>
      <c r="D179" s="7"/>
      <c r="E179" s="7"/>
      <c r="F179" s="7"/>
      <c r="G179" s="7"/>
      <c r="H179" s="7"/>
      <c r="I179" s="7"/>
      <c r="J179" s="7"/>
      <c r="K179" s="7"/>
      <c r="L179" s="9"/>
      <c r="M179" s="10"/>
      <c r="N179" s="10"/>
      <c r="O179" s="10"/>
      <c r="P179" s="7"/>
      <c r="Q179" s="10"/>
      <c r="R179" s="10"/>
      <c r="S179" s="10"/>
    </row>
    <row r="180" spans="1:19" ht="16.5" customHeight="1" x14ac:dyDescent="0.2">
      <c r="A180" s="7"/>
      <c r="B180" s="7"/>
      <c r="C180" s="7"/>
      <c r="D180" s="7" t="s">
        <v>591</v>
      </c>
      <c r="E180" s="7"/>
      <c r="F180" s="7"/>
      <c r="G180" s="7"/>
      <c r="H180" s="7"/>
      <c r="I180" s="7"/>
      <c r="J180" s="7"/>
      <c r="K180" s="7"/>
      <c r="L180" s="9" t="s">
        <v>240</v>
      </c>
      <c r="M180" s="14" t="s">
        <v>101</v>
      </c>
      <c r="N180" s="14" t="s">
        <v>101</v>
      </c>
      <c r="O180" s="14" t="s">
        <v>101</v>
      </c>
      <c r="P180" s="7"/>
      <c r="Q180" s="14" t="s">
        <v>101</v>
      </c>
      <c r="R180" s="14" t="s">
        <v>101</v>
      </c>
      <c r="S180" s="14" t="s">
        <v>101</v>
      </c>
    </row>
    <row r="181" spans="1:19" ht="16.5" customHeight="1" x14ac:dyDescent="0.2">
      <c r="A181" s="7"/>
      <c r="B181" s="7"/>
      <c r="C181" s="7"/>
      <c r="D181" s="7" t="s">
        <v>592</v>
      </c>
      <c r="E181" s="7"/>
      <c r="F181" s="7"/>
      <c r="G181" s="7"/>
      <c r="H181" s="7"/>
      <c r="I181" s="7"/>
      <c r="J181" s="7"/>
      <c r="K181" s="7"/>
      <c r="L181" s="9" t="s">
        <v>240</v>
      </c>
      <c r="M181" s="14" t="s">
        <v>101</v>
      </c>
      <c r="N181" s="14" t="s">
        <v>101</v>
      </c>
      <c r="O181" s="14" t="s">
        <v>101</v>
      </c>
      <c r="P181" s="7"/>
      <c r="Q181" s="14" t="s">
        <v>101</v>
      </c>
      <c r="R181" s="14" t="s">
        <v>101</v>
      </c>
      <c r="S181" s="14" t="s">
        <v>101</v>
      </c>
    </row>
    <row r="182" spans="1:19" ht="16.5" customHeight="1" x14ac:dyDescent="0.2">
      <c r="A182" s="7"/>
      <c r="B182" s="7"/>
      <c r="C182" s="7"/>
      <c r="D182" s="7" t="s">
        <v>593</v>
      </c>
      <c r="E182" s="7"/>
      <c r="F182" s="7"/>
      <c r="G182" s="7"/>
      <c r="H182" s="7"/>
      <c r="I182" s="7"/>
      <c r="J182" s="7"/>
      <c r="K182" s="7"/>
      <c r="L182" s="9" t="s">
        <v>240</v>
      </c>
      <c r="M182" s="14" t="s">
        <v>101</v>
      </c>
      <c r="N182" s="14" t="s">
        <v>101</v>
      </c>
      <c r="O182" s="14" t="s">
        <v>101</v>
      </c>
      <c r="P182" s="7"/>
      <c r="Q182" s="14" t="s">
        <v>101</v>
      </c>
      <c r="R182" s="14" t="s">
        <v>101</v>
      </c>
      <c r="S182" s="14" t="s">
        <v>101</v>
      </c>
    </row>
    <row r="183" spans="1:19" ht="16.5" customHeight="1" x14ac:dyDescent="0.2">
      <c r="A183" s="7"/>
      <c r="B183" s="7"/>
      <c r="C183" s="7"/>
      <c r="D183" s="7" t="s">
        <v>594</v>
      </c>
      <c r="E183" s="7"/>
      <c r="F183" s="7"/>
      <c r="G183" s="7"/>
      <c r="H183" s="7"/>
      <c r="I183" s="7"/>
      <c r="J183" s="7"/>
      <c r="K183" s="7"/>
      <c r="L183" s="9" t="s">
        <v>240</v>
      </c>
      <c r="M183" s="14" t="s">
        <v>101</v>
      </c>
      <c r="N183" s="14" t="s">
        <v>101</v>
      </c>
      <c r="O183" s="14" t="s">
        <v>101</v>
      </c>
      <c r="P183" s="7"/>
      <c r="Q183" s="14" t="s">
        <v>101</v>
      </c>
      <c r="R183" s="14" t="s">
        <v>101</v>
      </c>
      <c r="S183" s="14" t="s">
        <v>101</v>
      </c>
    </row>
    <row r="184" spans="1:19" ht="16.5" customHeight="1" x14ac:dyDescent="0.2">
      <c r="A184" s="7"/>
      <c r="B184" s="7"/>
      <c r="C184" s="7"/>
      <c r="D184" s="7" t="s">
        <v>595</v>
      </c>
      <c r="E184" s="7"/>
      <c r="F184" s="7"/>
      <c r="G184" s="7"/>
      <c r="H184" s="7"/>
      <c r="I184" s="7"/>
      <c r="J184" s="7"/>
      <c r="K184" s="7"/>
      <c r="L184" s="9" t="s">
        <v>240</v>
      </c>
      <c r="M184" s="14" t="s">
        <v>101</v>
      </c>
      <c r="N184" s="14" t="s">
        <v>101</v>
      </c>
      <c r="O184" s="14" t="s">
        <v>101</v>
      </c>
      <c r="P184" s="7"/>
      <c r="Q184" s="14" t="s">
        <v>101</v>
      </c>
      <c r="R184" s="14" t="s">
        <v>101</v>
      </c>
      <c r="S184" s="14" t="s">
        <v>101</v>
      </c>
    </row>
    <row r="185" spans="1:19" ht="16.5" customHeight="1" x14ac:dyDescent="0.2">
      <c r="A185" s="7"/>
      <c r="B185" s="7"/>
      <c r="C185" s="7"/>
      <c r="D185" s="7" t="s">
        <v>588</v>
      </c>
      <c r="E185" s="7"/>
      <c r="F185" s="7"/>
      <c r="G185" s="7"/>
      <c r="H185" s="7"/>
      <c r="I185" s="7"/>
      <c r="J185" s="7"/>
      <c r="K185" s="7"/>
      <c r="L185" s="9" t="s">
        <v>240</v>
      </c>
      <c r="M185" s="14" t="s">
        <v>101</v>
      </c>
      <c r="N185" s="14" t="s">
        <v>101</v>
      </c>
      <c r="O185" s="14" t="s">
        <v>101</v>
      </c>
      <c r="P185" s="7"/>
      <c r="Q185" s="14" t="s">
        <v>101</v>
      </c>
      <c r="R185" s="14" t="s">
        <v>101</v>
      </c>
      <c r="S185" s="14" t="s">
        <v>101</v>
      </c>
    </row>
    <row r="186" spans="1:19" ht="16.5" customHeight="1" x14ac:dyDescent="0.2">
      <c r="A186" s="7" t="s">
        <v>142</v>
      </c>
      <c r="B186" s="7"/>
      <c r="C186" s="7"/>
      <c r="D186" s="7"/>
      <c r="E186" s="7"/>
      <c r="F186" s="7"/>
      <c r="G186" s="7"/>
      <c r="H186" s="7"/>
      <c r="I186" s="7"/>
      <c r="J186" s="7"/>
      <c r="K186" s="7"/>
      <c r="L186" s="9"/>
      <c r="M186" s="10"/>
      <c r="N186" s="10"/>
      <c r="O186" s="10"/>
      <c r="P186" s="7"/>
      <c r="Q186" s="10"/>
      <c r="R186" s="10"/>
      <c r="S186" s="10"/>
    </row>
    <row r="187" spans="1:19" ht="16.5" customHeight="1" x14ac:dyDescent="0.2">
      <c r="A187" s="7"/>
      <c r="B187" s="7" t="s">
        <v>586</v>
      </c>
      <c r="C187" s="7"/>
      <c r="D187" s="7"/>
      <c r="E187" s="7"/>
      <c r="F187" s="7"/>
      <c r="G187" s="7"/>
      <c r="H187" s="7"/>
      <c r="I187" s="7"/>
      <c r="J187" s="7"/>
      <c r="K187" s="7"/>
      <c r="L187" s="9"/>
      <c r="M187" s="10"/>
      <c r="N187" s="10"/>
      <c r="O187" s="10"/>
      <c r="P187" s="7"/>
      <c r="Q187" s="10"/>
      <c r="R187" s="10"/>
      <c r="S187" s="10"/>
    </row>
    <row r="188" spans="1:19" ht="16.5" customHeight="1" x14ac:dyDescent="0.2">
      <c r="A188" s="7"/>
      <c r="B188" s="7"/>
      <c r="C188" s="7" t="s">
        <v>105</v>
      </c>
      <c r="D188" s="7"/>
      <c r="E188" s="7"/>
      <c r="F188" s="7"/>
      <c r="G188" s="7"/>
      <c r="H188" s="7"/>
      <c r="I188" s="7"/>
      <c r="J188" s="7"/>
      <c r="K188" s="7"/>
      <c r="L188" s="9" t="s">
        <v>240</v>
      </c>
      <c r="M188" s="15">
        <v>573</v>
      </c>
      <c r="N188" s="15">
        <v>658</v>
      </c>
      <c r="O188" s="17">
        <v>4993</v>
      </c>
      <c r="P188" s="7"/>
      <c r="Q188" s="15">
        <v>609</v>
      </c>
      <c r="R188" s="15">
        <v>716</v>
      </c>
      <c r="S188" s="17">
        <v>2310</v>
      </c>
    </row>
    <row r="189" spans="1:19" ht="16.5" customHeight="1" x14ac:dyDescent="0.2">
      <c r="A189" s="7"/>
      <c r="B189" s="7"/>
      <c r="C189" s="7" t="s">
        <v>587</v>
      </c>
      <c r="D189" s="7"/>
      <c r="E189" s="7"/>
      <c r="F189" s="7"/>
      <c r="G189" s="7"/>
      <c r="H189" s="7"/>
      <c r="I189" s="7"/>
      <c r="J189" s="7"/>
      <c r="K189" s="7"/>
      <c r="L189" s="9"/>
      <c r="M189" s="10"/>
      <c r="N189" s="10"/>
      <c r="O189" s="10"/>
      <c r="P189" s="7"/>
      <c r="Q189" s="10"/>
      <c r="R189" s="10"/>
      <c r="S189" s="10"/>
    </row>
    <row r="190" spans="1:19" ht="29.45" customHeight="1" x14ac:dyDescent="0.2">
      <c r="A190" s="7"/>
      <c r="B190" s="7"/>
      <c r="C190" s="7"/>
      <c r="D190" s="84" t="s">
        <v>346</v>
      </c>
      <c r="E190" s="84"/>
      <c r="F190" s="84"/>
      <c r="G190" s="84"/>
      <c r="H190" s="84"/>
      <c r="I190" s="84"/>
      <c r="J190" s="84"/>
      <c r="K190" s="84"/>
      <c r="L190" s="9" t="s">
        <v>240</v>
      </c>
      <c r="M190" s="15">
        <v>575</v>
      </c>
      <c r="N190" s="15">
        <v>669</v>
      </c>
      <c r="O190" s="15">
        <v>173</v>
      </c>
      <c r="P190" s="7"/>
      <c r="Q190" s="15">
        <v>657</v>
      </c>
      <c r="R190" s="15">
        <v>720</v>
      </c>
      <c r="S190" s="16">
        <v>65</v>
      </c>
    </row>
    <row r="191" spans="1:19" ht="16.5" customHeight="1" x14ac:dyDescent="0.2">
      <c r="A191" s="7"/>
      <c r="B191" s="7"/>
      <c r="C191" s="7"/>
      <c r="D191" s="7" t="s">
        <v>487</v>
      </c>
      <c r="E191" s="7"/>
      <c r="F191" s="7"/>
      <c r="G191" s="7"/>
      <c r="H191" s="7"/>
      <c r="I191" s="7"/>
      <c r="J191" s="7"/>
      <c r="K191" s="7"/>
      <c r="L191" s="9" t="s">
        <v>240</v>
      </c>
      <c r="M191" s="15">
        <v>572</v>
      </c>
      <c r="N191" s="15">
        <v>653</v>
      </c>
      <c r="O191" s="17">
        <v>4055</v>
      </c>
      <c r="P191" s="7"/>
      <c r="Q191" s="15">
        <v>604</v>
      </c>
      <c r="R191" s="15">
        <v>714</v>
      </c>
      <c r="S191" s="17">
        <v>2001</v>
      </c>
    </row>
    <row r="192" spans="1:19" ht="16.5" customHeight="1" x14ac:dyDescent="0.2">
      <c r="A192" s="7"/>
      <c r="B192" s="7"/>
      <c r="C192" s="7"/>
      <c r="D192" s="7" t="s">
        <v>588</v>
      </c>
      <c r="E192" s="7"/>
      <c r="F192" s="7"/>
      <c r="G192" s="7"/>
      <c r="H192" s="7"/>
      <c r="I192" s="7"/>
      <c r="J192" s="7"/>
      <c r="K192" s="7"/>
      <c r="L192" s="9" t="s">
        <v>240</v>
      </c>
      <c r="M192" s="15">
        <v>575</v>
      </c>
      <c r="N192" s="15">
        <v>668</v>
      </c>
      <c r="O192" s="15">
        <v>765</v>
      </c>
      <c r="P192" s="7"/>
      <c r="Q192" s="15">
        <v>631</v>
      </c>
      <c r="R192" s="15">
        <v>720</v>
      </c>
      <c r="S192" s="15">
        <v>244</v>
      </c>
    </row>
    <row r="193" spans="1:19" ht="16.5" customHeight="1" x14ac:dyDescent="0.2">
      <c r="A193" s="7"/>
      <c r="B193" s="7"/>
      <c r="C193" s="7" t="s">
        <v>589</v>
      </c>
      <c r="D193" s="7"/>
      <c r="E193" s="7"/>
      <c r="F193" s="7"/>
      <c r="G193" s="7"/>
      <c r="H193" s="7"/>
      <c r="I193" s="7"/>
      <c r="J193" s="7"/>
      <c r="K193" s="7"/>
      <c r="L193" s="9"/>
      <c r="M193" s="10"/>
      <c r="N193" s="10"/>
      <c r="O193" s="10"/>
      <c r="P193" s="7"/>
      <c r="Q193" s="10"/>
      <c r="R193" s="10"/>
      <c r="S193" s="10"/>
    </row>
    <row r="194" spans="1:19" ht="16.5" customHeight="1" x14ac:dyDescent="0.2">
      <c r="A194" s="7"/>
      <c r="B194" s="7"/>
      <c r="C194" s="7"/>
      <c r="D194" s="7" t="s">
        <v>433</v>
      </c>
      <c r="E194" s="7"/>
      <c r="F194" s="7"/>
      <c r="G194" s="7"/>
      <c r="H194" s="7"/>
      <c r="I194" s="7"/>
      <c r="J194" s="7"/>
      <c r="K194" s="7"/>
      <c r="L194" s="9" t="s">
        <v>240</v>
      </c>
      <c r="M194" s="14" t="s">
        <v>101</v>
      </c>
      <c r="N194" s="14" t="s">
        <v>101</v>
      </c>
      <c r="O194" s="13" t="s">
        <v>104</v>
      </c>
      <c r="P194" s="7"/>
      <c r="Q194" s="14" t="s">
        <v>101</v>
      </c>
      <c r="R194" s="14" t="s">
        <v>101</v>
      </c>
      <c r="S194" s="13" t="s">
        <v>104</v>
      </c>
    </row>
    <row r="195" spans="1:19" ht="16.5" customHeight="1" x14ac:dyDescent="0.2">
      <c r="A195" s="7"/>
      <c r="B195" s="7"/>
      <c r="C195" s="7"/>
      <c r="D195" s="7" t="s">
        <v>434</v>
      </c>
      <c r="E195" s="7"/>
      <c r="F195" s="7"/>
      <c r="G195" s="7"/>
      <c r="H195" s="7"/>
      <c r="I195" s="7"/>
      <c r="J195" s="7"/>
      <c r="K195" s="7"/>
      <c r="L195" s="9" t="s">
        <v>240</v>
      </c>
      <c r="M195" s="15">
        <v>575</v>
      </c>
      <c r="N195" s="15">
        <v>658</v>
      </c>
      <c r="O195" s="17">
        <v>3482</v>
      </c>
      <c r="P195" s="7"/>
      <c r="Q195" s="15">
        <v>636</v>
      </c>
      <c r="R195" s="15">
        <v>718</v>
      </c>
      <c r="S195" s="17">
        <v>1548</v>
      </c>
    </row>
    <row r="196" spans="1:19" ht="16.5" customHeight="1" x14ac:dyDescent="0.2">
      <c r="A196" s="7"/>
      <c r="B196" s="7"/>
      <c r="C196" s="7"/>
      <c r="D196" s="7" t="s">
        <v>435</v>
      </c>
      <c r="E196" s="7"/>
      <c r="F196" s="7"/>
      <c r="G196" s="7"/>
      <c r="H196" s="7"/>
      <c r="I196" s="7"/>
      <c r="J196" s="7"/>
      <c r="K196" s="7"/>
      <c r="L196" s="9" t="s">
        <v>240</v>
      </c>
      <c r="M196" s="15">
        <v>565</v>
      </c>
      <c r="N196" s="15">
        <v>661</v>
      </c>
      <c r="O196" s="17">
        <v>1308</v>
      </c>
      <c r="P196" s="7"/>
      <c r="Q196" s="15">
        <v>580</v>
      </c>
      <c r="R196" s="15">
        <v>715</v>
      </c>
      <c r="S196" s="15">
        <v>660</v>
      </c>
    </row>
    <row r="197" spans="1:19" ht="16.5" customHeight="1" x14ac:dyDescent="0.2">
      <c r="A197" s="7"/>
      <c r="B197" s="7"/>
      <c r="C197" s="7"/>
      <c r="D197" s="7" t="s">
        <v>436</v>
      </c>
      <c r="E197" s="7"/>
      <c r="F197" s="7"/>
      <c r="G197" s="7"/>
      <c r="H197" s="7"/>
      <c r="I197" s="7"/>
      <c r="J197" s="7"/>
      <c r="K197" s="7"/>
      <c r="L197" s="9" t="s">
        <v>240</v>
      </c>
      <c r="M197" s="15">
        <v>569</v>
      </c>
      <c r="N197" s="15">
        <v>643</v>
      </c>
      <c r="O197" s="16">
        <v>64</v>
      </c>
      <c r="P197" s="7"/>
      <c r="Q197" s="15">
        <v>589</v>
      </c>
      <c r="R197" s="15">
        <v>704</v>
      </c>
      <c r="S197" s="16">
        <v>29</v>
      </c>
    </row>
    <row r="198" spans="1:19" ht="16.5" customHeight="1" x14ac:dyDescent="0.2">
      <c r="A198" s="7"/>
      <c r="B198" s="7"/>
      <c r="C198" s="7"/>
      <c r="D198" s="7" t="s">
        <v>437</v>
      </c>
      <c r="E198" s="7"/>
      <c r="F198" s="7"/>
      <c r="G198" s="7"/>
      <c r="H198" s="7"/>
      <c r="I198" s="7"/>
      <c r="J198" s="7"/>
      <c r="K198" s="7"/>
      <c r="L198" s="9" t="s">
        <v>240</v>
      </c>
      <c r="M198" s="14" t="s">
        <v>227</v>
      </c>
      <c r="N198" s="14" t="s">
        <v>227</v>
      </c>
      <c r="O198" s="13">
        <v>7</v>
      </c>
      <c r="P198" s="7"/>
      <c r="Q198" s="14" t="s">
        <v>227</v>
      </c>
      <c r="R198" s="14" t="s">
        <v>227</v>
      </c>
      <c r="S198" s="13">
        <v>3</v>
      </c>
    </row>
    <row r="199" spans="1:19" ht="16.5" customHeight="1" x14ac:dyDescent="0.2">
      <c r="A199" s="7"/>
      <c r="B199" s="7"/>
      <c r="C199" s="7"/>
      <c r="D199" s="7" t="s">
        <v>588</v>
      </c>
      <c r="E199" s="7"/>
      <c r="F199" s="7"/>
      <c r="G199" s="7"/>
      <c r="H199" s="7"/>
      <c r="I199" s="7"/>
      <c r="J199" s="7"/>
      <c r="K199" s="7"/>
      <c r="L199" s="9" t="s">
        <v>240</v>
      </c>
      <c r="M199" s="15">
        <v>520</v>
      </c>
      <c r="N199" s="15">
        <v>570</v>
      </c>
      <c r="O199" s="15">
        <v>131</v>
      </c>
      <c r="P199" s="7"/>
      <c r="Q199" s="15">
        <v>543</v>
      </c>
      <c r="R199" s="15">
        <v>589</v>
      </c>
      <c r="S199" s="16">
        <v>70</v>
      </c>
    </row>
    <row r="200" spans="1:19" ht="16.5" customHeight="1" x14ac:dyDescent="0.2">
      <c r="A200" s="7"/>
      <c r="B200" s="7"/>
      <c r="C200" s="7" t="s">
        <v>630</v>
      </c>
      <c r="D200" s="7"/>
      <c r="E200" s="7"/>
      <c r="F200" s="7"/>
      <c r="G200" s="7"/>
      <c r="H200" s="7"/>
      <c r="I200" s="7"/>
      <c r="J200" s="7"/>
      <c r="K200" s="7"/>
      <c r="L200" s="9"/>
      <c r="M200" s="10"/>
      <c r="N200" s="10"/>
      <c r="O200" s="10"/>
      <c r="P200" s="7"/>
      <c r="Q200" s="10"/>
      <c r="R200" s="10"/>
      <c r="S200" s="10"/>
    </row>
    <row r="201" spans="1:19" ht="16.5" customHeight="1" x14ac:dyDescent="0.2">
      <c r="A201" s="7"/>
      <c r="B201" s="7"/>
      <c r="C201" s="7"/>
      <c r="D201" s="7" t="s">
        <v>591</v>
      </c>
      <c r="E201" s="7"/>
      <c r="F201" s="7"/>
      <c r="G201" s="7"/>
      <c r="H201" s="7"/>
      <c r="I201" s="7"/>
      <c r="J201" s="7"/>
      <c r="K201" s="7"/>
      <c r="L201" s="9" t="s">
        <v>240</v>
      </c>
      <c r="M201" s="15">
        <v>571</v>
      </c>
      <c r="N201" s="15">
        <v>665</v>
      </c>
      <c r="O201" s="17">
        <v>2744</v>
      </c>
      <c r="P201" s="7"/>
      <c r="Q201" s="15">
        <v>599</v>
      </c>
      <c r="R201" s="15">
        <v>721</v>
      </c>
      <c r="S201" s="17">
        <v>1216</v>
      </c>
    </row>
    <row r="202" spans="1:19" ht="16.5" customHeight="1" x14ac:dyDescent="0.2">
      <c r="A202" s="7"/>
      <c r="B202" s="7"/>
      <c r="C202" s="7"/>
      <c r="D202" s="7" t="s">
        <v>592</v>
      </c>
      <c r="E202" s="7"/>
      <c r="F202" s="7"/>
      <c r="G202" s="7"/>
      <c r="H202" s="7"/>
      <c r="I202" s="7"/>
      <c r="J202" s="7"/>
      <c r="K202" s="7"/>
      <c r="L202" s="9" t="s">
        <v>240</v>
      </c>
      <c r="M202" s="15">
        <v>579</v>
      </c>
      <c r="N202" s="15">
        <v>665</v>
      </c>
      <c r="O202" s="15">
        <v>831</v>
      </c>
      <c r="P202" s="7"/>
      <c r="Q202" s="15">
        <v>637</v>
      </c>
      <c r="R202" s="15">
        <v>717</v>
      </c>
      <c r="S202" s="15">
        <v>380</v>
      </c>
    </row>
    <row r="203" spans="1:19" ht="16.5" customHeight="1" x14ac:dyDescent="0.2">
      <c r="A203" s="7"/>
      <c r="B203" s="7"/>
      <c r="C203" s="7"/>
      <c r="D203" s="7" t="s">
        <v>593</v>
      </c>
      <c r="E203" s="7"/>
      <c r="F203" s="7"/>
      <c r="G203" s="7"/>
      <c r="H203" s="7"/>
      <c r="I203" s="7"/>
      <c r="J203" s="7"/>
      <c r="K203" s="7"/>
      <c r="L203" s="9" t="s">
        <v>240</v>
      </c>
      <c r="M203" s="15">
        <v>558</v>
      </c>
      <c r="N203" s="15">
        <v>639</v>
      </c>
      <c r="O203" s="15">
        <v>705</v>
      </c>
      <c r="P203" s="7"/>
      <c r="Q203" s="15">
        <v>577</v>
      </c>
      <c r="R203" s="15">
        <v>700</v>
      </c>
      <c r="S203" s="15">
        <v>352</v>
      </c>
    </row>
    <row r="204" spans="1:19" ht="16.5" customHeight="1" x14ac:dyDescent="0.2">
      <c r="A204" s="7"/>
      <c r="B204" s="7"/>
      <c r="C204" s="7"/>
      <c r="D204" s="7" t="s">
        <v>594</v>
      </c>
      <c r="E204" s="7"/>
      <c r="F204" s="7"/>
      <c r="G204" s="7"/>
      <c r="H204" s="7"/>
      <c r="I204" s="7"/>
      <c r="J204" s="7"/>
      <c r="K204" s="7"/>
      <c r="L204" s="9" t="s">
        <v>240</v>
      </c>
      <c r="M204" s="15">
        <v>588</v>
      </c>
      <c r="N204" s="15">
        <v>659</v>
      </c>
      <c r="O204" s="15">
        <v>499</v>
      </c>
      <c r="P204" s="7"/>
      <c r="Q204" s="15">
        <v>660</v>
      </c>
      <c r="R204" s="15">
        <v>728</v>
      </c>
      <c r="S204" s="15">
        <v>254</v>
      </c>
    </row>
    <row r="205" spans="1:19" ht="16.5" customHeight="1" x14ac:dyDescent="0.2">
      <c r="A205" s="7"/>
      <c r="B205" s="7"/>
      <c r="C205" s="7"/>
      <c r="D205" s="7" t="s">
        <v>595</v>
      </c>
      <c r="E205" s="7"/>
      <c r="F205" s="7"/>
      <c r="G205" s="7"/>
      <c r="H205" s="7"/>
      <c r="I205" s="7"/>
      <c r="J205" s="7"/>
      <c r="K205" s="7"/>
      <c r="L205" s="9" t="s">
        <v>240</v>
      </c>
      <c r="M205" s="15">
        <v>596</v>
      </c>
      <c r="N205" s="15">
        <v>651</v>
      </c>
      <c r="O205" s="16">
        <v>82</v>
      </c>
      <c r="P205" s="7"/>
      <c r="Q205" s="15">
        <v>659</v>
      </c>
      <c r="R205" s="15">
        <v>717</v>
      </c>
      <c r="S205" s="16">
        <v>38</v>
      </c>
    </row>
    <row r="206" spans="1:19" ht="16.5" customHeight="1" x14ac:dyDescent="0.2">
      <c r="A206" s="7"/>
      <c r="B206" s="7"/>
      <c r="C206" s="7"/>
      <c r="D206" s="7" t="s">
        <v>588</v>
      </c>
      <c r="E206" s="7"/>
      <c r="F206" s="7"/>
      <c r="G206" s="7"/>
      <c r="H206" s="7"/>
      <c r="I206" s="7"/>
      <c r="J206" s="7"/>
      <c r="K206" s="7"/>
      <c r="L206" s="9" t="s">
        <v>240</v>
      </c>
      <c r="M206" s="15">
        <v>521</v>
      </c>
      <c r="N206" s="15">
        <v>570</v>
      </c>
      <c r="O206" s="15">
        <v>132</v>
      </c>
      <c r="P206" s="7"/>
      <c r="Q206" s="15">
        <v>543</v>
      </c>
      <c r="R206" s="15">
        <v>589</v>
      </c>
      <c r="S206" s="16">
        <v>70</v>
      </c>
    </row>
    <row r="207" spans="1:19" ht="16.5" customHeight="1" x14ac:dyDescent="0.2">
      <c r="A207" s="7"/>
      <c r="B207" s="7" t="s">
        <v>596</v>
      </c>
      <c r="C207" s="7"/>
      <c r="D207" s="7"/>
      <c r="E207" s="7"/>
      <c r="F207" s="7"/>
      <c r="G207" s="7"/>
      <c r="H207" s="7"/>
      <c r="I207" s="7"/>
      <c r="J207" s="7"/>
      <c r="K207" s="7"/>
      <c r="L207" s="9"/>
      <c r="M207" s="10"/>
      <c r="N207" s="10"/>
      <c r="O207" s="10"/>
      <c r="P207" s="7"/>
      <c r="Q207" s="10"/>
      <c r="R207" s="10"/>
      <c r="S207" s="10"/>
    </row>
    <row r="208" spans="1:19" ht="16.5" customHeight="1" x14ac:dyDescent="0.2">
      <c r="A208" s="7"/>
      <c r="B208" s="7"/>
      <c r="C208" s="7" t="s">
        <v>105</v>
      </c>
      <c r="D208" s="7"/>
      <c r="E208" s="7"/>
      <c r="F208" s="7"/>
      <c r="G208" s="7"/>
      <c r="H208" s="7"/>
      <c r="I208" s="7"/>
      <c r="J208" s="7"/>
      <c r="K208" s="7"/>
      <c r="L208" s="9" t="s">
        <v>240</v>
      </c>
      <c r="M208" s="16">
        <v>85</v>
      </c>
      <c r="N208" s="15">
        <v>210</v>
      </c>
      <c r="O208" s="15">
        <v>702</v>
      </c>
      <c r="P208" s="7"/>
      <c r="Q208" s="15">
        <v>137</v>
      </c>
      <c r="R208" s="15">
        <v>305</v>
      </c>
      <c r="S208" s="15">
        <v>686</v>
      </c>
    </row>
    <row r="209" spans="1:19" ht="16.5" customHeight="1" x14ac:dyDescent="0.2">
      <c r="A209" s="7"/>
      <c r="B209" s="7"/>
      <c r="C209" s="7" t="s">
        <v>587</v>
      </c>
      <c r="D209" s="7"/>
      <c r="E209" s="7"/>
      <c r="F209" s="7"/>
      <c r="G209" s="7"/>
      <c r="H209" s="7"/>
      <c r="I209" s="7"/>
      <c r="J209" s="7"/>
      <c r="K209" s="7"/>
      <c r="L209" s="9"/>
      <c r="M209" s="10"/>
      <c r="N209" s="10"/>
      <c r="O209" s="10"/>
      <c r="P209" s="7"/>
      <c r="Q209" s="10"/>
      <c r="R209" s="10"/>
      <c r="S209" s="10"/>
    </row>
    <row r="210" spans="1:19" ht="29.45" customHeight="1" x14ac:dyDescent="0.2">
      <c r="A210" s="7"/>
      <c r="B210" s="7"/>
      <c r="C210" s="7"/>
      <c r="D210" s="84" t="s">
        <v>346</v>
      </c>
      <c r="E210" s="84"/>
      <c r="F210" s="84"/>
      <c r="G210" s="84"/>
      <c r="H210" s="84"/>
      <c r="I210" s="84"/>
      <c r="J210" s="84"/>
      <c r="K210" s="84"/>
      <c r="L210" s="9" t="s">
        <v>240</v>
      </c>
      <c r="M210" s="16">
        <v>95</v>
      </c>
      <c r="N210" s="15">
        <v>136</v>
      </c>
      <c r="O210" s="16">
        <v>27</v>
      </c>
      <c r="P210" s="7"/>
      <c r="Q210" s="15">
        <v>152</v>
      </c>
      <c r="R210" s="15">
        <v>384</v>
      </c>
      <c r="S210" s="16">
        <v>29</v>
      </c>
    </row>
    <row r="211" spans="1:19" ht="16.5" customHeight="1" x14ac:dyDescent="0.2">
      <c r="A211" s="7"/>
      <c r="B211" s="7"/>
      <c r="C211" s="7"/>
      <c r="D211" s="7" t="s">
        <v>487</v>
      </c>
      <c r="E211" s="7"/>
      <c r="F211" s="7"/>
      <c r="G211" s="7"/>
      <c r="H211" s="7"/>
      <c r="I211" s="7"/>
      <c r="J211" s="7"/>
      <c r="K211" s="7"/>
      <c r="L211" s="9" t="s">
        <v>240</v>
      </c>
      <c r="M211" s="16">
        <v>84</v>
      </c>
      <c r="N211" s="15">
        <v>209</v>
      </c>
      <c r="O211" s="15">
        <v>592</v>
      </c>
      <c r="P211" s="7"/>
      <c r="Q211" s="15">
        <v>137</v>
      </c>
      <c r="R211" s="15">
        <v>307</v>
      </c>
      <c r="S211" s="15">
        <v>581</v>
      </c>
    </row>
    <row r="212" spans="1:19" ht="16.5" customHeight="1" x14ac:dyDescent="0.2">
      <c r="A212" s="7"/>
      <c r="B212" s="7"/>
      <c r="C212" s="7"/>
      <c r="D212" s="7" t="s">
        <v>588</v>
      </c>
      <c r="E212" s="7"/>
      <c r="F212" s="7"/>
      <c r="G212" s="7"/>
      <c r="H212" s="7"/>
      <c r="I212" s="7"/>
      <c r="J212" s="7"/>
      <c r="K212" s="7"/>
      <c r="L212" s="9" t="s">
        <v>240</v>
      </c>
      <c r="M212" s="16">
        <v>93</v>
      </c>
      <c r="N212" s="15">
        <v>225</v>
      </c>
      <c r="O212" s="16">
        <v>83</v>
      </c>
      <c r="P212" s="7"/>
      <c r="Q212" s="15">
        <v>132</v>
      </c>
      <c r="R212" s="15">
        <v>253</v>
      </c>
      <c r="S212" s="16">
        <v>76</v>
      </c>
    </row>
    <row r="213" spans="1:19" ht="16.5" customHeight="1" x14ac:dyDescent="0.2">
      <c r="A213" s="7"/>
      <c r="B213" s="7"/>
      <c r="C213" s="7" t="s">
        <v>589</v>
      </c>
      <c r="D213" s="7"/>
      <c r="E213" s="7"/>
      <c r="F213" s="7"/>
      <c r="G213" s="7"/>
      <c r="H213" s="7"/>
      <c r="I213" s="7"/>
      <c r="J213" s="7"/>
      <c r="K213" s="7"/>
      <c r="L213" s="9"/>
      <c r="M213" s="10"/>
      <c r="N213" s="10"/>
      <c r="O213" s="10"/>
      <c r="P213" s="7"/>
      <c r="Q213" s="10"/>
      <c r="R213" s="10"/>
      <c r="S213" s="10"/>
    </row>
    <row r="214" spans="1:19" ht="16.5" customHeight="1" x14ac:dyDescent="0.2">
      <c r="A214" s="7"/>
      <c r="B214" s="7"/>
      <c r="C214" s="7"/>
      <c r="D214" s="7" t="s">
        <v>433</v>
      </c>
      <c r="E214" s="7"/>
      <c r="F214" s="7"/>
      <c r="G214" s="7"/>
      <c r="H214" s="7"/>
      <c r="I214" s="7"/>
      <c r="J214" s="7"/>
      <c r="K214" s="7"/>
      <c r="L214" s="9" t="s">
        <v>240</v>
      </c>
      <c r="M214" s="14" t="s">
        <v>101</v>
      </c>
      <c r="N214" s="14" t="s">
        <v>101</v>
      </c>
      <c r="O214" s="13" t="s">
        <v>104</v>
      </c>
      <c r="P214" s="7"/>
      <c r="Q214" s="14" t="s">
        <v>101</v>
      </c>
      <c r="R214" s="14" t="s">
        <v>101</v>
      </c>
      <c r="S214" s="13" t="s">
        <v>104</v>
      </c>
    </row>
    <row r="215" spans="1:19" ht="16.5" customHeight="1" x14ac:dyDescent="0.2">
      <c r="A215" s="7"/>
      <c r="B215" s="7"/>
      <c r="C215" s="7"/>
      <c r="D215" s="7" t="s">
        <v>434</v>
      </c>
      <c r="E215" s="7"/>
      <c r="F215" s="7"/>
      <c r="G215" s="7"/>
      <c r="H215" s="7"/>
      <c r="I215" s="7"/>
      <c r="J215" s="7"/>
      <c r="K215" s="7"/>
      <c r="L215" s="9" t="s">
        <v>240</v>
      </c>
      <c r="M215" s="16">
        <v>61</v>
      </c>
      <c r="N215" s="15">
        <v>198</v>
      </c>
      <c r="O215" s="15">
        <v>284</v>
      </c>
      <c r="P215" s="7"/>
      <c r="Q215" s="15">
        <v>130</v>
      </c>
      <c r="R215" s="15">
        <v>316</v>
      </c>
      <c r="S215" s="15">
        <v>311</v>
      </c>
    </row>
    <row r="216" spans="1:19" ht="16.5" customHeight="1" x14ac:dyDescent="0.2">
      <c r="A216" s="7"/>
      <c r="B216" s="7"/>
      <c r="C216" s="7"/>
      <c r="D216" s="7" t="s">
        <v>435</v>
      </c>
      <c r="E216" s="7"/>
      <c r="F216" s="7"/>
      <c r="G216" s="7"/>
      <c r="H216" s="7"/>
      <c r="I216" s="7"/>
      <c r="J216" s="7"/>
      <c r="K216" s="7"/>
      <c r="L216" s="9" t="s">
        <v>240</v>
      </c>
      <c r="M216" s="16">
        <v>95</v>
      </c>
      <c r="N216" s="15">
        <v>218</v>
      </c>
      <c r="O216" s="15">
        <v>385</v>
      </c>
      <c r="P216" s="7"/>
      <c r="Q216" s="15">
        <v>140</v>
      </c>
      <c r="R216" s="15">
        <v>293</v>
      </c>
      <c r="S216" s="15">
        <v>344</v>
      </c>
    </row>
    <row r="217" spans="1:19" ht="16.5" customHeight="1" x14ac:dyDescent="0.2">
      <c r="A217" s="7"/>
      <c r="B217" s="7"/>
      <c r="C217" s="7"/>
      <c r="D217" s="7" t="s">
        <v>436</v>
      </c>
      <c r="E217" s="7"/>
      <c r="F217" s="7"/>
      <c r="G217" s="7"/>
      <c r="H217" s="7"/>
      <c r="I217" s="7"/>
      <c r="J217" s="7"/>
      <c r="K217" s="7"/>
      <c r="L217" s="9" t="s">
        <v>240</v>
      </c>
      <c r="M217" s="14" t="s">
        <v>227</v>
      </c>
      <c r="N217" s="14" t="s">
        <v>227</v>
      </c>
      <c r="O217" s="16">
        <v>19</v>
      </c>
      <c r="P217" s="7"/>
      <c r="Q217" s="15">
        <v>159</v>
      </c>
      <c r="R217" s="15">
        <v>295</v>
      </c>
      <c r="S217" s="16">
        <v>20</v>
      </c>
    </row>
    <row r="218" spans="1:19" ht="16.5" customHeight="1" x14ac:dyDescent="0.2">
      <c r="A218" s="7"/>
      <c r="B218" s="7"/>
      <c r="C218" s="7"/>
      <c r="D218" s="7" t="s">
        <v>437</v>
      </c>
      <c r="E218" s="7"/>
      <c r="F218" s="7"/>
      <c r="G218" s="7"/>
      <c r="H218" s="7"/>
      <c r="I218" s="7"/>
      <c r="J218" s="7"/>
      <c r="K218" s="7"/>
      <c r="L218" s="9" t="s">
        <v>240</v>
      </c>
      <c r="M218" s="14" t="s">
        <v>227</v>
      </c>
      <c r="N218" s="14" t="s">
        <v>227</v>
      </c>
      <c r="O218" s="13">
        <v>2</v>
      </c>
      <c r="P218" s="7"/>
      <c r="Q218" s="14" t="s">
        <v>227</v>
      </c>
      <c r="R218" s="14" t="s">
        <v>227</v>
      </c>
      <c r="S218" s="13">
        <v>1</v>
      </c>
    </row>
    <row r="219" spans="1:19" ht="16.5" customHeight="1" x14ac:dyDescent="0.2">
      <c r="A219" s="7"/>
      <c r="B219" s="7"/>
      <c r="C219" s="7"/>
      <c r="D219" s="7" t="s">
        <v>588</v>
      </c>
      <c r="E219" s="7"/>
      <c r="F219" s="7"/>
      <c r="G219" s="7"/>
      <c r="H219" s="7"/>
      <c r="I219" s="7"/>
      <c r="J219" s="7"/>
      <c r="K219" s="7"/>
      <c r="L219" s="9" t="s">
        <v>240</v>
      </c>
      <c r="M219" s="14" t="s">
        <v>227</v>
      </c>
      <c r="N219" s="14" t="s">
        <v>227</v>
      </c>
      <c r="O219" s="16">
        <v>11</v>
      </c>
      <c r="P219" s="7"/>
      <c r="Q219" s="14" t="s">
        <v>227</v>
      </c>
      <c r="R219" s="14" t="s">
        <v>227</v>
      </c>
      <c r="S219" s="16">
        <v>10</v>
      </c>
    </row>
    <row r="220" spans="1:19" ht="16.5" customHeight="1" x14ac:dyDescent="0.2">
      <c r="A220" s="7"/>
      <c r="B220" s="7"/>
      <c r="C220" s="7" t="s">
        <v>630</v>
      </c>
      <c r="D220" s="7"/>
      <c r="E220" s="7"/>
      <c r="F220" s="7"/>
      <c r="G220" s="7"/>
      <c r="H220" s="7"/>
      <c r="I220" s="7"/>
      <c r="J220" s="7"/>
      <c r="K220" s="7"/>
      <c r="L220" s="9"/>
      <c r="M220" s="10"/>
      <c r="N220" s="10"/>
      <c r="O220" s="10"/>
      <c r="P220" s="7"/>
      <c r="Q220" s="10"/>
      <c r="R220" s="10"/>
      <c r="S220" s="10"/>
    </row>
    <row r="221" spans="1:19" ht="16.5" customHeight="1" x14ac:dyDescent="0.2">
      <c r="A221" s="7"/>
      <c r="B221" s="7"/>
      <c r="C221" s="7"/>
      <c r="D221" s="7" t="s">
        <v>591</v>
      </c>
      <c r="E221" s="7"/>
      <c r="F221" s="7"/>
      <c r="G221" s="7"/>
      <c r="H221" s="7"/>
      <c r="I221" s="7"/>
      <c r="J221" s="7"/>
      <c r="K221" s="7"/>
      <c r="L221" s="9" t="s">
        <v>240</v>
      </c>
      <c r="M221" s="16">
        <v>92</v>
      </c>
      <c r="N221" s="15">
        <v>210</v>
      </c>
      <c r="O221" s="15">
        <v>503</v>
      </c>
      <c r="P221" s="7"/>
      <c r="Q221" s="15">
        <v>137</v>
      </c>
      <c r="R221" s="15">
        <v>300</v>
      </c>
      <c r="S221" s="15">
        <v>487</v>
      </c>
    </row>
    <row r="222" spans="1:19" ht="16.5" customHeight="1" x14ac:dyDescent="0.2">
      <c r="A222" s="7"/>
      <c r="B222" s="7"/>
      <c r="C222" s="7"/>
      <c r="D222" s="7" t="s">
        <v>592</v>
      </c>
      <c r="E222" s="7"/>
      <c r="F222" s="7"/>
      <c r="G222" s="7"/>
      <c r="H222" s="7"/>
      <c r="I222" s="7"/>
      <c r="J222" s="7"/>
      <c r="K222" s="7"/>
      <c r="L222" s="9" t="s">
        <v>240</v>
      </c>
      <c r="M222" s="16">
        <v>93</v>
      </c>
      <c r="N222" s="15">
        <v>216</v>
      </c>
      <c r="O222" s="15">
        <v>105</v>
      </c>
      <c r="P222" s="7"/>
      <c r="Q222" s="15">
        <v>167</v>
      </c>
      <c r="R222" s="15">
        <v>352</v>
      </c>
      <c r="S222" s="16">
        <v>98</v>
      </c>
    </row>
    <row r="223" spans="1:19" ht="16.5" customHeight="1" x14ac:dyDescent="0.2">
      <c r="A223" s="7"/>
      <c r="B223" s="7"/>
      <c r="C223" s="7"/>
      <c r="D223" s="7" t="s">
        <v>593</v>
      </c>
      <c r="E223" s="7"/>
      <c r="F223" s="7"/>
      <c r="G223" s="7"/>
      <c r="H223" s="7"/>
      <c r="I223" s="7"/>
      <c r="J223" s="7"/>
      <c r="K223" s="7"/>
      <c r="L223" s="9" t="s">
        <v>240</v>
      </c>
      <c r="M223" s="16">
        <v>29</v>
      </c>
      <c r="N223" s="15">
        <v>161</v>
      </c>
      <c r="O223" s="16">
        <v>67</v>
      </c>
      <c r="P223" s="7"/>
      <c r="Q223" s="16">
        <v>93</v>
      </c>
      <c r="R223" s="15">
        <v>235</v>
      </c>
      <c r="S223" s="16">
        <v>57</v>
      </c>
    </row>
    <row r="224" spans="1:19" ht="16.5" customHeight="1" x14ac:dyDescent="0.2">
      <c r="A224" s="7"/>
      <c r="B224" s="7"/>
      <c r="C224" s="7"/>
      <c r="D224" s="7" t="s">
        <v>594</v>
      </c>
      <c r="E224" s="7"/>
      <c r="F224" s="7"/>
      <c r="G224" s="7"/>
      <c r="H224" s="7"/>
      <c r="I224" s="7"/>
      <c r="J224" s="7"/>
      <c r="K224" s="7"/>
      <c r="L224" s="9" t="s">
        <v>240</v>
      </c>
      <c r="M224" s="14" t="s">
        <v>227</v>
      </c>
      <c r="N224" s="14" t="s">
        <v>227</v>
      </c>
      <c r="O224" s="16">
        <v>14</v>
      </c>
      <c r="P224" s="7"/>
      <c r="Q224" s="15">
        <v>245</v>
      </c>
      <c r="R224" s="15">
        <v>384</v>
      </c>
      <c r="S224" s="16">
        <v>29</v>
      </c>
    </row>
    <row r="225" spans="1:19" ht="16.5" customHeight="1" x14ac:dyDescent="0.2">
      <c r="A225" s="7"/>
      <c r="B225" s="7"/>
      <c r="C225" s="7"/>
      <c r="D225" s="7" t="s">
        <v>595</v>
      </c>
      <c r="E225" s="7"/>
      <c r="F225" s="7"/>
      <c r="G225" s="7"/>
      <c r="H225" s="7"/>
      <c r="I225" s="7"/>
      <c r="J225" s="7"/>
      <c r="K225" s="7"/>
      <c r="L225" s="9" t="s">
        <v>240</v>
      </c>
      <c r="M225" s="14" t="s">
        <v>227</v>
      </c>
      <c r="N225" s="14" t="s">
        <v>227</v>
      </c>
      <c r="O225" s="13">
        <v>2</v>
      </c>
      <c r="P225" s="7"/>
      <c r="Q225" s="14" t="s">
        <v>227</v>
      </c>
      <c r="R225" s="14" t="s">
        <v>227</v>
      </c>
      <c r="S225" s="13">
        <v>5</v>
      </c>
    </row>
    <row r="226" spans="1:19" ht="16.5" customHeight="1" x14ac:dyDescent="0.2">
      <c r="A226" s="7"/>
      <c r="B226" s="7"/>
      <c r="C226" s="7"/>
      <c r="D226" s="7" t="s">
        <v>588</v>
      </c>
      <c r="E226" s="7"/>
      <c r="F226" s="7"/>
      <c r="G226" s="7"/>
      <c r="H226" s="7"/>
      <c r="I226" s="7"/>
      <c r="J226" s="7"/>
      <c r="K226" s="7"/>
      <c r="L226" s="9" t="s">
        <v>240</v>
      </c>
      <c r="M226" s="14" t="s">
        <v>227</v>
      </c>
      <c r="N226" s="14" t="s">
        <v>227</v>
      </c>
      <c r="O226" s="16">
        <v>11</v>
      </c>
      <c r="P226" s="7"/>
      <c r="Q226" s="14" t="s">
        <v>227</v>
      </c>
      <c r="R226" s="14" t="s">
        <v>227</v>
      </c>
      <c r="S226" s="16">
        <v>10</v>
      </c>
    </row>
    <row r="227" spans="1:19" ht="16.5" customHeight="1" x14ac:dyDescent="0.2">
      <c r="A227" s="7"/>
      <c r="B227" s="7" t="s">
        <v>597</v>
      </c>
      <c r="C227" s="7"/>
      <c r="D227" s="7"/>
      <c r="E227" s="7"/>
      <c r="F227" s="7"/>
      <c r="G227" s="7"/>
      <c r="H227" s="7"/>
      <c r="I227" s="7"/>
      <c r="J227" s="7"/>
      <c r="K227" s="7"/>
      <c r="L227" s="9"/>
      <c r="M227" s="10"/>
      <c r="N227" s="10"/>
      <c r="O227" s="10"/>
      <c r="P227" s="7"/>
      <c r="Q227" s="10"/>
      <c r="R227" s="10"/>
      <c r="S227" s="10"/>
    </row>
    <row r="228" spans="1:19" ht="16.5" customHeight="1" x14ac:dyDescent="0.2">
      <c r="A228" s="7"/>
      <c r="B228" s="7"/>
      <c r="C228" s="7" t="s">
        <v>105</v>
      </c>
      <c r="D228" s="7"/>
      <c r="E228" s="7"/>
      <c r="F228" s="7"/>
      <c r="G228" s="7"/>
      <c r="H228" s="7"/>
      <c r="I228" s="7"/>
      <c r="J228" s="7"/>
      <c r="K228" s="7"/>
      <c r="L228" s="9" t="s">
        <v>240</v>
      </c>
      <c r="M228" s="14" t="s">
        <v>101</v>
      </c>
      <c r="N228" s="14" t="s">
        <v>101</v>
      </c>
      <c r="O228" s="14" t="s">
        <v>101</v>
      </c>
      <c r="P228" s="7"/>
      <c r="Q228" s="14" t="s">
        <v>101</v>
      </c>
      <c r="R228" s="14" t="s">
        <v>101</v>
      </c>
      <c r="S228" s="14" t="s">
        <v>101</v>
      </c>
    </row>
    <row r="229" spans="1:19" ht="16.5" customHeight="1" x14ac:dyDescent="0.2">
      <c r="A229" s="7"/>
      <c r="B229" s="7"/>
      <c r="C229" s="7" t="s">
        <v>587</v>
      </c>
      <c r="D229" s="7"/>
      <c r="E229" s="7"/>
      <c r="F229" s="7"/>
      <c r="G229" s="7"/>
      <c r="H229" s="7"/>
      <c r="I229" s="7"/>
      <c r="J229" s="7"/>
      <c r="K229" s="7"/>
      <c r="L229" s="9"/>
      <c r="M229" s="10"/>
      <c r="N229" s="10"/>
      <c r="O229" s="10"/>
      <c r="P229" s="7"/>
      <c r="Q229" s="10"/>
      <c r="R229" s="10"/>
      <c r="S229" s="10"/>
    </row>
    <row r="230" spans="1:19" ht="29.45" customHeight="1" x14ac:dyDescent="0.2">
      <c r="A230" s="7"/>
      <c r="B230" s="7"/>
      <c r="C230" s="7"/>
      <c r="D230" s="84" t="s">
        <v>346</v>
      </c>
      <c r="E230" s="84"/>
      <c r="F230" s="84"/>
      <c r="G230" s="84"/>
      <c r="H230" s="84"/>
      <c r="I230" s="84"/>
      <c r="J230" s="84"/>
      <c r="K230" s="84"/>
      <c r="L230" s="9" t="s">
        <v>240</v>
      </c>
      <c r="M230" s="14" t="s">
        <v>101</v>
      </c>
      <c r="N230" s="14" t="s">
        <v>101</v>
      </c>
      <c r="O230" s="14" t="s">
        <v>101</v>
      </c>
      <c r="P230" s="7"/>
      <c r="Q230" s="14" t="s">
        <v>101</v>
      </c>
      <c r="R230" s="14" t="s">
        <v>101</v>
      </c>
      <c r="S230" s="14" t="s">
        <v>101</v>
      </c>
    </row>
    <row r="231" spans="1:19" ht="16.5" customHeight="1" x14ac:dyDescent="0.2">
      <c r="A231" s="7"/>
      <c r="B231" s="7"/>
      <c r="C231" s="7"/>
      <c r="D231" s="7" t="s">
        <v>487</v>
      </c>
      <c r="E231" s="7"/>
      <c r="F231" s="7"/>
      <c r="G231" s="7"/>
      <c r="H231" s="7"/>
      <c r="I231" s="7"/>
      <c r="J231" s="7"/>
      <c r="K231" s="7"/>
      <c r="L231" s="9" t="s">
        <v>240</v>
      </c>
      <c r="M231" s="14" t="s">
        <v>101</v>
      </c>
      <c r="N231" s="14" t="s">
        <v>101</v>
      </c>
      <c r="O231" s="14" t="s">
        <v>101</v>
      </c>
      <c r="P231" s="7"/>
      <c r="Q231" s="14" t="s">
        <v>101</v>
      </c>
      <c r="R231" s="14" t="s">
        <v>101</v>
      </c>
      <c r="S231" s="14" t="s">
        <v>101</v>
      </c>
    </row>
    <row r="232" spans="1:19" ht="16.5" customHeight="1" x14ac:dyDescent="0.2">
      <c r="A232" s="7"/>
      <c r="B232" s="7"/>
      <c r="C232" s="7"/>
      <c r="D232" s="7" t="s">
        <v>588</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t="s">
        <v>589</v>
      </c>
      <c r="D233" s="7"/>
      <c r="E233" s="7"/>
      <c r="F233" s="7"/>
      <c r="G233" s="7"/>
      <c r="H233" s="7"/>
      <c r="I233" s="7"/>
      <c r="J233" s="7"/>
      <c r="K233" s="7"/>
      <c r="L233" s="9"/>
      <c r="M233" s="10"/>
      <c r="N233" s="10"/>
      <c r="O233" s="10"/>
      <c r="P233" s="7"/>
      <c r="Q233" s="10"/>
      <c r="R233" s="10"/>
      <c r="S233" s="10"/>
    </row>
    <row r="234" spans="1:19" ht="16.5" customHeight="1" x14ac:dyDescent="0.2">
      <c r="A234" s="7"/>
      <c r="B234" s="7"/>
      <c r="C234" s="7"/>
      <c r="D234" s="7" t="s">
        <v>433</v>
      </c>
      <c r="E234" s="7"/>
      <c r="F234" s="7"/>
      <c r="G234" s="7"/>
      <c r="H234" s="7"/>
      <c r="I234" s="7"/>
      <c r="J234" s="7"/>
      <c r="K234" s="7"/>
      <c r="L234" s="9" t="s">
        <v>240</v>
      </c>
      <c r="M234" s="14" t="s">
        <v>101</v>
      </c>
      <c r="N234" s="14" t="s">
        <v>101</v>
      </c>
      <c r="O234" s="14" t="s">
        <v>101</v>
      </c>
      <c r="P234" s="7"/>
      <c r="Q234" s="14" t="s">
        <v>101</v>
      </c>
      <c r="R234" s="14" t="s">
        <v>101</v>
      </c>
      <c r="S234" s="14" t="s">
        <v>101</v>
      </c>
    </row>
    <row r="235" spans="1:19" ht="16.5" customHeight="1" x14ac:dyDescent="0.2">
      <c r="A235" s="7"/>
      <c r="B235" s="7"/>
      <c r="C235" s="7"/>
      <c r="D235" s="7" t="s">
        <v>434</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435</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436</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437</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588</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t="s">
        <v>630</v>
      </c>
      <c r="D240" s="7"/>
      <c r="E240" s="7"/>
      <c r="F240" s="7"/>
      <c r="G240" s="7"/>
      <c r="H240" s="7"/>
      <c r="I240" s="7"/>
      <c r="J240" s="7"/>
      <c r="K240" s="7"/>
      <c r="L240" s="9"/>
      <c r="M240" s="10"/>
      <c r="N240" s="10"/>
      <c r="O240" s="10"/>
      <c r="P240" s="7"/>
      <c r="Q240" s="10"/>
      <c r="R240" s="10"/>
      <c r="S240" s="10"/>
    </row>
    <row r="241" spans="1:19" ht="16.5" customHeight="1" x14ac:dyDescent="0.2">
      <c r="A241" s="7"/>
      <c r="B241" s="7"/>
      <c r="C241" s="7"/>
      <c r="D241" s="7" t="s">
        <v>591</v>
      </c>
      <c r="E241" s="7"/>
      <c r="F241" s="7"/>
      <c r="G241" s="7"/>
      <c r="H241" s="7"/>
      <c r="I241" s="7"/>
      <c r="J241" s="7"/>
      <c r="K241" s="7"/>
      <c r="L241" s="9" t="s">
        <v>240</v>
      </c>
      <c r="M241" s="14" t="s">
        <v>101</v>
      </c>
      <c r="N241" s="14" t="s">
        <v>101</v>
      </c>
      <c r="O241" s="14" t="s">
        <v>101</v>
      </c>
      <c r="P241" s="7"/>
      <c r="Q241" s="14" t="s">
        <v>101</v>
      </c>
      <c r="R241" s="14" t="s">
        <v>101</v>
      </c>
      <c r="S241" s="14" t="s">
        <v>101</v>
      </c>
    </row>
    <row r="242" spans="1:19" ht="16.5" customHeight="1" x14ac:dyDescent="0.2">
      <c r="A242" s="7"/>
      <c r="B242" s="7"/>
      <c r="C242" s="7"/>
      <c r="D242" s="7" t="s">
        <v>592</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593</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594</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595</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588</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t="s">
        <v>143</v>
      </c>
      <c r="B247" s="7"/>
      <c r="C247" s="7"/>
      <c r="D247" s="7"/>
      <c r="E247" s="7"/>
      <c r="F247" s="7"/>
      <c r="G247" s="7"/>
      <c r="H247" s="7"/>
      <c r="I247" s="7"/>
      <c r="J247" s="7"/>
      <c r="K247" s="7"/>
      <c r="L247" s="9"/>
      <c r="M247" s="10"/>
      <c r="N247" s="10"/>
      <c r="O247" s="10"/>
      <c r="P247" s="7"/>
      <c r="Q247" s="10"/>
      <c r="R247" s="10"/>
      <c r="S247" s="10"/>
    </row>
    <row r="248" spans="1:19" ht="16.5" customHeight="1" x14ac:dyDescent="0.2">
      <c r="A248" s="7"/>
      <c r="B248" s="7" t="s">
        <v>586</v>
      </c>
      <c r="C248" s="7"/>
      <c r="D248" s="7"/>
      <c r="E248" s="7"/>
      <c r="F248" s="7"/>
      <c r="G248" s="7"/>
      <c r="H248" s="7"/>
      <c r="I248" s="7"/>
      <c r="J248" s="7"/>
      <c r="K248" s="7"/>
      <c r="L248" s="9"/>
      <c r="M248" s="10"/>
      <c r="N248" s="10"/>
      <c r="O248" s="10"/>
      <c r="P248" s="7"/>
      <c r="Q248" s="10"/>
      <c r="R248" s="10"/>
      <c r="S248" s="10"/>
    </row>
    <row r="249" spans="1:19" ht="16.5" customHeight="1" x14ac:dyDescent="0.2">
      <c r="A249" s="7"/>
      <c r="B249" s="7"/>
      <c r="C249" s="7" t="s">
        <v>105</v>
      </c>
      <c r="D249" s="7"/>
      <c r="E249" s="7"/>
      <c r="F249" s="7"/>
      <c r="G249" s="7"/>
      <c r="H249" s="7"/>
      <c r="I249" s="7"/>
      <c r="J249" s="7"/>
      <c r="K249" s="7"/>
      <c r="L249" s="9" t="s">
        <v>240</v>
      </c>
      <c r="M249" s="15">
        <v>509</v>
      </c>
      <c r="N249" s="15">
        <v>621</v>
      </c>
      <c r="O249" s="17">
        <v>4527</v>
      </c>
      <c r="P249" s="7"/>
      <c r="Q249" s="15">
        <v>581</v>
      </c>
      <c r="R249" s="15">
        <v>896</v>
      </c>
      <c r="S249" s="17">
        <v>3171</v>
      </c>
    </row>
    <row r="250" spans="1:19" ht="16.5" customHeight="1" x14ac:dyDescent="0.2">
      <c r="A250" s="7"/>
      <c r="B250" s="7"/>
      <c r="C250" s="7" t="s">
        <v>587</v>
      </c>
      <c r="D250" s="7"/>
      <c r="E250" s="7"/>
      <c r="F250" s="7"/>
      <c r="G250" s="7"/>
      <c r="H250" s="7"/>
      <c r="I250" s="7"/>
      <c r="J250" s="7"/>
      <c r="K250" s="7"/>
      <c r="L250" s="9"/>
      <c r="M250" s="10"/>
      <c r="N250" s="10"/>
      <c r="O250" s="10"/>
      <c r="P250" s="7"/>
      <c r="Q250" s="10"/>
      <c r="R250" s="10"/>
      <c r="S250" s="10"/>
    </row>
    <row r="251" spans="1:19" ht="29.45" customHeight="1" x14ac:dyDescent="0.2">
      <c r="A251" s="7"/>
      <c r="B251" s="7"/>
      <c r="C251" s="7"/>
      <c r="D251" s="84" t="s">
        <v>346</v>
      </c>
      <c r="E251" s="84"/>
      <c r="F251" s="84"/>
      <c r="G251" s="84"/>
      <c r="H251" s="84"/>
      <c r="I251" s="84"/>
      <c r="J251" s="84"/>
      <c r="K251" s="84"/>
      <c r="L251" s="9" t="s">
        <v>240</v>
      </c>
      <c r="M251" s="15">
        <v>509</v>
      </c>
      <c r="N251" s="15">
        <v>622</v>
      </c>
      <c r="O251" s="15">
        <v>147</v>
      </c>
      <c r="P251" s="7"/>
      <c r="Q251" s="15">
        <v>615</v>
      </c>
      <c r="R251" s="17">
        <v>1080</v>
      </c>
      <c r="S251" s="15">
        <v>100</v>
      </c>
    </row>
    <row r="252" spans="1:19" ht="16.5" customHeight="1" x14ac:dyDescent="0.2">
      <c r="A252" s="7"/>
      <c r="B252" s="7"/>
      <c r="C252" s="7"/>
      <c r="D252" s="7" t="s">
        <v>487</v>
      </c>
      <c r="E252" s="7"/>
      <c r="F252" s="7"/>
      <c r="G252" s="7"/>
      <c r="H252" s="7"/>
      <c r="I252" s="7"/>
      <c r="J252" s="7"/>
      <c r="K252" s="7"/>
      <c r="L252" s="9" t="s">
        <v>240</v>
      </c>
      <c r="M252" s="15">
        <v>501</v>
      </c>
      <c r="N252" s="15">
        <v>622</v>
      </c>
      <c r="O252" s="17">
        <v>3501</v>
      </c>
      <c r="P252" s="7"/>
      <c r="Q252" s="15">
        <v>580</v>
      </c>
      <c r="R252" s="15">
        <v>882</v>
      </c>
      <c r="S252" s="17">
        <v>2563</v>
      </c>
    </row>
    <row r="253" spans="1:19" ht="16.5" customHeight="1" x14ac:dyDescent="0.2">
      <c r="A253" s="7"/>
      <c r="B253" s="7"/>
      <c r="C253" s="7"/>
      <c r="D253" s="7" t="s">
        <v>588</v>
      </c>
      <c r="E253" s="7"/>
      <c r="F253" s="7"/>
      <c r="G253" s="7"/>
      <c r="H253" s="7"/>
      <c r="I253" s="7"/>
      <c r="J253" s="7"/>
      <c r="K253" s="7"/>
      <c r="L253" s="9" t="s">
        <v>240</v>
      </c>
      <c r="M253" s="15">
        <v>533</v>
      </c>
      <c r="N253" s="15">
        <v>609</v>
      </c>
      <c r="O253" s="15">
        <v>879</v>
      </c>
      <c r="P253" s="7"/>
      <c r="Q253" s="15">
        <v>581</v>
      </c>
      <c r="R253" s="15">
        <v>896</v>
      </c>
      <c r="S253" s="15">
        <v>508</v>
      </c>
    </row>
    <row r="254" spans="1:19" ht="16.5" customHeight="1" x14ac:dyDescent="0.2">
      <c r="A254" s="7"/>
      <c r="B254" s="7"/>
      <c r="C254" s="7" t="s">
        <v>589</v>
      </c>
      <c r="D254" s="7"/>
      <c r="E254" s="7"/>
      <c r="F254" s="7"/>
      <c r="G254" s="7"/>
      <c r="H254" s="7"/>
      <c r="I254" s="7"/>
      <c r="J254" s="7"/>
      <c r="K254" s="7"/>
      <c r="L254" s="9"/>
      <c r="M254" s="10"/>
      <c r="N254" s="10"/>
      <c r="O254" s="10"/>
      <c r="P254" s="7"/>
      <c r="Q254" s="10"/>
      <c r="R254" s="10"/>
      <c r="S254" s="10"/>
    </row>
    <row r="255" spans="1:19" ht="16.5" customHeight="1" x14ac:dyDescent="0.2">
      <c r="A255" s="7"/>
      <c r="B255" s="7"/>
      <c r="C255" s="7"/>
      <c r="D255" s="7" t="s">
        <v>433</v>
      </c>
      <c r="E255" s="7"/>
      <c r="F255" s="7"/>
      <c r="G255" s="7"/>
      <c r="H255" s="7"/>
      <c r="I255" s="7"/>
      <c r="J255" s="7"/>
      <c r="K255" s="7"/>
      <c r="L255" s="9" t="s">
        <v>240</v>
      </c>
      <c r="M255" s="14" t="s">
        <v>101</v>
      </c>
      <c r="N255" s="14" t="s">
        <v>101</v>
      </c>
      <c r="O255" s="13" t="s">
        <v>104</v>
      </c>
      <c r="P255" s="7"/>
      <c r="Q255" s="14" t="s">
        <v>101</v>
      </c>
      <c r="R255" s="14" t="s">
        <v>101</v>
      </c>
      <c r="S255" s="13" t="s">
        <v>104</v>
      </c>
    </row>
    <row r="256" spans="1:19" ht="16.5" customHeight="1" x14ac:dyDescent="0.2">
      <c r="A256" s="7"/>
      <c r="B256" s="7"/>
      <c r="C256" s="7"/>
      <c r="D256" s="7" t="s">
        <v>434</v>
      </c>
      <c r="E256" s="7"/>
      <c r="F256" s="7"/>
      <c r="G256" s="7"/>
      <c r="H256" s="7"/>
      <c r="I256" s="7"/>
      <c r="J256" s="7"/>
      <c r="K256" s="7"/>
      <c r="L256" s="9" t="s">
        <v>240</v>
      </c>
      <c r="M256" s="15">
        <v>543</v>
      </c>
      <c r="N256" s="15">
        <v>627</v>
      </c>
      <c r="O256" s="17">
        <v>2798</v>
      </c>
      <c r="P256" s="7"/>
      <c r="Q256" s="15">
        <v>610</v>
      </c>
      <c r="R256" s="15">
        <v>930</v>
      </c>
      <c r="S256" s="17">
        <v>1900</v>
      </c>
    </row>
    <row r="257" spans="1:19" ht="16.5" customHeight="1" x14ac:dyDescent="0.2">
      <c r="A257" s="7"/>
      <c r="B257" s="7"/>
      <c r="C257" s="7"/>
      <c r="D257" s="7" t="s">
        <v>435</v>
      </c>
      <c r="E257" s="7"/>
      <c r="F257" s="7"/>
      <c r="G257" s="7"/>
      <c r="H257" s="7"/>
      <c r="I257" s="7"/>
      <c r="J257" s="7"/>
      <c r="K257" s="7"/>
      <c r="L257" s="9" t="s">
        <v>240</v>
      </c>
      <c r="M257" s="15">
        <v>465</v>
      </c>
      <c r="N257" s="15">
        <v>601</v>
      </c>
      <c r="O257" s="17">
        <v>1612</v>
      </c>
      <c r="P257" s="7"/>
      <c r="Q257" s="15">
        <v>533</v>
      </c>
      <c r="R257" s="15">
        <v>793</v>
      </c>
      <c r="S257" s="17">
        <v>1207</v>
      </c>
    </row>
    <row r="258" spans="1:19" ht="16.5" customHeight="1" x14ac:dyDescent="0.2">
      <c r="A258" s="7"/>
      <c r="B258" s="7"/>
      <c r="C258" s="7"/>
      <c r="D258" s="7" t="s">
        <v>436</v>
      </c>
      <c r="E258" s="7"/>
      <c r="F258" s="7"/>
      <c r="G258" s="7"/>
      <c r="H258" s="7"/>
      <c r="I258" s="7"/>
      <c r="J258" s="7"/>
      <c r="K258" s="7"/>
      <c r="L258" s="9" t="s">
        <v>240</v>
      </c>
      <c r="M258" s="15">
        <v>510</v>
      </c>
      <c r="N258" s="15">
        <v>617</v>
      </c>
      <c r="O258" s="16">
        <v>93</v>
      </c>
      <c r="P258" s="7"/>
      <c r="Q258" s="15">
        <v>561</v>
      </c>
      <c r="R258" s="15">
        <v>817</v>
      </c>
      <c r="S258" s="16">
        <v>53</v>
      </c>
    </row>
    <row r="259" spans="1:19" ht="16.5" customHeight="1" x14ac:dyDescent="0.2">
      <c r="A259" s="7"/>
      <c r="B259" s="7"/>
      <c r="C259" s="7"/>
      <c r="D259" s="7" t="s">
        <v>437</v>
      </c>
      <c r="E259" s="7"/>
      <c r="F259" s="7"/>
      <c r="G259" s="7"/>
      <c r="H259" s="7"/>
      <c r="I259" s="7"/>
      <c r="J259" s="7"/>
      <c r="K259" s="7"/>
      <c r="L259" s="9" t="s">
        <v>240</v>
      </c>
      <c r="M259" s="15">
        <v>440</v>
      </c>
      <c r="N259" s="15">
        <v>559</v>
      </c>
      <c r="O259" s="16">
        <v>24</v>
      </c>
      <c r="P259" s="7"/>
      <c r="Q259" s="14" t="s">
        <v>227</v>
      </c>
      <c r="R259" s="14" t="s">
        <v>227</v>
      </c>
      <c r="S259" s="14" t="s">
        <v>227</v>
      </c>
    </row>
    <row r="260" spans="1:19" ht="16.5" customHeight="1" x14ac:dyDescent="0.2">
      <c r="A260" s="7"/>
      <c r="B260" s="7"/>
      <c r="C260" s="7"/>
      <c r="D260" s="7" t="s">
        <v>588</v>
      </c>
      <c r="E260" s="7"/>
      <c r="F260" s="7"/>
      <c r="G260" s="7"/>
      <c r="H260" s="7"/>
      <c r="I260" s="7"/>
      <c r="J260" s="7"/>
      <c r="K260" s="7"/>
      <c r="L260" s="9" t="s">
        <v>240</v>
      </c>
      <c r="M260" s="14" t="s">
        <v>227</v>
      </c>
      <c r="N260" s="14" t="s">
        <v>227</v>
      </c>
      <c r="O260" s="14" t="s">
        <v>227</v>
      </c>
      <c r="P260" s="7"/>
      <c r="Q260" s="14" t="s">
        <v>101</v>
      </c>
      <c r="R260" s="14" t="s">
        <v>101</v>
      </c>
      <c r="S260" s="13" t="s">
        <v>104</v>
      </c>
    </row>
    <row r="261" spans="1:19" ht="16.5" customHeight="1" x14ac:dyDescent="0.2">
      <c r="A261" s="7"/>
      <c r="B261" s="7"/>
      <c r="C261" s="7" t="s">
        <v>630</v>
      </c>
      <c r="D261" s="7"/>
      <c r="E261" s="7"/>
      <c r="F261" s="7"/>
      <c r="G261" s="7"/>
      <c r="H261" s="7"/>
      <c r="I261" s="7"/>
      <c r="J261" s="7"/>
      <c r="K261" s="7"/>
      <c r="L261" s="9"/>
      <c r="M261" s="10"/>
      <c r="N261" s="10"/>
      <c r="O261" s="10"/>
      <c r="P261" s="7"/>
      <c r="Q261" s="10"/>
      <c r="R261" s="10"/>
      <c r="S261" s="10"/>
    </row>
    <row r="262" spans="1:19" ht="16.5" customHeight="1" x14ac:dyDescent="0.2">
      <c r="A262" s="7"/>
      <c r="B262" s="7"/>
      <c r="C262" s="7"/>
      <c r="D262" s="7" t="s">
        <v>591</v>
      </c>
      <c r="E262" s="7"/>
      <c r="F262" s="7"/>
      <c r="G262" s="7"/>
      <c r="H262" s="7"/>
      <c r="I262" s="7"/>
      <c r="J262" s="7"/>
      <c r="K262" s="7"/>
      <c r="L262" s="9" t="s">
        <v>240</v>
      </c>
      <c r="M262" s="15">
        <v>495</v>
      </c>
      <c r="N262" s="15">
        <v>616</v>
      </c>
      <c r="O262" s="17">
        <v>2632</v>
      </c>
      <c r="P262" s="7"/>
      <c r="Q262" s="15">
        <v>560</v>
      </c>
      <c r="R262" s="15">
        <v>939</v>
      </c>
      <c r="S262" s="17">
        <v>1799</v>
      </c>
    </row>
    <row r="263" spans="1:19" ht="16.5" customHeight="1" x14ac:dyDescent="0.2">
      <c r="A263" s="7"/>
      <c r="B263" s="7"/>
      <c r="C263" s="7"/>
      <c r="D263" s="7" t="s">
        <v>592</v>
      </c>
      <c r="E263" s="7"/>
      <c r="F263" s="7"/>
      <c r="G263" s="7"/>
      <c r="H263" s="7"/>
      <c r="I263" s="7"/>
      <c r="J263" s="7"/>
      <c r="K263" s="7"/>
      <c r="L263" s="9" t="s">
        <v>240</v>
      </c>
      <c r="M263" s="15">
        <v>539</v>
      </c>
      <c r="N263" s="15">
        <v>624</v>
      </c>
      <c r="O263" s="15">
        <v>744</v>
      </c>
      <c r="P263" s="7"/>
      <c r="Q263" s="15">
        <v>616</v>
      </c>
      <c r="R263" s="15">
        <v>924</v>
      </c>
      <c r="S263" s="15">
        <v>528</v>
      </c>
    </row>
    <row r="264" spans="1:19" ht="16.5" customHeight="1" x14ac:dyDescent="0.2">
      <c r="A264" s="7"/>
      <c r="B264" s="7"/>
      <c r="C264" s="7"/>
      <c r="D264" s="7" t="s">
        <v>593</v>
      </c>
      <c r="E264" s="7"/>
      <c r="F264" s="7"/>
      <c r="G264" s="7"/>
      <c r="H264" s="7"/>
      <c r="I264" s="7"/>
      <c r="J264" s="7"/>
      <c r="K264" s="7"/>
      <c r="L264" s="9" t="s">
        <v>240</v>
      </c>
      <c r="M264" s="15">
        <v>287</v>
      </c>
      <c r="N264" s="15">
        <v>605</v>
      </c>
      <c r="O264" s="15">
        <v>663</v>
      </c>
      <c r="P264" s="7"/>
      <c r="Q264" s="15">
        <v>345</v>
      </c>
      <c r="R264" s="15">
        <v>755</v>
      </c>
      <c r="S264" s="15">
        <v>507</v>
      </c>
    </row>
    <row r="265" spans="1:19" ht="16.5" customHeight="1" x14ac:dyDescent="0.2">
      <c r="A265" s="7"/>
      <c r="B265" s="7"/>
      <c r="C265" s="7"/>
      <c r="D265" s="7" t="s">
        <v>594</v>
      </c>
      <c r="E265" s="7"/>
      <c r="F265" s="7"/>
      <c r="G265" s="7"/>
      <c r="H265" s="7"/>
      <c r="I265" s="7"/>
      <c r="J265" s="7"/>
      <c r="K265" s="7"/>
      <c r="L265" s="9" t="s">
        <v>240</v>
      </c>
      <c r="M265" s="15">
        <v>575</v>
      </c>
      <c r="N265" s="15">
        <v>632</v>
      </c>
      <c r="O265" s="15">
        <v>441</v>
      </c>
      <c r="P265" s="7"/>
      <c r="Q265" s="15">
        <v>640</v>
      </c>
      <c r="R265" s="15">
        <v>882</v>
      </c>
      <c r="S265" s="15">
        <v>309</v>
      </c>
    </row>
    <row r="266" spans="1:19" ht="16.5" customHeight="1" x14ac:dyDescent="0.2">
      <c r="A266" s="7"/>
      <c r="B266" s="7"/>
      <c r="C266" s="7"/>
      <c r="D266" s="7" t="s">
        <v>595</v>
      </c>
      <c r="E266" s="7"/>
      <c r="F266" s="7"/>
      <c r="G266" s="7"/>
      <c r="H266" s="7"/>
      <c r="I266" s="7"/>
      <c r="J266" s="7"/>
      <c r="K266" s="7"/>
      <c r="L266" s="9" t="s">
        <v>240</v>
      </c>
      <c r="M266" s="15">
        <v>577</v>
      </c>
      <c r="N266" s="15">
        <v>626</v>
      </c>
      <c r="O266" s="16">
        <v>46</v>
      </c>
      <c r="P266" s="7"/>
      <c r="Q266" s="15">
        <v>663</v>
      </c>
      <c r="R266" s="15">
        <v>834</v>
      </c>
      <c r="S266" s="16">
        <v>28</v>
      </c>
    </row>
    <row r="267" spans="1:19" ht="16.5" customHeight="1" x14ac:dyDescent="0.2">
      <c r="A267" s="7"/>
      <c r="B267" s="7"/>
      <c r="C267" s="7"/>
      <c r="D267" s="7" t="s">
        <v>588</v>
      </c>
      <c r="E267" s="7"/>
      <c r="F267" s="7"/>
      <c r="G267" s="7"/>
      <c r="H267" s="7"/>
      <c r="I267" s="7"/>
      <c r="J267" s="7"/>
      <c r="K267" s="7"/>
      <c r="L267" s="9" t="s">
        <v>240</v>
      </c>
      <c r="M267" s="14" t="s">
        <v>227</v>
      </c>
      <c r="N267" s="14" t="s">
        <v>227</v>
      </c>
      <c r="O267" s="14" t="s">
        <v>227</v>
      </c>
      <c r="P267" s="7"/>
      <c r="Q267" s="14" t="s">
        <v>101</v>
      </c>
      <c r="R267" s="14" t="s">
        <v>101</v>
      </c>
      <c r="S267" s="13" t="s">
        <v>104</v>
      </c>
    </row>
    <row r="268" spans="1:19" ht="16.5" customHeight="1" x14ac:dyDescent="0.2">
      <c r="A268" s="7"/>
      <c r="B268" s="7" t="s">
        <v>596</v>
      </c>
      <c r="C268" s="7"/>
      <c r="D268" s="7"/>
      <c r="E268" s="7"/>
      <c r="F268" s="7"/>
      <c r="G268" s="7"/>
      <c r="H268" s="7"/>
      <c r="I268" s="7"/>
      <c r="J268" s="7"/>
      <c r="K268" s="7"/>
      <c r="L268" s="9"/>
      <c r="M268" s="10"/>
      <c r="N268" s="10"/>
      <c r="O268" s="10"/>
      <c r="P268" s="7"/>
      <c r="Q268" s="10"/>
      <c r="R268" s="10"/>
      <c r="S268" s="10"/>
    </row>
    <row r="269" spans="1:19" ht="16.5" customHeight="1" x14ac:dyDescent="0.2">
      <c r="A269" s="7"/>
      <c r="B269" s="7"/>
      <c r="C269" s="7" t="s">
        <v>105</v>
      </c>
      <c r="D269" s="7"/>
      <c r="E269" s="7"/>
      <c r="F269" s="7"/>
      <c r="G269" s="7"/>
      <c r="H269" s="7"/>
      <c r="I269" s="7"/>
      <c r="J269" s="7"/>
      <c r="K269" s="7"/>
      <c r="L269" s="9" t="s">
        <v>240</v>
      </c>
      <c r="M269" s="15">
        <v>102</v>
      </c>
      <c r="N269" s="15">
        <v>345</v>
      </c>
      <c r="O269" s="17">
        <v>1832</v>
      </c>
      <c r="P269" s="7"/>
      <c r="Q269" s="15">
        <v>173</v>
      </c>
      <c r="R269" s="15">
        <v>740</v>
      </c>
      <c r="S269" s="17">
        <v>1524</v>
      </c>
    </row>
    <row r="270" spans="1:19" ht="16.5" customHeight="1" x14ac:dyDescent="0.2">
      <c r="A270" s="7"/>
      <c r="B270" s="7"/>
      <c r="C270" s="7" t="s">
        <v>587</v>
      </c>
      <c r="D270" s="7"/>
      <c r="E270" s="7"/>
      <c r="F270" s="7"/>
      <c r="G270" s="7"/>
      <c r="H270" s="7"/>
      <c r="I270" s="7"/>
      <c r="J270" s="7"/>
      <c r="K270" s="7"/>
      <c r="L270" s="9"/>
      <c r="M270" s="10"/>
      <c r="N270" s="10"/>
      <c r="O270" s="10"/>
      <c r="P270" s="7"/>
      <c r="Q270" s="10"/>
      <c r="R270" s="10"/>
      <c r="S270" s="10"/>
    </row>
    <row r="271" spans="1:19" ht="29.45" customHeight="1" x14ac:dyDescent="0.2">
      <c r="A271" s="7"/>
      <c r="B271" s="7"/>
      <c r="C271" s="7"/>
      <c r="D271" s="84" t="s">
        <v>346</v>
      </c>
      <c r="E271" s="84"/>
      <c r="F271" s="84"/>
      <c r="G271" s="84"/>
      <c r="H271" s="84"/>
      <c r="I271" s="84"/>
      <c r="J271" s="84"/>
      <c r="K271" s="84"/>
      <c r="L271" s="9" t="s">
        <v>240</v>
      </c>
      <c r="M271" s="16">
        <v>77</v>
      </c>
      <c r="N271" s="15">
        <v>344</v>
      </c>
      <c r="O271" s="16">
        <v>69</v>
      </c>
      <c r="P271" s="7"/>
      <c r="Q271" s="15">
        <v>130</v>
      </c>
      <c r="R271" s="15">
        <v>711</v>
      </c>
      <c r="S271" s="16">
        <v>46</v>
      </c>
    </row>
    <row r="272" spans="1:19" ht="16.5" customHeight="1" x14ac:dyDescent="0.2">
      <c r="A272" s="7"/>
      <c r="B272" s="7"/>
      <c r="C272" s="7"/>
      <c r="D272" s="7" t="s">
        <v>487</v>
      </c>
      <c r="E272" s="7"/>
      <c r="F272" s="7"/>
      <c r="G272" s="7"/>
      <c r="H272" s="7"/>
      <c r="I272" s="7"/>
      <c r="J272" s="7"/>
      <c r="K272" s="7"/>
      <c r="L272" s="9" t="s">
        <v>240</v>
      </c>
      <c r="M272" s="15">
        <v>109</v>
      </c>
      <c r="N272" s="15">
        <v>350</v>
      </c>
      <c r="O272" s="17">
        <v>1406</v>
      </c>
      <c r="P272" s="7"/>
      <c r="Q272" s="15">
        <v>176</v>
      </c>
      <c r="R272" s="15">
        <v>767</v>
      </c>
      <c r="S272" s="17">
        <v>1158</v>
      </c>
    </row>
    <row r="273" spans="1:19" ht="16.5" customHeight="1" x14ac:dyDescent="0.2">
      <c r="A273" s="7"/>
      <c r="B273" s="7"/>
      <c r="C273" s="7"/>
      <c r="D273" s="7" t="s">
        <v>588</v>
      </c>
      <c r="E273" s="7"/>
      <c r="F273" s="7"/>
      <c r="G273" s="7"/>
      <c r="H273" s="7"/>
      <c r="I273" s="7"/>
      <c r="J273" s="7"/>
      <c r="K273" s="7"/>
      <c r="L273" s="9" t="s">
        <v>240</v>
      </c>
      <c r="M273" s="16">
        <v>85</v>
      </c>
      <c r="N273" s="15">
        <v>317</v>
      </c>
      <c r="O273" s="15">
        <v>357</v>
      </c>
      <c r="P273" s="7"/>
      <c r="Q273" s="15">
        <v>146</v>
      </c>
      <c r="R273" s="15">
        <v>709</v>
      </c>
      <c r="S273" s="15">
        <v>320</v>
      </c>
    </row>
    <row r="274" spans="1:19" ht="16.5" customHeight="1" x14ac:dyDescent="0.2">
      <c r="A274" s="7"/>
      <c r="B274" s="7"/>
      <c r="C274" s="7" t="s">
        <v>589</v>
      </c>
      <c r="D274" s="7"/>
      <c r="E274" s="7"/>
      <c r="F274" s="7"/>
      <c r="G274" s="7"/>
      <c r="H274" s="7"/>
      <c r="I274" s="7"/>
      <c r="J274" s="7"/>
      <c r="K274" s="7"/>
      <c r="L274" s="9"/>
      <c r="M274" s="10"/>
      <c r="N274" s="10"/>
      <c r="O274" s="10"/>
      <c r="P274" s="7"/>
      <c r="Q274" s="10"/>
      <c r="R274" s="10"/>
      <c r="S274" s="10"/>
    </row>
    <row r="275" spans="1:19" ht="16.5" customHeight="1" x14ac:dyDescent="0.2">
      <c r="A275" s="7"/>
      <c r="B275" s="7"/>
      <c r="C275" s="7"/>
      <c r="D275" s="7" t="s">
        <v>433</v>
      </c>
      <c r="E275" s="7"/>
      <c r="F275" s="7"/>
      <c r="G275" s="7"/>
      <c r="H275" s="7"/>
      <c r="I275" s="7"/>
      <c r="J275" s="7"/>
      <c r="K275" s="7"/>
      <c r="L275" s="9" t="s">
        <v>240</v>
      </c>
      <c r="M275" s="14" t="s">
        <v>101</v>
      </c>
      <c r="N275" s="14" t="s">
        <v>101</v>
      </c>
      <c r="O275" s="13" t="s">
        <v>104</v>
      </c>
      <c r="P275" s="7"/>
      <c r="Q275" s="14" t="s">
        <v>101</v>
      </c>
      <c r="R275" s="14" t="s">
        <v>101</v>
      </c>
      <c r="S275" s="13" t="s">
        <v>104</v>
      </c>
    </row>
    <row r="276" spans="1:19" ht="16.5" customHeight="1" x14ac:dyDescent="0.2">
      <c r="A276" s="7"/>
      <c r="B276" s="7"/>
      <c r="C276" s="7"/>
      <c r="D276" s="7" t="s">
        <v>434</v>
      </c>
      <c r="E276" s="7"/>
      <c r="F276" s="7"/>
      <c r="G276" s="7"/>
      <c r="H276" s="7"/>
      <c r="I276" s="7"/>
      <c r="J276" s="7"/>
      <c r="K276" s="7"/>
      <c r="L276" s="9" t="s">
        <v>240</v>
      </c>
      <c r="M276" s="15">
        <v>111</v>
      </c>
      <c r="N276" s="15">
        <v>356</v>
      </c>
      <c r="O276" s="15">
        <v>946</v>
      </c>
      <c r="P276" s="7"/>
      <c r="Q276" s="15">
        <v>184</v>
      </c>
      <c r="R276" s="15">
        <v>923</v>
      </c>
      <c r="S276" s="15">
        <v>766</v>
      </c>
    </row>
    <row r="277" spans="1:19" ht="16.5" customHeight="1" x14ac:dyDescent="0.2">
      <c r="A277" s="7"/>
      <c r="B277" s="7"/>
      <c r="C277" s="7"/>
      <c r="D277" s="7" t="s">
        <v>435</v>
      </c>
      <c r="E277" s="7"/>
      <c r="F277" s="7"/>
      <c r="G277" s="7"/>
      <c r="H277" s="7"/>
      <c r="I277" s="7"/>
      <c r="J277" s="7"/>
      <c r="K277" s="7"/>
      <c r="L277" s="9" t="s">
        <v>240</v>
      </c>
      <c r="M277" s="16">
        <v>93</v>
      </c>
      <c r="N277" s="15">
        <v>294</v>
      </c>
      <c r="O277" s="15">
        <v>824</v>
      </c>
      <c r="P277" s="7"/>
      <c r="Q277" s="15">
        <v>158</v>
      </c>
      <c r="R277" s="15">
        <v>556</v>
      </c>
      <c r="S277" s="15">
        <v>716</v>
      </c>
    </row>
    <row r="278" spans="1:19" ht="16.5" customHeight="1" x14ac:dyDescent="0.2">
      <c r="A278" s="7"/>
      <c r="B278" s="7"/>
      <c r="C278" s="7"/>
      <c r="D278" s="7" t="s">
        <v>436</v>
      </c>
      <c r="E278" s="7"/>
      <c r="F278" s="7"/>
      <c r="G278" s="7"/>
      <c r="H278" s="7"/>
      <c r="I278" s="7"/>
      <c r="J278" s="7"/>
      <c r="K278" s="7"/>
      <c r="L278" s="9" t="s">
        <v>240</v>
      </c>
      <c r="M278" s="16">
        <v>64</v>
      </c>
      <c r="N278" s="15">
        <v>317</v>
      </c>
      <c r="O278" s="16">
        <v>47</v>
      </c>
      <c r="P278" s="7"/>
      <c r="Q278" s="15">
        <v>169</v>
      </c>
      <c r="R278" s="15">
        <v>534</v>
      </c>
      <c r="S278" s="16">
        <v>35</v>
      </c>
    </row>
    <row r="279" spans="1:19" ht="16.5" customHeight="1" x14ac:dyDescent="0.2">
      <c r="A279" s="7"/>
      <c r="B279" s="7"/>
      <c r="C279" s="7"/>
      <c r="D279" s="7" t="s">
        <v>437</v>
      </c>
      <c r="E279" s="7"/>
      <c r="F279" s="7"/>
      <c r="G279" s="7"/>
      <c r="H279" s="7"/>
      <c r="I279" s="7"/>
      <c r="J279" s="7"/>
      <c r="K279" s="7"/>
      <c r="L279" s="9" t="s">
        <v>240</v>
      </c>
      <c r="M279" s="14" t="s">
        <v>227</v>
      </c>
      <c r="N279" s="14" t="s">
        <v>227</v>
      </c>
      <c r="O279" s="14" t="s">
        <v>227</v>
      </c>
      <c r="P279" s="7"/>
      <c r="Q279" s="14" t="s">
        <v>227</v>
      </c>
      <c r="R279" s="14" t="s">
        <v>227</v>
      </c>
      <c r="S279" s="14" t="s">
        <v>227</v>
      </c>
    </row>
    <row r="280" spans="1:19" ht="16.5" customHeight="1" x14ac:dyDescent="0.2">
      <c r="A280" s="7"/>
      <c r="B280" s="7"/>
      <c r="C280" s="7"/>
      <c r="D280" s="7" t="s">
        <v>588</v>
      </c>
      <c r="E280" s="7"/>
      <c r="F280" s="7"/>
      <c r="G280" s="7"/>
      <c r="H280" s="7"/>
      <c r="I280" s="7"/>
      <c r="J280" s="7"/>
      <c r="K280" s="7"/>
      <c r="L280" s="9" t="s">
        <v>240</v>
      </c>
      <c r="M280" s="14" t="s">
        <v>101</v>
      </c>
      <c r="N280" s="14" t="s">
        <v>101</v>
      </c>
      <c r="O280" s="13" t="s">
        <v>104</v>
      </c>
      <c r="P280" s="7"/>
      <c r="Q280" s="14" t="s">
        <v>101</v>
      </c>
      <c r="R280" s="14" t="s">
        <v>101</v>
      </c>
      <c r="S280" s="13" t="s">
        <v>104</v>
      </c>
    </row>
    <row r="281" spans="1:19" ht="16.5" customHeight="1" x14ac:dyDescent="0.2">
      <c r="A281" s="7"/>
      <c r="B281" s="7"/>
      <c r="C281" s="7" t="s">
        <v>630</v>
      </c>
      <c r="D281" s="7"/>
      <c r="E281" s="7"/>
      <c r="F281" s="7"/>
      <c r="G281" s="7"/>
      <c r="H281" s="7"/>
      <c r="I281" s="7"/>
      <c r="J281" s="7"/>
      <c r="K281" s="7"/>
      <c r="L281" s="9"/>
      <c r="M281" s="10"/>
      <c r="N281" s="10"/>
      <c r="O281" s="10"/>
      <c r="P281" s="7"/>
      <c r="Q281" s="10"/>
      <c r="R281" s="10"/>
      <c r="S281" s="10"/>
    </row>
    <row r="282" spans="1:19" ht="16.5" customHeight="1" x14ac:dyDescent="0.2">
      <c r="A282" s="7"/>
      <c r="B282" s="7"/>
      <c r="C282" s="7"/>
      <c r="D282" s="7" t="s">
        <v>591</v>
      </c>
      <c r="E282" s="7"/>
      <c r="F282" s="7"/>
      <c r="G282" s="7"/>
      <c r="H282" s="7"/>
      <c r="I282" s="7"/>
      <c r="J282" s="7"/>
      <c r="K282" s="7"/>
      <c r="L282" s="9" t="s">
        <v>240</v>
      </c>
      <c r="M282" s="16">
        <v>94</v>
      </c>
      <c r="N282" s="15">
        <v>324</v>
      </c>
      <c r="O282" s="17">
        <v>1223</v>
      </c>
      <c r="P282" s="7"/>
      <c r="Q282" s="15">
        <v>170</v>
      </c>
      <c r="R282" s="15">
        <v>726</v>
      </c>
      <c r="S282" s="17">
        <v>1047</v>
      </c>
    </row>
    <row r="283" spans="1:19" ht="16.5" customHeight="1" x14ac:dyDescent="0.2">
      <c r="A283" s="7"/>
      <c r="B283" s="7"/>
      <c r="C283" s="7"/>
      <c r="D283" s="7" t="s">
        <v>592</v>
      </c>
      <c r="E283" s="7"/>
      <c r="F283" s="7"/>
      <c r="G283" s="7"/>
      <c r="H283" s="7"/>
      <c r="I283" s="7"/>
      <c r="J283" s="7"/>
      <c r="K283" s="7"/>
      <c r="L283" s="9" t="s">
        <v>240</v>
      </c>
      <c r="M283" s="15">
        <v>111</v>
      </c>
      <c r="N283" s="15">
        <v>354</v>
      </c>
      <c r="O283" s="15">
        <v>269</v>
      </c>
      <c r="P283" s="7"/>
      <c r="Q283" s="15">
        <v>161</v>
      </c>
      <c r="R283" s="15">
        <v>671</v>
      </c>
      <c r="S283" s="15">
        <v>214</v>
      </c>
    </row>
    <row r="284" spans="1:19" ht="16.5" customHeight="1" x14ac:dyDescent="0.2">
      <c r="A284" s="7"/>
      <c r="B284" s="7"/>
      <c r="C284" s="7"/>
      <c r="D284" s="7" t="s">
        <v>593</v>
      </c>
      <c r="E284" s="7"/>
      <c r="F284" s="7"/>
      <c r="G284" s="7"/>
      <c r="H284" s="7"/>
      <c r="I284" s="7"/>
      <c r="J284" s="7"/>
      <c r="K284" s="7"/>
      <c r="L284" s="9" t="s">
        <v>240</v>
      </c>
      <c r="M284" s="15">
        <v>116</v>
      </c>
      <c r="N284" s="15">
        <v>336</v>
      </c>
      <c r="O284" s="15">
        <v>198</v>
      </c>
      <c r="P284" s="7"/>
      <c r="Q284" s="15">
        <v>186</v>
      </c>
      <c r="R284" s="15">
        <v>933</v>
      </c>
      <c r="S284" s="15">
        <v>177</v>
      </c>
    </row>
    <row r="285" spans="1:19" ht="16.5" customHeight="1" x14ac:dyDescent="0.2">
      <c r="A285" s="7"/>
      <c r="B285" s="7"/>
      <c r="C285" s="7"/>
      <c r="D285" s="7" t="s">
        <v>594</v>
      </c>
      <c r="E285" s="7"/>
      <c r="F285" s="7"/>
      <c r="G285" s="7"/>
      <c r="H285" s="7"/>
      <c r="I285" s="7"/>
      <c r="J285" s="7"/>
      <c r="K285" s="7"/>
      <c r="L285" s="9" t="s">
        <v>240</v>
      </c>
      <c r="M285" s="15">
        <v>236</v>
      </c>
      <c r="N285" s="15">
        <v>376</v>
      </c>
      <c r="O285" s="15">
        <v>128</v>
      </c>
      <c r="P285" s="7"/>
      <c r="Q285" s="15">
        <v>319</v>
      </c>
      <c r="R285" s="15">
        <v>781</v>
      </c>
      <c r="S285" s="16">
        <v>78</v>
      </c>
    </row>
    <row r="286" spans="1:19" ht="16.5" customHeight="1" x14ac:dyDescent="0.2">
      <c r="A286" s="7"/>
      <c r="B286" s="7"/>
      <c r="C286" s="7"/>
      <c r="D286" s="7" t="s">
        <v>595</v>
      </c>
      <c r="E286" s="7"/>
      <c r="F286" s="7"/>
      <c r="G286" s="7"/>
      <c r="H286" s="7"/>
      <c r="I286" s="7"/>
      <c r="J286" s="7"/>
      <c r="K286" s="7"/>
      <c r="L286" s="9" t="s">
        <v>240</v>
      </c>
      <c r="M286" s="14" t="s">
        <v>227</v>
      </c>
      <c r="N286" s="14" t="s">
        <v>227</v>
      </c>
      <c r="O286" s="14" t="s">
        <v>227</v>
      </c>
      <c r="P286" s="7"/>
      <c r="Q286" s="14" t="s">
        <v>227</v>
      </c>
      <c r="R286" s="14" t="s">
        <v>227</v>
      </c>
      <c r="S286" s="14" t="s">
        <v>227</v>
      </c>
    </row>
    <row r="287" spans="1:19" ht="16.5" customHeight="1" x14ac:dyDescent="0.2">
      <c r="A287" s="7"/>
      <c r="B287" s="7"/>
      <c r="C287" s="7"/>
      <c r="D287" s="7" t="s">
        <v>588</v>
      </c>
      <c r="E287" s="7"/>
      <c r="F287" s="7"/>
      <c r="G287" s="7"/>
      <c r="H287" s="7"/>
      <c r="I287" s="7"/>
      <c r="J287" s="7"/>
      <c r="K287" s="7"/>
      <c r="L287" s="9" t="s">
        <v>240</v>
      </c>
      <c r="M287" s="14" t="s">
        <v>101</v>
      </c>
      <c r="N287" s="14" t="s">
        <v>101</v>
      </c>
      <c r="O287" s="13" t="s">
        <v>104</v>
      </c>
      <c r="P287" s="7"/>
      <c r="Q287" s="14" t="s">
        <v>101</v>
      </c>
      <c r="R287" s="14" t="s">
        <v>101</v>
      </c>
      <c r="S287" s="13" t="s">
        <v>104</v>
      </c>
    </row>
    <row r="288" spans="1:19" ht="16.5" customHeight="1" x14ac:dyDescent="0.2">
      <c r="A288" s="7"/>
      <c r="B288" s="7" t="s">
        <v>597</v>
      </c>
      <c r="C288" s="7"/>
      <c r="D288" s="7"/>
      <c r="E288" s="7"/>
      <c r="F288" s="7"/>
      <c r="G288" s="7"/>
      <c r="H288" s="7"/>
      <c r="I288" s="7"/>
      <c r="J288" s="7"/>
      <c r="K288" s="7"/>
      <c r="L288" s="9"/>
      <c r="M288" s="10"/>
      <c r="N288" s="10"/>
      <c r="O288" s="10"/>
      <c r="P288" s="7"/>
      <c r="Q288" s="10"/>
      <c r="R288" s="10"/>
      <c r="S288" s="10"/>
    </row>
    <row r="289" spans="1:19" ht="16.5" customHeight="1" x14ac:dyDescent="0.2">
      <c r="A289" s="7"/>
      <c r="B289" s="7"/>
      <c r="C289" s="7" t="s">
        <v>105</v>
      </c>
      <c r="D289" s="7"/>
      <c r="E289" s="7"/>
      <c r="F289" s="7"/>
      <c r="G289" s="7"/>
      <c r="H289" s="7"/>
      <c r="I289" s="7"/>
      <c r="J289" s="7"/>
      <c r="K289" s="7"/>
      <c r="L289" s="9" t="s">
        <v>240</v>
      </c>
      <c r="M289" s="14" t="s">
        <v>101</v>
      </c>
      <c r="N289" s="14" t="s">
        <v>101</v>
      </c>
      <c r="O289" s="14" t="s">
        <v>101</v>
      </c>
      <c r="P289" s="7"/>
      <c r="Q289" s="14" t="s">
        <v>101</v>
      </c>
      <c r="R289" s="14" t="s">
        <v>101</v>
      </c>
      <c r="S289" s="14" t="s">
        <v>101</v>
      </c>
    </row>
    <row r="290" spans="1:19" ht="16.5" customHeight="1" x14ac:dyDescent="0.2">
      <c r="A290" s="7"/>
      <c r="B290" s="7"/>
      <c r="C290" s="7" t="s">
        <v>587</v>
      </c>
      <c r="D290" s="7"/>
      <c r="E290" s="7"/>
      <c r="F290" s="7"/>
      <c r="G290" s="7"/>
      <c r="H290" s="7"/>
      <c r="I290" s="7"/>
      <c r="J290" s="7"/>
      <c r="K290" s="7"/>
      <c r="L290" s="9"/>
      <c r="M290" s="10"/>
      <c r="N290" s="10"/>
      <c r="O290" s="10"/>
      <c r="P290" s="7"/>
      <c r="Q290" s="10"/>
      <c r="R290" s="10"/>
      <c r="S290" s="10"/>
    </row>
    <row r="291" spans="1:19" ht="29.45" customHeight="1" x14ac:dyDescent="0.2">
      <c r="A291" s="7"/>
      <c r="B291" s="7"/>
      <c r="C291" s="7"/>
      <c r="D291" s="84" t="s">
        <v>346</v>
      </c>
      <c r="E291" s="84"/>
      <c r="F291" s="84"/>
      <c r="G291" s="84"/>
      <c r="H291" s="84"/>
      <c r="I291" s="84"/>
      <c r="J291" s="84"/>
      <c r="K291" s="84"/>
      <c r="L291" s="9" t="s">
        <v>240</v>
      </c>
      <c r="M291" s="14" t="s">
        <v>101</v>
      </c>
      <c r="N291" s="14" t="s">
        <v>101</v>
      </c>
      <c r="O291" s="14" t="s">
        <v>101</v>
      </c>
      <c r="P291" s="7"/>
      <c r="Q291" s="14" t="s">
        <v>101</v>
      </c>
      <c r="R291" s="14" t="s">
        <v>101</v>
      </c>
      <c r="S291" s="14" t="s">
        <v>101</v>
      </c>
    </row>
    <row r="292" spans="1:19" ht="16.5" customHeight="1" x14ac:dyDescent="0.2">
      <c r="A292" s="7"/>
      <c r="B292" s="7"/>
      <c r="C292" s="7"/>
      <c r="D292" s="7" t="s">
        <v>487</v>
      </c>
      <c r="E292" s="7"/>
      <c r="F292" s="7"/>
      <c r="G292" s="7"/>
      <c r="H292" s="7"/>
      <c r="I292" s="7"/>
      <c r="J292" s="7"/>
      <c r="K292" s="7"/>
      <c r="L292" s="9" t="s">
        <v>240</v>
      </c>
      <c r="M292" s="14" t="s">
        <v>101</v>
      </c>
      <c r="N292" s="14" t="s">
        <v>101</v>
      </c>
      <c r="O292" s="14" t="s">
        <v>101</v>
      </c>
      <c r="P292" s="7"/>
      <c r="Q292" s="14" t="s">
        <v>101</v>
      </c>
      <c r="R292" s="14" t="s">
        <v>101</v>
      </c>
      <c r="S292" s="14" t="s">
        <v>101</v>
      </c>
    </row>
    <row r="293" spans="1:19" ht="16.5" customHeight="1" x14ac:dyDescent="0.2">
      <c r="A293" s="7"/>
      <c r="B293" s="7"/>
      <c r="C293" s="7"/>
      <c r="D293" s="7" t="s">
        <v>588</v>
      </c>
      <c r="E293" s="7"/>
      <c r="F293" s="7"/>
      <c r="G293" s="7"/>
      <c r="H293" s="7"/>
      <c r="I293" s="7"/>
      <c r="J293" s="7"/>
      <c r="K293" s="7"/>
      <c r="L293" s="9" t="s">
        <v>240</v>
      </c>
      <c r="M293" s="14" t="s">
        <v>101</v>
      </c>
      <c r="N293" s="14" t="s">
        <v>101</v>
      </c>
      <c r="O293" s="14" t="s">
        <v>101</v>
      </c>
      <c r="P293" s="7"/>
      <c r="Q293" s="14" t="s">
        <v>101</v>
      </c>
      <c r="R293" s="14" t="s">
        <v>101</v>
      </c>
      <c r="S293" s="14" t="s">
        <v>101</v>
      </c>
    </row>
    <row r="294" spans="1:19" ht="16.5" customHeight="1" x14ac:dyDescent="0.2">
      <c r="A294" s="7"/>
      <c r="B294" s="7"/>
      <c r="C294" s="7" t="s">
        <v>589</v>
      </c>
      <c r="D294" s="7"/>
      <c r="E294" s="7"/>
      <c r="F294" s="7"/>
      <c r="G294" s="7"/>
      <c r="H294" s="7"/>
      <c r="I294" s="7"/>
      <c r="J294" s="7"/>
      <c r="K294" s="7"/>
      <c r="L294" s="9"/>
      <c r="M294" s="10"/>
      <c r="N294" s="10"/>
      <c r="O294" s="10"/>
      <c r="P294" s="7"/>
      <c r="Q294" s="10"/>
      <c r="R294" s="10"/>
      <c r="S294" s="10"/>
    </row>
    <row r="295" spans="1:19" ht="16.5" customHeight="1" x14ac:dyDescent="0.2">
      <c r="A295" s="7"/>
      <c r="B295" s="7"/>
      <c r="C295" s="7"/>
      <c r="D295" s="7" t="s">
        <v>433</v>
      </c>
      <c r="E295" s="7"/>
      <c r="F295" s="7"/>
      <c r="G295" s="7"/>
      <c r="H295" s="7"/>
      <c r="I295" s="7"/>
      <c r="J295" s="7"/>
      <c r="K295" s="7"/>
      <c r="L295" s="9" t="s">
        <v>240</v>
      </c>
      <c r="M295" s="14" t="s">
        <v>101</v>
      </c>
      <c r="N295" s="14" t="s">
        <v>101</v>
      </c>
      <c r="O295" s="14" t="s">
        <v>101</v>
      </c>
      <c r="P295" s="7"/>
      <c r="Q295" s="14" t="s">
        <v>101</v>
      </c>
      <c r="R295" s="14" t="s">
        <v>101</v>
      </c>
      <c r="S295" s="14" t="s">
        <v>101</v>
      </c>
    </row>
    <row r="296" spans="1:19" ht="16.5" customHeight="1" x14ac:dyDescent="0.2">
      <c r="A296" s="7"/>
      <c r="B296" s="7"/>
      <c r="C296" s="7"/>
      <c r="D296" s="7" t="s">
        <v>434</v>
      </c>
      <c r="E296" s="7"/>
      <c r="F296" s="7"/>
      <c r="G296" s="7"/>
      <c r="H296" s="7"/>
      <c r="I296" s="7"/>
      <c r="J296" s="7"/>
      <c r="K296" s="7"/>
      <c r="L296" s="9" t="s">
        <v>240</v>
      </c>
      <c r="M296" s="14" t="s">
        <v>101</v>
      </c>
      <c r="N296" s="14" t="s">
        <v>101</v>
      </c>
      <c r="O296" s="14" t="s">
        <v>101</v>
      </c>
      <c r="P296" s="7"/>
      <c r="Q296" s="14" t="s">
        <v>101</v>
      </c>
      <c r="R296" s="14" t="s">
        <v>101</v>
      </c>
      <c r="S296" s="14" t="s">
        <v>101</v>
      </c>
    </row>
    <row r="297" spans="1:19" ht="16.5" customHeight="1" x14ac:dyDescent="0.2">
      <c r="A297" s="7"/>
      <c r="B297" s="7"/>
      <c r="C297" s="7"/>
      <c r="D297" s="7" t="s">
        <v>435</v>
      </c>
      <c r="E297" s="7"/>
      <c r="F297" s="7"/>
      <c r="G297" s="7"/>
      <c r="H297" s="7"/>
      <c r="I297" s="7"/>
      <c r="J297" s="7"/>
      <c r="K297" s="7"/>
      <c r="L297" s="9" t="s">
        <v>240</v>
      </c>
      <c r="M297" s="14" t="s">
        <v>101</v>
      </c>
      <c r="N297" s="14" t="s">
        <v>101</v>
      </c>
      <c r="O297" s="14" t="s">
        <v>101</v>
      </c>
      <c r="P297" s="7"/>
      <c r="Q297" s="14" t="s">
        <v>101</v>
      </c>
      <c r="R297" s="14" t="s">
        <v>101</v>
      </c>
      <c r="S297" s="14" t="s">
        <v>101</v>
      </c>
    </row>
    <row r="298" spans="1:19" ht="16.5" customHeight="1" x14ac:dyDescent="0.2">
      <c r="A298" s="7"/>
      <c r="B298" s="7"/>
      <c r="C298" s="7"/>
      <c r="D298" s="7" t="s">
        <v>436</v>
      </c>
      <c r="E298" s="7"/>
      <c r="F298" s="7"/>
      <c r="G298" s="7"/>
      <c r="H298" s="7"/>
      <c r="I298" s="7"/>
      <c r="J298" s="7"/>
      <c r="K298" s="7"/>
      <c r="L298" s="9" t="s">
        <v>240</v>
      </c>
      <c r="M298" s="14" t="s">
        <v>101</v>
      </c>
      <c r="N298" s="14" t="s">
        <v>101</v>
      </c>
      <c r="O298" s="14" t="s">
        <v>101</v>
      </c>
      <c r="P298" s="7"/>
      <c r="Q298" s="14" t="s">
        <v>101</v>
      </c>
      <c r="R298" s="14" t="s">
        <v>101</v>
      </c>
      <c r="S298" s="14" t="s">
        <v>101</v>
      </c>
    </row>
    <row r="299" spans="1:19" ht="16.5" customHeight="1" x14ac:dyDescent="0.2">
      <c r="A299" s="7"/>
      <c r="B299" s="7"/>
      <c r="C299" s="7"/>
      <c r="D299" s="7" t="s">
        <v>437</v>
      </c>
      <c r="E299" s="7"/>
      <c r="F299" s="7"/>
      <c r="G299" s="7"/>
      <c r="H299" s="7"/>
      <c r="I299" s="7"/>
      <c r="J299" s="7"/>
      <c r="K299" s="7"/>
      <c r="L299" s="9" t="s">
        <v>240</v>
      </c>
      <c r="M299" s="14" t="s">
        <v>101</v>
      </c>
      <c r="N299" s="14" t="s">
        <v>101</v>
      </c>
      <c r="O299" s="14" t="s">
        <v>101</v>
      </c>
      <c r="P299" s="7"/>
      <c r="Q299" s="14" t="s">
        <v>101</v>
      </c>
      <c r="R299" s="14" t="s">
        <v>101</v>
      </c>
      <c r="S299" s="14" t="s">
        <v>101</v>
      </c>
    </row>
    <row r="300" spans="1:19" ht="16.5" customHeight="1" x14ac:dyDescent="0.2">
      <c r="A300" s="7"/>
      <c r="B300" s="7"/>
      <c r="C300" s="7"/>
      <c r="D300" s="7" t="s">
        <v>588</v>
      </c>
      <c r="E300" s="7"/>
      <c r="F300" s="7"/>
      <c r="G300" s="7"/>
      <c r="H300" s="7"/>
      <c r="I300" s="7"/>
      <c r="J300" s="7"/>
      <c r="K300" s="7"/>
      <c r="L300" s="9" t="s">
        <v>240</v>
      </c>
      <c r="M300" s="14" t="s">
        <v>101</v>
      </c>
      <c r="N300" s="14" t="s">
        <v>101</v>
      </c>
      <c r="O300" s="14" t="s">
        <v>101</v>
      </c>
      <c r="P300" s="7"/>
      <c r="Q300" s="14" t="s">
        <v>101</v>
      </c>
      <c r="R300" s="14" t="s">
        <v>101</v>
      </c>
      <c r="S300" s="14" t="s">
        <v>101</v>
      </c>
    </row>
    <row r="301" spans="1:19" ht="16.5" customHeight="1" x14ac:dyDescent="0.2">
      <c r="A301" s="7"/>
      <c r="B301" s="7"/>
      <c r="C301" s="7" t="s">
        <v>630</v>
      </c>
      <c r="D301" s="7"/>
      <c r="E301" s="7"/>
      <c r="F301" s="7"/>
      <c r="G301" s="7"/>
      <c r="H301" s="7"/>
      <c r="I301" s="7"/>
      <c r="J301" s="7"/>
      <c r="K301" s="7"/>
      <c r="L301" s="9"/>
      <c r="M301" s="10"/>
      <c r="N301" s="10"/>
      <c r="O301" s="10"/>
      <c r="P301" s="7"/>
      <c r="Q301" s="10"/>
      <c r="R301" s="10"/>
      <c r="S301" s="10"/>
    </row>
    <row r="302" spans="1:19" ht="16.5" customHeight="1" x14ac:dyDescent="0.2">
      <c r="A302" s="7"/>
      <c r="B302" s="7"/>
      <c r="C302" s="7"/>
      <c r="D302" s="7" t="s">
        <v>591</v>
      </c>
      <c r="E302" s="7"/>
      <c r="F302" s="7"/>
      <c r="G302" s="7"/>
      <c r="H302" s="7"/>
      <c r="I302" s="7"/>
      <c r="J302" s="7"/>
      <c r="K302" s="7"/>
      <c r="L302" s="9" t="s">
        <v>240</v>
      </c>
      <c r="M302" s="14" t="s">
        <v>101</v>
      </c>
      <c r="N302" s="14" t="s">
        <v>101</v>
      </c>
      <c r="O302" s="14" t="s">
        <v>101</v>
      </c>
      <c r="P302" s="7"/>
      <c r="Q302" s="14" t="s">
        <v>101</v>
      </c>
      <c r="R302" s="14" t="s">
        <v>101</v>
      </c>
      <c r="S302" s="14" t="s">
        <v>101</v>
      </c>
    </row>
    <row r="303" spans="1:19" ht="16.5" customHeight="1" x14ac:dyDescent="0.2">
      <c r="A303" s="7"/>
      <c r="B303" s="7"/>
      <c r="C303" s="7"/>
      <c r="D303" s="7" t="s">
        <v>592</v>
      </c>
      <c r="E303" s="7"/>
      <c r="F303" s="7"/>
      <c r="G303" s="7"/>
      <c r="H303" s="7"/>
      <c r="I303" s="7"/>
      <c r="J303" s="7"/>
      <c r="K303" s="7"/>
      <c r="L303" s="9" t="s">
        <v>240</v>
      </c>
      <c r="M303" s="14" t="s">
        <v>101</v>
      </c>
      <c r="N303" s="14" t="s">
        <v>101</v>
      </c>
      <c r="O303" s="14" t="s">
        <v>101</v>
      </c>
      <c r="P303" s="7"/>
      <c r="Q303" s="14" t="s">
        <v>101</v>
      </c>
      <c r="R303" s="14" t="s">
        <v>101</v>
      </c>
      <c r="S303" s="14" t="s">
        <v>101</v>
      </c>
    </row>
    <row r="304" spans="1:19" ht="16.5" customHeight="1" x14ac:dyDescent="0.2">
      <c r="A304" s="7"/>
      <c r="B304" s="7"/>
      <c r="C304" s="7"/>
      <c r="D304" s="7" t="s">
        <v>593</v>
      </c>
      <c r="E304" s="7"/>
      <c r="F304" s="7"/>
      <c r="G304" s="7"/>
      <c r="H304" s="7"/>
      <c r="I304" s="7"/>
      <c r="J304" s="7"/>
      <c r="K304" s="7"/>
      <c r="L304" s="9" t="s">
        <v>240</v>
      </c>
      <c r="M304" s="14" t="s">
        <v>101</v>
      </c>
      <c r="N304" s="14" t="s">
        <v>101</v>
      </c>
      <c r="O304" s="14" t="s">
        <v>101</v>
      </c>
      <c r="P304" s="7"/>
      <c r="Q304" s="14" t="s">
        <v>101</v>
      </c>
      <c r="R304" s="14" t="s">
        <v>101</v>
      </c>
      <c r="S304" s="14" t="s">
        <v>101</v>
      </c>
    </row>
    <row r="305" spans="1:19" ht="16.5" customHeight="1" x14ac:dyDescent="0.2">
      <c r="A305" s="7"/>
      <c r="B305" s="7"/>
      <c r="C305" s="7"/>
      <c r="D305" s="7" t="s">
        <v>594</v>
      </c>
      <c r="E305" s="7"/>
      <c r="F305" s="7"/>
      <c r="G305" s="7"/>
      <c r="H305" s="7"/>
      <c r="I305" s="7"/>
      <c r="J305" s="7"/>
      <c r="K305" s="7"/>
      <c r="L305" s="9" t="s">
        <v>240</v>
      </c>
      <c r="M305" s="14" t="s">
        <v>101</v>
      </c>
      <c r="N305" s="14" t="s">
        <v>101</v>
      </c>
      <c r="O305" s="14" t="s">
        <v>101</v>
      </c>
      <c r="P305" s="7"/>
      <c r="Q305" s="14" t="s">
        <v>101</v>
      </c>
      <c r="R305" s="14" t="s">
        <v>101</v>
      </c>
      <c r="S305" s="14" t="s">
        <v>101</v>
      </c>
    </row>
    <row r="306" spans="1:19" ht="16.5" customHeight="1" x14ac:dyDescent="0.2">
      <c r="A306" s="7"/>
      <c r="B306" s="7"/>
      <c r="C306" s="7"/>
      <c r="D306" s="7" t="s">
        <v>595</v>
      </c>
      <c r="E306" s="7"/>
      <c r="F306" s="7"/>
      <c r="G306" s="7"/>
      <c r="H306" s="7"/>
      <c r="I306" s="7"/>
      <c r="J306" s="7"/>
      <c r="K306" s="7"/>
      <c r="L306" s="9" t="s">
        <v>240</v>
      </c>
      <c r="M306" s="14" t="s">
        <v>101</v>
      </c>
      <c r="N306" s="14" t="s">
        <v>101</v>
      </c>
      <c r="O306" s="14" t="s">
        <v>101</v>
      </c>
      <c r="P306" s="7"/>
      <c r="Q306" s="14" t="s">
        <v>101</v>
      </c>
      <c r="R306" s="14" t="s">
        <v>101</v>
      </c>
      <c r="S306" s="14" t="s">
        <v>101</v>
      </c>
    </row>
    <row r="307" spans="1:19" ht="16.5" customHeight="1" x14ac:dyDescent="0.2">
      <c r="A307" s="7"/>
      <c r="B307" s="7"/>
      <c r="C307" s="7"/>
      <c r="D307" s="7" t="s">
        <v>588</v>
      </c>
      <c r="E307" s="7"/>
      <c r="F307" s="7"/>
      <c r="G307" s="7"/>
      <c r="H307" s="7"/>
      <c r="I307" s="7"/>
      <c r="J307" s="7"/>
      <c r="K307" s="7"/>
      <c r="L307" s="9" t="s">
        <v>240</v>
      </c>
      <c r="M307" s="14" t="s">
        <v>101</v>
      </c>
      <c r="N307" s="14" t="s">
        <v>101</v>
      </c>
      <c r="O307" s="14" t="s">
        <v>101</v>
      </c>
      <c r="P307" s="7"/>
      <c r="Q307" s="14" t="s">
        <v>101</v>
      </c>
      <c r="R307" s="14" t="s">
        <v>101</v>
      </c>
      <c r="S307" s="14" t="s">
        <v>101</v>
      </c>
    </row>
    <row r="308" spans="1:19" ht="16.5" customHeight="1" x14ac:dyDescent="0.2">
      <c r="A308" s="7" t="s">
        <v>144</v>
      </c>
      <c r="B308" s="7"/>
      <c r="C308" s="7"/>
      <c r="D308" s="7"/>
      <c r="E308" s="7"/>
      <c r="F308" s="7"/>
      <c r="G308" s="7"/>
      <c r="H308" s="7"/>
      <c r="I308" s="7"/>
      <c r="J308" s="7"/>
      <c r="K308" s="7"/>
      <c r="L308" s="9"/>
      <c r="M308" s="10"/>
      <c r="N308" s="10"/>
      <c r="O308" s="10"/>
      <c r="P308" s="7"/>
      <c r="Q308" s="10"/>
      <c r="R308" s="10"/>
      <c r="S308" s="10"/>
    </row>
    <row r="309" spans="1:19" ht="16.5" customHeight="1" x14ac:dyDescent="0.2">
      <c r="A309" s="7"/>
      <c r="B309" s="7" t="s">
        <v>586</v>
      </c>
      <c r="C309" s="7"/>
      <c r="D309" s="7"/>
      <c r="E309" s="7"/>
      <c r="F309" s="7"/>
      <c r="G309" s="7"/>
      <c r="H309" s="7"/>
      <c r="I309" s="7"/>
      <c r="J309" s="7"/>
      <c r="K309" s="7"/>
      <c r="L309" s="9"/>
      <c r="M309" s="10"/>
      <c r="N309" s="10"/>
      <c r="O309" s="10"/>
      <c r="P309" s="7"/>
      <c r="Q309" s="10"/>
      <c r="R309" s="10"/>
      <c r="S309" s="10"/>
    </row>
    <row r="310" spans="1:19" ht="16.5" customHeight="1" x14ac:dyDescent="0.2">
      <c r="A310" s="7"/>
      <c r="B310" s="7"/>
      <c r="C310" s="7" t="s">
        <v>105</v>
      </c>
      <c r="D310" s="7"/>
      <c r="E310" s="7"/>
      <c r="F310" s="7"/>
      <c r="G310" s="7"/>
      <c r="H310" s="7"/>
      <c r="I310" s="7"/>
      <c r="J310" s="7"/>
      <c r="K310" s="7"/>
      <c r="L310" s="9" t="s">
        <v>240</v>
      </c>
      <c r="M310" s="15">
        <v>680</v>
      </c>
      <c r="N310" s="17">
        <v>1010</v>
      </c>
      <c r="O310" s="17">
        <v>7287</v>
      </c>
      <c r="P310" s="7"/>
      <c r="Q310" s="15">
        <v>916</v>
      </c>
      <c r="R310" s="17">
        <v>2852</v>
      </c>
      <c r="S310" s="17">
        <v>5923</v>
      </c>
    </row>
    <row r="311" spans="1:19" ht="16.5" customHeight="1" x14ac:dyDescent="0.2">
      <c r="A311" s="7"/>
      <c r="B311" s="7"/>
      <c r="C311" s="7" t="s">
        <v>587</v>
      </c>
      <c r="D311" s="7"/>
      <c r="E311" s="7"/>
      <c r="F311" s="7"/>
      <c r="G311" s="7"/>
      <c r="H311" s="7"/>
      <c r="I311" s="7"/>
      <c r="J311" s="7"/>
      <c r="K311" s="7"/>
      <c r="L311" s="9"/>
      <c r="M311" s="10"/>
      <c r="N311" s="10"/>
      <c r="O311" s="10"/>
      <c r="P311" s="7"/>
      <c r="Q311" s="10"/>
      <c r="R311" s="10"/>
      <c r="S311" s="10"/>
    </row>
    <row r="312" spans="1:19" ht="29.45" customHeight="1" x14ac:dyDescent="0.2">
      <c r="A312" s="7"/>
      <c r="B312" s="7"/>
      <c r="C312" s="7"/>
      <c r="D312" s="84" t="s">
        <v>346</v>
      </c>
      <c r="E312" s="84"/>
      <c r="F312" s="84"/>
      <c r="G312" s="84"/>
      <c r="H312" s="84"/>
      <c r="I312" s="84"/>
      <c r="J312" s="84"/>
      <c r="K312" s="84"/>
      <c r="L312" s="9" t="s">
        <v>240</v>
      </c>
      <c r="M312" s="15">
        <v>722</v>
      </c>
      <c r="N312" s="17">
        <v>1071</v>
      </c>
      <c r="O312" s="15">
        <v>174</v>
      </c>
      <c r="P312" s="7"/>
      <c r="Q312" s="15">
        <v>969</v>
      </c>
      <c r="R312" s="17">
        <v>2955</v>
      </c>
      <c r="S312" s="15">
        <v>142</v>
      </c>
    </row>
    <row r="313" spans="1:19" ht="16.5" customHeight="1" x14ac:dyDescent="0.2">
      <c r="A313" s="7"/>
      <c r="B313" s="7"/>
      <c r="C313" s="7"/>
      <c r="D313" s="7" t="s">
        <v>487</v>
      </c>
      <c r="E313" s="7"/>
      <c r="F313" s="7"/>
      <c r="G313" s="7"/>
      <c r="H313" s="7"/>
      <c r="I313" s="7"/>
      <c r="J313" s="7"/>
      <c r="K313" s="7"/>
      <c r="L313" s="9" t="s">
        <v>240</v>
      </c>
      <c r="M313" s="15">
        <v>764</v>
      </c>
      <c r="N313" s="17">
        <v>1155</v>
      </c>
      <c r="O313" s="17">
        <v>3051</v>
      </c>
      <c r="P313" s="7"/>
      <c r="Q313" s="17">
        <v>1054</v>
      </c>
      <c r="R313" s="17">
        <v>3490</v>
      </c>
      <c r="S313" s="17">
        <v>2203</v>
      </c>
    </row>
    <row r="314" spans="1:19" ht="16.5" customHeight="1" x14ac:dyDescent="0.2">
      <c r="A314" s="7"/>
      <c r="B314" s="7"/>
      <c r="C314" s="7"/>
      <c r="D314" s="7" t="s">
        <v>588</v>
      </c>
      <c r="E314" s="7"/>
      <c r="F314" s="7"/>
      <c r="G314" s="7"/>
      <c r="H314" s="7"/>
      <c r="I314" s="7"/>
      <c r="J314" s="7"/>
      <c r="K314" s="7"/>
      <c r="L314" s="9" t="s">
        <v>240</v>
      </c>
      <c r="M314" s="14" t="s">
        <v>227</v>
      </c>
      <c r="N314" s="14" t="s">
        <v>227</v>
      </c>
      <c r="O314" s="17">
        <v>4062</v>
      </c>
      <c r="P314" s="7"/>
      <c r="Q314" s="14" t="s">
        <v>227</v>
      </c>
      <c r="R314" s="14" t="s">
        <v>227</v>
      </c>
      <c r="S314" s="17">
        <v>3578</v>
      </c>
    </row>
    <row r="315" spans="1:19" ht="16.5" customHeight="1" x14ac:dyDescent="0.2">
      <c r="A315" s="7"/>
      <c r="B315" s="7"/>
      <c r="C315" s="7" t="s">
        <v>589</v>
      </c>
      <c r="D315" s="7"/>
      <c r="E315" s="7"/>
      <c r="F315" s="7"/>
      <c r="G315" s="7"/>
      <c r="H315" s="7"/>
      <c r="I315" s="7"/>
      <c r="J315" s="7"/>
      <c r="K315" s="7"/>
      <c r="L315" s="9"/>
      <c r="M315" s="10"/>
      <c r="N315" s="10"/>
      <c r="O315" s="10"/>
      <c r="P315" s="7"/>
      <c r="Q315" s="10"/>
      <c r="R315" s="10"/>
      <c r="S315" s="10"/>
    </row>
    <row r="316" spans="1:19" ht="16.5" customHeight="1" x14ac:dyDescent="0.2">
      <c r="A316" s="7"/>
      <c r="B316" s="7"/>
      <c r="C316" s="7"/>
      <c r="D316" s="7" t="s">
        <v>433</v>
      </c>
      <c r="E316" s="7"/>
      <c r="F316" s="7"/>
      <c r="G316" s="7"/>
      <c r="H316" s="7"/>
      <c r="I316" s="7"/>
      <c r="J316" s="7"/>
      <c r="K316" s="7"/>
      <c r="L316" s="9" t="s">
        <v>240</v>
      </c>
      <c r="M316" s="14" t="s">
        <v>101</v>
      </c>
      <c r="N316" s="14" t="s">
        <v>101</v>
      </c>
      <c r="O316" s="13" t="s">
        <v>104</v>
      </c>
      <c r="P316" s="7"/>
      <c r="Q316" s="14" t="s">
        <v>101</v>
      </c>
      <c r="R316" s="14" t="s">
        <v>101</v>
      </c>
      <c r="S316" s="13" t="s">
        <v>104</v>
      </c>
    </row>
    <row r="317" spans="1:19" ht="16.5" customHeight="1" x14ac:dyDescent="0.2">
      <c r="A317" s="7"/>
      <c r="B317" s="7"/>
      <c r="C317" s="7"/>
      <c r="D317" s="7" t="s">
        <v>434</v>
      </c>
      <c r="E317" s="7"/>
      <c r="F317" s="7"/>
      <c r="G317" s="7"/>
      <c r="H317" s="7"/>
      <c r="I317" s="7"/>
      <c r="J317" s="7"/>
      <c r="K317" s="7"/>
      <c r="L317" s="9" t="s">
        <v>240</v>
      </c>
      <c r="M317" s="15">
        <v>709</v>
      </c>
      <c r="N317" s="15">
        <v>933</v>
      </c>
      <c r="O317" s="17">
        <v>4886</v>
      </c>
      <c r="P317" s="7"/>
      <c r="Q317" s="15">
        <v>895</v>
      </c>
      <c r="R317" s="17">
        <v>2709</v>
      </c>
      <c r="S317" s="17">
        <v>3621</v>
      </c>
    </row>
    <row r="318" spans="1:19" ht="16.5" customHeight="1" x14ac:dyDescent="0.2">
      <c r="A318" s="7"/>
      <c r="B318" s="7"/>
      <c r="C318" s="7"/>
      <c r="D318" s="7" t="s">
        <v>435</v>
      </c>
      <c r="E318" s="7"/>
      <c r="F318" s="7"/>
      <c r="G318" s="7"/>
      <c r="H318" s="7"/>
      <c r="I318" s="7"/>
      <c r="J318" s="7"/>
      <c r="K318" s="7"/>
      <c r="L318" s="9" t="s">
        <v>240</v>
      </c>
      <c r="M318" s="15">
        <v>628</v>
      </c>
      <c r="N318" s="17">
        <v>1236</v>
      </c>
      <c r="O318" s="17">
        <v>2281</v>
      </c>
      <c r="P318" s="7"/>
      <c r="Q318" s="17">
        <v>1008</v>
      </c>
      <c r="R318" s="17">
        <v>3067</v>
      </c>
      <c r="S318" s="17">
        <v>2188</v>
      </c>
    </row>
    <row r="319" spans="1:19" ht="16.5" customHeight="1" x14ac:dyDescent="0.2">
      <c r="A319" s="7"/>
      <c r="B319" s="7"/>
      <c r="C319" s="7"/>
      <c r="D319" s="7" t="s">
        <v>436</v>
      </c>
      <c r="E319" s="7"/>
      <c r="F319" s="7"/>
      <c r="G319" s="7"/>
      <c r="H319" s="7"/>
      <c r="I319" s="7"/>
      <c r="J319" s="7"/>
      <c r="K319" s="7"/>
      <c r="L319" s="9" t="s">
        <v>240</v>
      </c>
      <c r="M319" s="15">
        <v>799</v>
      </c>
      <c r="N319" s="17">
        <v>1194</v>
      </c>
      <c r="O319" s="16">
        <v>79</v>
      </c>
      <c r="P319" s="7"/>
      <c r="Q319" s="17">
        <v>1191</v>
      </c>
      <c r="R319" s="17">
        <v>2614</v>
      </c>
      <c r="S319" s="16">
        <v>80</v>
      </c>
    </row>
    <row r="320" spans="1:19" ht="16.5" customHeight="1" x14ac:dyDescent="0.2">
      <c r="A320" s="7"/>
      <c r="B320" s="7"/>
      <c r="C320" s="7"/>
      <c r="D320" s="7" t="s">
        <v>437</v>
      </c>
      <c r="E320" s="7"/>
      <c r="F320" s="7"/>
      <c r="G320" s="7"/>
      <c r="H320" s="7"/>
      <c r="I320" s="7"/>
      <c r="J320" s="7"/>
      <c r="K320" s="7"/>
      <c r="L320" s="9" t="s">
        <v>240</v>
      </c>
      <c r="M320" s="15">
        <v>281</v>
      </c>
      <c r="N320" s="15">
        <v>972</v>
      </c>
      <c r="O320" s="16">
        <v>28</v>
      </c>
      <c r="P320" s="7"/>
      <c r="Q320" s="15">
        <v>518</v>
      </c>
      <c r="R320" s="17">
        <v>1674</v>
      </c>
      <c r="S320" s="16">
        <v>30</v>
      </c>
    </row>
    <row r="321" spans="1:19" ht="16.5" customHeight="1" x14ac:dyDescent="0.2">
      <c r="A321" s="7"/>
      <c r="B321" s="7"/>
      <c r="C321" s="7"/>
      <c r="D321" s="7" t="s">
        <v>588</v>
      </c>
      <c r="E321" s="7"/>
      <c r="F321" s="7"/>
      <c r="G321" s="7"/>
      <c r="H321" s="7"/>
      <c r="I321" s="7"/>
      <c r="J321" s="7"/>
      <c r="K321" s="7"/>
      <c r="L321" s="9" t="s">
        <v>240</v>
      </c>
      <c r="M321" s="14" t="s">
        <v>227</v>
      </c>
      <c r="N321" s="14" t="s">
        <v>227</v>
      </c>
      <c r="O321" s="16">
        <v>13</v>
      </c>
      <c r="P321" s="7"/>
      <c r="Q321" s="14" t="s">
        <v>227</v>
      </c>
      <c r="R321" s="14" t="s">
        <v>227</v>
      </c>
      <c r="S321" s="13">
        <v>4</v>
      </c>
    </row>
    <row r="322" spans="1:19" ht="16.5" customHeight="1" x14ac:dyDescent="0.2">
      <c r="A322" s="7"/>
      <c r="B322" s="7"/>
      <c r="C322" s="7" t="s">
        <v>630</v>
      </c>
      <c r="D322" s="7"/>
      <c r="E322" s="7"/>
      <c r="F322" s="7"/>
      <c r="G322" s="7"/>
      <c r="H322" s="7"/>
      <c r="I322" s="7"/>
      <c r="J322" s="7"/>
      <c r="K322" s="7"/>
      <c r="L322" s="9"/>
      <c r="M322" s="10"/>
      <c r="N322" s="10"/>
      <c r="O322" s="10"/>
      <c r="P322" s="7"/>
      <c r="Q322" s="10"/>
      <c r="R322" s="10"/>
      <c r="S322" s="10"/>
    </row>
    <row r="323" spans="1:19" ht="16.5" customHeight="1" x14ac:dyDescent="0.2">
      <c r="A323" s="7"/>
      <c r="B323" s="7"/>
      <c r="C323" s="7"/>
      <c r="D323" s="7" t="s">
        <v>591</v>
      </c>
      <c r="E323" s="7"/>
      <c r="F323" s="7"/>
      <c r="G323" s="7"/>
      <c r="H323" s="7"/>
      <c r="I323" s="7"/>
      <c r="J323" s="7"/>
      <c r="K323" s="7"/>
      <c r="L323" s="9" t="s">
        <v>240</v>
      </c>
      <c r="M323" s="15">
        <v>679</v>
      </c>
      <c r="N323" s="17">
        <v>1143</v>
      </c>
      <c r="O323" s="17">
        <v>4157</v>
      </c>
      <c r="P323" s="7"/>
      <c r="Q323" s="15">
        <v>958</v>
      </c>
      <c r="R323" s="17">
        <v>3032</v>
      </c>
      <c r="S323" s="17">
        <v>3521</v>
      </c>
    </row>
    <row r="324" spans="1:19" ht="16.5" customHeight="1" x14ac:dyDescent="0.2">
      <c r="A324" s="7"/>
      <c r="B324" s="7"/>
      <c r="C324" s="7"/>
      <c r="D324" s="7" t="s">
        <v>592</v>
      </c>
      <c r="E324" s="7"/>
      <c r="F324" s="7"/>
      <c r="G324" s="7"/>
      <c r="H324" s="7"/>
      <c r="I324" s="7"/>
      <c r="J324" s="7"/>
      <c r="K324" s="7"/>
      <c r="L324" s="9" t="s">
        <v>240</v>
      </c>
      <c r="M324" s="15">
        <v>713</v>
      </c>
      <c r="N324" s="15">
        <v>959</v>
      </c>
      <c r="O324" s="17">
        <v>1088</v>
      </c>
      <c r="P324" s="7"/>
      <c r="Q324" s="15">
        <v>910</v>
      </c>
      <c r="R324" s="17">
        <v>2549</v>
      </c>
      <c r="S324" s="15">
        <v>903</v>
      </c>
    </row>
    <row r="325" spans="1:19" ht="16.5" customHeight="1" x14ac:dyDescent="0.2">
      <c r="A325" s="7"/>
      <c r="B325" s="7"/>
      <c r="C325" s="7"/>
      <c r="D325" s="7" t="s">
        <v>593</v>
      </c>
      <c r="E325" s="7"/>
      <c r="F325" s="7"/>
      <c r="G325" s="7"/>
      <c r="H325" s="7"/>
      <c r="I325" s="7"/>
      <c r="J325" s="7"/>
      <c r="K325" s="7"/>
      <c r="L325" s="9" t="s">
        <v>240</v>
      </c>
      <c r="M325" s="15">
        <v>294</v>
      </c>
      <c r="N325" s="15">
        <v>931</v>
      </c>
      <c r="O325" s="17">
        <v>1181</v>
      </c>
      <c r="P325" s="7"/>
      <c r="Q325" s="15">
        <v>758</v>
      </c>
      <c r="R325" s="17">
        <v>2663</v>
      </c>
      <c r="S325" s="15">
        <v>929</v>
      </c>
    </row>
    <row r="326" spans="1:19" ht="16.5" customHeight="1" x14ac:dyDescent="0.2">
      <c r="A326" s="7"/>
      <c r="B326" s="7"/>
      <c r="C326" s="7"/>
      <c r="D326" s="7" t="s">
        <v>594</v>
      </c>
      <c r="E326" s="7"/>
      <c r="F326" s="7"/>
      <c r="G326" s="7"/>
      <c r="H326" s="7"/>
      <c r="I326" s="7"/>
      <c r="J326" s="7"/>
      <c r="K326" s="7"/>
      <c r="L326" s="9" t="s">
        <v>240</v>
      </c>
      <c r="M326" s="15">
        <v>797</v>
      </c>
      <c r="N326" s="15">
        <v>928</v>
      </c>
      <c r="O326" s="15">
        <v>783</v>
      </c>
      <c r="P326" s="7"/>
      <c r="Q326" s="15">
        <v>903</v>
      </c>
      <c r="R326" s="17">
        <v>2134</v>
      </c>
      <c r="S326" s="15">
        <v>516</v>
      </c>
    </row>
    <row r="327" spans="1:19" ht="16.5" customHeight="1" x14ac:dyDescent="0.2">
      <c r="A327" s="7"/>
      <c r="B327" s="7"/>
      <c r="C327" s="7"/>
      <c r="D327" s="7" t="s">
        <v>595</v>
      </c>
      <c r="E327" s="7"/>
      <c r="F327" s="7"/>
      <c r="G327" s="7"/>
      <c r="H327" s="7"/>
      <c r="I327" s="7"/>
      <c r="J327" s="7"/>
      <c r="K327" s="7"/>
      <c r="L327" s="9" t="s">
        <v>240</v>
      </c>
      <c r="M327" s="15">
        <v>806</v>
      </c>
      <c r="N327" s="15">
        <v>924</v>
      </c>
      <c r="O327" s="16">
        <v>65</v>
      </c>
      <c r="P327" s="7"/>
      <c r="Q327" s="15">
        <v>942</v>
      </c>
      <c r="R327" s="17">
        <v>3023</v>
      </c>
      <c r="S327" s="16">
        <v>50</v>
      </c>
    </row>
    <row r="328" spans="1:19" ht="16.5" customHeight="1" x14ac:dyDescent="0.2">
      <c r="A328" s="7"/>
      <c r="B328" s="7"/>
      <c r="C328" s="7"/>
      <c r="D328" s="7" t="s">
        <v>588</v>
      </c>
      <c r="E328" s="7"/>
      <c r="F328" s="7"/>
      <c r="G328" s="7"/>
      <c r="H328" s="7"/>
      <c r="I328" s="7"/>
      <c r="J328" s="7"/>
      <c r="K328" s="7"/>
      <c r="L328" s="9" t="s">
        <v>240</v>
      </c>
      <c r="M328" s="14" t="s">
        <v>227</v>
      </c>
      <c r="N328" s="14" t="s">
        <v>227</v>
      </c>
      <c r="O328" s="16">
        <v>13</v>
      </c>
      <c r="P328" s="7"/>
      <c r="Q328" s="14" t="s">
        <v>227</v>
      </c>
      <c r="R328" s="14" t="s">
        <v>227</v>
      </c>
      <c r="S328" s="13">
        <v>4</v>
      </c>
    </row>
    <row r="329" spans="1:19" ht="16.5" customHeight="1" x14ac:dyDescent="0.2">
      <c r="A329" s="7"/>
      <c r="B329" s="7" t="s">
        <v>596</v>
      </c>
      <c r="C329" s="7"/>
      <c r="D329" s="7"/>
      <c r="E329" s="7"/>
      <c r="F329" s="7"/>
      <c r="G329" s="7"/>
      <c r="H329" s="7"/>
      <c r="I329" s="7"/>
      <c r="J329" s="7"/>
      <c r="K329" s="7"/>
      <c r="L329" s="9"/>
      <c r="M329" s="10"/>
      <c r="N329" s="10"/>
      <c r="O329" s="10"/>
      <c r="P329" s="7"/>
      <c r="Q329" s="10"/>
      <c r="R329" s="10"/>
      <c r="S329" s="10"/>
    </row>
    <row r="330" spans="1:19" ht="16.5" customHeight="1" x14ac:dyDescent="0.2">
      <c r="A330" s="7"/>
      <c r="B330" s="7"/>
      <c r="C330" s="7" t="s">
        <v>105</v>
      </c>
      <c r="D330" s="7"/>
      <c r="E330" s="7"/>
      <c r="F330" s="7"/>
      <c r="G330" s="7"/>
      <c r="H330" s="7"/>
      <c r="I330" s="7"/>
      <c r="J330" s="7"/>
      <c r="K330" s="7"/>
      <c r="L330" s="9" t="s">
        <v>240</v>
      </c>
      <c r="M330" s="15">
        <v>129</v>
      </c>
      <c r="N330" s="15">
        <v>395</v>
      </c>
      <c r="O330" s="17">
        <v>1697</v>
      </c>
      <c r="P330" s="7"/>
      <c r="Q330" s="15">
        <v>450</v>
      </c>
      <c r="R330" s="17">
        <v>3840</v>
      </c>
      <c r="S330" s="17">
        <v>2485</v>
      </c>
    </row>
    <row r="331" spans="1:19" ht="16.5" customHeight="1" x14ac:dyDescent="0.2">
      <c r="A331" s="7"/>
      <c r="B331" s="7"/>
      <c r="C331" s="7" t="s">
        <v>587</v>
      </c>
      <c r="D331" s="7"/>
      <c r="E331" s="7"/>
      <c r="F331" s="7"/>
      <c r="G331" s="7"/>
      <c r="H331" s="7"/>
      <c r="I331" s="7"/>
      <c r="J331" s="7"/>
      <c r="K331" s="7"/>
      <c r="L331" s="9"/>
      <c r="M331" s="10"/>
      <c r="N331" s="10"/>
      <c r="O331" s="10"/>
      <c r="P331" s="7"/>
      <c r="Q331" s="10"/>
      <c r="R331" s="10"/>
      <c r="S331" s="10"/>
    </row>
    <row r="332" spans="1:19" ht="29.45" customHeight="1" x14ac:dyDescent="0.2">
      <c r="A332" s="7"/>
      <c r="B332" s="7"/>
      <c r="C332" s="7"/>
      <c r="D332" s="84" t="s">
        <v>346</v>
      </c>
      <c r="E332" s="84"/>
      <c r="F332" s="84"/>
      <c r="G332" s="84"/>
      <c r="H332" s="84"/>
      <c r="I332" s="84"/>
      <c r="J332" s="84"/>
      <c r="K332" s="84"/>
      <c r="L332" s="9" t="s">
        <v>240</v>
      </c>
      <c r="M332" s="15">
        <v>109</v>
      </c>
      <c r="N332" s="15">
        <v>317</v>
      </c>
      <c r="O332" s="16">
        <v>30</v>
      </c>
      <c r="P332" s="7"/>
      <c r="Q332" s="15">
        <v>322</v>
      </c>
      <c r="R332" s="17">
        <v>2315</v>
      </c>
      <c r="S332" s="16">
        <v>41</v>
      </c>
    </row>
    <row r="333" spans="1:19" ht="16.5" customHeight="1" x14ac:dyDescent="0.2">
      <c r="A333" s="7"/>
      <c r="B333" s="7"/>
      <c r="C333" s="7"/>
      <c r="D333" s="7" t="s">
        <v>487</v>
      </c>
      <c r="E333" s="7"/>
      <c r="F333" s="7"/>
      <c r="G333" s="7"/>
      <c r="H333" s="7"/>
      <c r="I333" s="7"/>
      <c r="J333" s="7"/>
      <c r="K333" s="7"/>
      <c r="L333" s="9" t="s">
        <v>240</v>
      </c>
      <c r="M333" s="15">
        <v>143</v>
      </c>
      <c r="N333" s="15">
        <v>487</v>
      </c>
      <c r="O333" s="15">
        <v>540</v>
      </c>
      <c r="P333" s="7"/>
      <c r="Q333" s="17">
        <v>1132</v>
      </c>
      <c r="R333" s="17">
        <v>4503</v>
      </c>
      <c r="S333" s="15">
        <v>989</v>
      </c>
    </row>
    <row r="334" spans="1:19" ht="16.5" customHeight="1" x14ac:dyDescent="0.2">
      <c r="A334" s="7"/>
      <c r="B334" s="7"/>
      <c r="C334" s="7"/>
      <c r="D334" s="7" t="s">
        <v>588</v>
      </c>
      <c r="E334" s="7"/>
      <c r="F334" s="7"/>
      <c r="G334" s="7"/>
      <c r="H334" s="7"/>
      <c r="I334" s="7"/>
      <c r="J334" s="7"/>
      <c r="K334" s="7"/>
      <c r="L334" s="9" t="s">
        <v>240</v>
      </c>
      <c r="M334" s="14" t="s">
        <v>227</v>
      </c>
      <c r="N334" s="14" t="s">
        <v>227</v>
      </c>
      <c r="O334" s="17">
        <v>1127</v>
      </c>
      <c r="P334" s="7"/>
      <c r="Q334" s="14" t="s">
        <v>227</v>
      </c>
      <c r="R334" s="14" t="s">
        <v>227</v>
      </c>
      <c r="S334" s="17">
        <v>1455</v>
      </c>
    </row>
    <row r="335" spans="1:19" ht="16.5" customHeight="1" x14ac:dyDescent="0.2">
      <c r="A335" s="7"/>
      <c r="B335" s="7"/>
      <c r="C335" s="7" t="s">
        <v>589</v>
      </c>
      <c r="D335" s="7"/>
      <c r="E335" s="7"/>
      <c r="F335" s="7"/>
      <c r="G335" s="7"/>
      <c r="H335" s="7"/>
      <c r="I335" s="7"/>
      <c r="J335" s="7"/>
      <c r="K335" s="7"/>
      <c r="L335" s="9"/>
      <c r="M335" s="10"/>
      <c r="N335" s="10"/>
      <c r="O335" s="10"/>
      <c r="P335" s="7"/>
      <c r="Q335" s="10"/>
      <c r="R335" s="10"/>
      <c r="S335" s="10"/>
    </row>
    <row r="336" spans="1:19" ht="16.5" customHeight="1" x14ac:dyDescent="0.2">
      <c r="A336" s="7"/>
      <c r="B336" s="7"/>
      <c r="C336" s="7"/>
      <c r="D336" s="7" t="s">
        <v>433</v>
      </c>
      <c r="E336" s="7"/>
      <c r="F336" s="7"/>
      <c r="G336" s="7"/>
      <c r="H336" s="7"/>
      <c r="I336" s="7"/>
      <c r="J336" s="7"/>
      <c r="K336" s="7"/>
      <c r="L336" s="9" t="s">
        <v>240</v>
      </c>
      <c r="M336" s="14" t="s">
        <v>101</v>
      </c>
      <c r="N336" s="14" t="s">
        <v>101</v>
      </c>
      <c r="O336" s="13" t="s">
        <v>104</v>
      </c>
      <c r="P336" s="7"/>
      <c r="Q336" s="14" t="s">
        <v>101</v>
      </c>
      <c r="R336" s="14" t="s">
        <v>101</v>
      </c>
      <c r="S336" s="13" t="s">
        <v>104</v>
      </c>
    </row>
    <row r="337" spans="1:19" ht="16.5" customHeight="1" x14ac:dyDescent="0.2">
      <c r="A337" s="7"/>
      <c r="B337" s="7"/>
      <c r="C337" s="7"/>
      <c r="D337" s="7" t="s">
        <v>434</v>
      </c>
      <c r="E337" s="7"/>
      <c r="F337" s="7"/>
      <c r="G337" s="7"/>
      <c r="H337" s="7"/>
      <c r="I337" s="7"/>
      <c r="J337" s="7"/>
      <c r="K337" s="7"/>
      <c r="L337" s="9" t="s">
        <v>240</v>
      </c>
      <c r="M337" s="16">
        <v>95</v>
      </c>
      <c r="N337" s="15">
        <v>372</v>
      </c>
      <c r="O337" s="15">
        <v>867</v>
      </c>
      <c r="P337" s="7"/>
      <c r="Q337" s="15">
        <v>685</v>
      </c>
      <c r="R337" s="17">
        <v>4253</v>
      </c>
      <c r="S337" s="17">
        <v>1326</v>
      </c>
    </row>
    <row r="338" spans="1:19" ht="16.5" customHeight="1" x14ac:dyDescent="0.2">
      <c r="A338" s="7"/>
      <c r="B338" s="7"/>
      <c r="C338" s="7"/>
      <c r="D338" s="7" t="s">
        <v>435</v>
      </c>
      <c r="E338" s="7"/>
      <c r="F338" s="7"/>
      <c r="G338" s="7"/>
      <c r="H338" s="7"/>
      <c r="I338" s="7"/>
      <c r="J338" s="7"/>
      <c r="K338" s="7"/>
      <c r="L338" s="9" t="s">
        <v>240</v>
      </c>
      <c r="M338" s="15">
        <v>169</v>
      </c>
      <c r="N338" s="15">
        <v>446</v>
      </c>
      <c r="O338" s="15">
        <v>788</v>
      </c>
      <c r="P338" s="7"/>
      <c r="Q338" s="15">
        <v>350</v>
      </c>
      <c r="R338" s="17">
        <v>3291</v>
      </c>
      <c r="S338" s="17">
        <v>1108</v>
      </c>
    </row>
    <row r="339" spans="1:19" ht="16.5" customHeight="1" x14ac:dyDescent="0.2">
      <c r="A339" s="7"/>
      <c r="B339" s="7"/>
      <c r="C339" s="7"/>
      <c r="D339" s="7" t="s">
        <v>436</v>
      </c>
      <c r="E339" s="7"/>
      <c r="F339" s="7"/>
      <c r="G339" s="7"/>
      <c r="H339" s="7"/>
      <c r="I339" s="7"/>
      <c r="J339" s="7"/>
      <c r="K339" s="7"/>
      <c r="L339" s="9" t="s">
        <v>240</v>
      </c>
      <c r="M339" s="15">
        <v>125</v>
      </c>
      <c r="N339" s="15">
        <v>261</v>
      </c>
      <c r="O339" s="16">
        <v>40</v>
      </c>
      <c r="P339" s="7"/>
      <c r="Q339" s="15">
        <v>224</v>
      </c>
      <c r="R339" s="17">
        <v>2878</v>
      </c>
      <c r="S339" s="16">
        <v>44</v>
      </c>
    </row>
    <row r="340" spans="1:19" ht="16.5" customHeight="1" x14ac:dyDescent="0.2">
      <c r="A340" s="7"/>
      <c r="B340" s="7"/>
      <c r="C340" s="7"/>
      <c r="D340" s="7" t="s">
        <v>437</v>
      </c>
      <c r="E340" s="7"/>
      <c r="F340" s="7"/>
      <c r="G340" s="7"/>
      <c r="H340" s="7"/>
      <c r="I340" s="7"/>
      <c r="J340" s="7"/>
      <c r="K340" s="7"/>
      <c r="L340" s="9" t="s">
        <v>240</v>
      </c>
      <c r="M340" s="14" t="s">
        <v>227</v>
      </c>
      <c r="N340" s="14" t="s">
        <v>227</v>
      </c>
      <c r="O340" s="13">
        <v>2</v>
      </c>
      <c r="P340" s="7"/>
      <c r="Q340" s="14" t="s">
        <v>227</v>
      </c>
      <c r="R340" s="14" t="s">
        <v>227</v>
      </c>
      <c r="S340" s="13">
        <v>6</v>
      </c>
    </row>
    <row r="341" spans="1:19" ht="16.5" customHeight="1" x14ac:dyDescent="0.2">
      <c r="A341" s="7"/>
      <c r="B341" s="7"/>
      <c r="C341" s="7"/>
      <c r="D341" s="7" t="s">
        <v>588</v>
      </c>
      <c r="E341" s="7"/>
      <c r="F341" s="7"/>
      <c r="G341" s="7"/>
      <c r="H341" s="7"/>
      <c r="I341" s="7"/>
      <c r="J341" s="7"/>
      <c r="K341" s="7"/>
      <c r="L341" s="9" t="s">
        <v>240</v>
      </c>
      <c r="M341" s="14" t="s">
        <v>101</v>
      </c>
      <c r="N341" s="14" t="s">
        <v>101</v>
      </c>
      <c r="O341" s="13" t="s">
        <v>104</v>
      </c>
      <c r="P341" s="7"/>
      <c r="Q341" s="14" t="s">
        <v>101</v>
      </c>
      <c r="R341" s="14" t="s">
        <v>101</v>
      </c>
      <c r="S341" s="13" t="s">
        <v>104</v>
      </c>
    </row>
    <row r="342" spans="1:19" ht="16.5" customHeight="1" x14ac:dyDescent="0.2">
      <c r="A342" s="7"/>
      <c r="B342" s="7"/>
      <c r="C342" s="7" t="s">
        <v>630</v>
      </c>
      <c r="D342" s="7"/>
      <c r="E342" s="7"/>
      <c r="F342" s="7"/>
      <c r="G342" s="7"/>
      <c r="H342" s="7"/>
      <c r="I342" s="7"/>
      <c r="J342" s="7"/>
      <c r="K342" s="7"/>
      <c r="L342" s="9"/>
      <c r="M342" s="10"/>
      <c r="N342" s="10"/>
      <c r="O342" s="10"/>
      <c r="P342" s="7"/>
      <c r="Q342" s="10"/>
      <c r="R342" s="10"/>
      <c r="S342" s="10"/>
    </row>
    <row r="343" spans="1:19" ht="16.5" customHeight="1" x14ac:dyDescent="0.2">
      <c r="A343" s="7"/>
      <c r="B343" s="7"/>
      <c r="C343" s="7"/>
      <c r="D343" s="7" t="s">
        <v>591</v>
      </c>
      <c r="E343" s="7"/>
      <c r="F343" s="7"/>
      <c r="G343" s="7"/>
      <c r="H343" s="7"/>
      <c r="I343" s="7"/>
      <c r="J343" s="7"/>
      <c r="K343" s="7"/>
      <c r="L343" s="9" t="s">
        <v>240</v>
      </c>
      <c r="M343" s="15">
        <v>143</v>
      </c>
      <c r="N343" s="15">
        <v>413</v>
      </c>
      <c r="O343" s="17">
        <v>1127</v>
      </c>
      <c r="P343" s="7"/>
      <c r="Q343" s="15">
        <v>447</v>
      </c>
      <c r="R343" s="17">
        <v>3856</v>
      </c>
      <c r="S343" s="17">
        <v>1621</v>
      </c>
    </row>
    <row r="344" spans="1:19" ht="16.5" customHeight="1" x14ac:dyDescent="0.2">
      <c r="A344" s="7"/>
      <c r="B344" s="7"/>
      <c r="C344" s="7"/>
      <c r="D344" s="7" t="s">
        <v>592</v>
      </c>
      <c r="E344" s="7"/>
      <c r="F344" s="7"/>
      <c r="G344" s="7"/>
      <c r="H344" s="7"/>
      <c r="I344" s="7"/>
      <c r="J344" s="7"/>
      <c r="K344" s="7"/>
      <c r="L344" s="9" t="s">
        <v>240</v>
      </c>
      <c r="M344" s="15">
        <v>100</v>
      </c>
      <c r="N344" s="15">
        <v>358</v>
      </c>
      <c r="O344" s="15">
        <v>255</v>
      </c>
      <c r="P344" s="7"/>
      <c r="Q344" s="15">
        <v>361</v>
      </c>
      <c r="R344" s="17">
        <v>3790</v>
      </c>
      <c r="S344" s="15">
        <v>368</v>
      </c>
    </row>
    <row r="345" spans="1:19" ht="16.5" customHeight="1" x14ac:dyDescent="0.2">
      <c r="A345" s="7"/>
      <c r="B345" s="7"/>
      <c r="C345" s="7"/>
      <c r="D345" s="7" t="s">
        <v>593</v>
      </c>
      <c r="E345" s="7"/>
      <c r="F345" s="7"/>
      <c r="G345" s="7"/>
      <c r="H345" s="7"/>
      <c r="I345" s="7"/>
      <c r="J345" s="7"/>
      <c r="K345" s="7"/>
      <c r="L345" s="9" t="s">
        <v>240</v>
      </c>
      <c r="M345" s="15">
        <v>111</v>
      </c>
      <c r="N345" s="15">
        <v>361</v>
      </c>
      <c r="O345" s="15">
        <v>217</v>
      </c>
      <c r="P345" s="7"/>
      <c r="Q345" s="15">
        <v>430</v>
      </c>
      <c r="R345" s="17">
        <v>3781</v>
      </c>
      <c r="S345" s="15">
        <v>332</v>
      </c>
    </row>
    <row r="346" spans="1:19" ht="16.5" customHeight="1" x14ac:dyDescent="0.2">
      <c r="A346" s="7"/>
      <c r="B346" s="7"/>
      <c r="C346" s="7"/>
      <c r="D346" s="7" t="s">
        <v>594</v>
      </c>
      <c r="E346" s="7"/>
      <c r="F346" s="7"/>
      <c r="G346" s="7"/>
      <c r="H346" s="7"/>
      <c r="I346" s="7"/>
      <c r="J346" s="7"/>
      <c r="K346" s="7"/>
      <c r="L346" s="9" t="s">
        <v>240</v>
      </c>
      <c r="M346" s="16">
        <v>85</v>
      </c>
      <c r="N346" s="15">
        <v>377</v>
      </c>
      <c r="O346" s="16">
        <v>89</v>
      </c>
      <c r="P346" s="7"/>
      <c r="Q346" s="15">
        <v>761</v>
      </c>
      <c r="R346" s="17">
        <v>4060</v>
      </c>
      <c r="S346" s="15">
        <v>152</v>
      </c>
    </row>
    <row r="347" spans="1:19" ht="16.5" customHeight="1" x14ac:dyDescent="0.2">
      <c r="A347" s="7"/>
      <c r="B347" s="7"/>
      <c r="C347" s="7"/>
      <c r="D347" s="7" t="s">
        <v>595</v>
      </c>
      <c r="E347" s="7"/>
      <c r="F347" s="7"/>
      <c r="G347" s="7"/>
      <c r="H347" s="7"/>
      <c r="I347" s="7"/>
      <c r="J347" s="7"/>
      <c r="K347" s="7"/>
      <c r="L347" s="9" t="s">
        <v>240</v>
      </c>
      <c r="M347" s="14" t="s">
        <v>227</v>
      </c>
      <c r="N347" s="14" t="s">
        <v>227</v>
      </c>
      <c r="O347" s="13">
        <v>9</v>
      </c>
      <c r="P347" s="7"/>
      <c r="Q347" s="14" t="s">
        <v>227</v>
      </c>
      <c r="R347" s="14" t="s">
        <v>227</v>
      </c>
      <c r="S347" s="16">
        <v>12</v>
      </c>
    </row>
    <row r="348" spans="1:19" ht="16.5" customHeight="1" x14ac:dyDescent="0.2">
      <c r="A348" s="7"/>
      <c r="B348" s="7"/>
      <c r="C348" s="7"/>
      <c r="D348" s="7" t="s">
        <v>588</v>
      </c>
      <c r="E348" s="7"/>
      <c r="F348" s="7"/>
      <c r="G348" s="7"/>
      <c r="H348" s="7"/>
      <c r="I348" s="7"/>
      <c r="J348" s="7"/>
      <c r="K348" s="7"/>
      <c r="L348" s="9" t="s">
        <v>240</v>
      </c>
      <c r="M348" s="14" t="s">
        <v>101</v>
      </c>
      <c r="N348" s="14" t="s">
        <v>101</v>
      </c>
      <c r="O348" s="13" t="s">
        <v>104</v>
      </c>
      <c r="P348" s="7"/>
      <c r="Q348" s="14" t="s">
        <v>101</v>
      </c>
      <c r="R348" s="14" t="s">
        <v>101</v>
      </c>
      <c r="S348" s="13" t="s">
        <v>104</v>
      </c>
    </row>
    <row r="349" spans="1:19" ht="16.5" customHeight="1" x14ac:dyDescent="0.2">
      <c r="A349" s="7"/>
      <c r="B349" s="7" t="s">
        <v>597</v>
      </c>
      <c r="C349" s="7"/>
      <c r="D349" s="7"/>
      <c r="E349" s="7"/>
      <c r="F349" s="7"/>
      <c r="G349" s="7"/>
      <c r="H349" s="7"/>
      <c r="I349" s="7"/>
      <c r="J349" s="7"/>
      <c r="K349" s="7"/>
      <c r="L349" s="9"/>
      <c r="M349" s="10"/>
      <c r="N349" s="10"/>
      <c r="O349" s="10"/>
      <c r="P349" s="7"/>
      <c r="Q349" s="10"/>
      <c r="R349" s="10"/>
      <c r="S349" s="10"/>
    </row>
    <row r="350" spans="1:19" ht="16.5" customHeight="1" x14ac:dyDescent="0.2">
      <c r="A350" s="7"/>
      <c r="B350" s="7"/>
      <c r="C350" s="7" t="s">
        <v>105</v>
      </c>
      <c r="D350" s="7"/>
      <c r="E350" s="7"/>
      <c r="F350" s="7"/>
      <c r="G350" s="7"/>
      <c r="H350" s="7"/>
      <c r="I350" s="7"/>
      <c r="J350" s="7"/>
      <c r="K350" s="7"/>
      <c r="L350" s="9" t="s">
        <v>240</v>
      </c>
      <c r="M350" s="14" t="s">
        <v>101</v>
      </c>
      <c r="N350" s="14" t="s">
        <v>101</v>
      </c>
      <c r="O350" s="14" t="s">
        <v>101</v>
      </c>
      <c r="P350" s="7"/>
      <c r="Q350" s="14" t="s">
        <v>101</v>
      </c>
      <c r="R350" s="14" t="s">
        <v>101</v>
      </c>
      <c r="S350" s="14" t="s">
        <v>101</v>
      </c>
    </row>
    <row r="351" spans="1:19" ht="16.5" customHeight="1" x14ac:dyDescent="0.2">
      <c r="A351" s="7"/>
      <c r="B351" s="7"/>
      <c r="C351" s="7" t="s">
        <v>587</v>
      </c>
      <c r="D351" s="7"/>
      <c r="E351" s="7"/>
      <c r="F351" s="7"/>
      <c r="G351" s="7"/>
      <c r="H351" s="7"/>
      <c r="I351" s="7"/>
      <c r="J351" s="7"/>
      <c r="K351" s="7"/>
      <c r="L351" s="9"/>
      <c r="M351" s="10"/>
      <c r="N351" s="10"/>
      <c r="O351" s="10"/>
      <c r="P351" s="7"/>
      <c r="Q351" s="10"/>
      <c r="R351" s="10"/>
      <c r="S351" s="10"/>
    </row>
    <row r="352" spans="1:19" ht="29.45" customHeight="1" x14ac:dyDescent="0.2">
      <c r="A352" s="7"/>
      <c r="B352" s="7"/>
      <c r="C352" s="7"/>
      <c r="D352" s="84" t="s">
        <v>346</v>
      </c>
      <c r="E352" s="84"/>
      <c r="F352" s="84"/>
      <c r="G352" s="84"/>
      <c r="H352" s="84"/>
      <c r="I352" s="84"/>
      <c r="J352" s="84"/>
      <c r="K352" s="84"/>
      <c r="L352" s="9" t="s">
        <v>240</v>
      </c>
      <c r="M352" s="14" t="s">
        <v>101</v>
      </c>
      <c r="N352" s="14" t="s">
        <v>101</v>
      </c>
      <c r="O352" s="14" t="s">
        <v>101</v>
      </c>
      <c r="P352" s="7"/>
      <c r="Q352" s="14" t="s">
        <v>101</v>
      </c>
      <c r="R352" s="14" t="s">
        <v>101</v>
      </c>
      <c r="S352" s="14" t="s">
        <v>101</v>
      </c>
    </row>
    <row r="353" spans="1:19" ht="16.5" customHeight="1" x14ac:dyDescent="0.2">
      <c r="A353" s="7"/>
      <c r="B353" s="7"/>
      <c r="C353" s="7"/>
      <c r="D353" s="7" t="s">
        <v>487</v>
      </c>
      <c r="E353" s="7"/>
      <c r="F353" s="7"/>
      <c r="G353" s="7"/>
      <c r="H353" s="7"/>
      <c r="I353" s="7"/>
      <c r="J353" s="7"/>
      <c r="K353" s="7"/>
      <c r="L353" s="9" t="s">
        <v>240</v>
      </c>
      <c r="M353" s="14" t="s">
        <v>101</v>
      </c>
      <c r="N353" s="14" t="s">
        <v>101</v>
      </c>
      <c r="O353" s="14" t="s">
        <v>101</v>
      </c>
      <c r="P353" s="7"/>
      <c r="Q353" s="14" t="s">
        <v>101</v>
      </c>
      <c r="R353" s="14" t="s">
        <v>101</v>
      </c>
      <c r="S353" s="14" t="s">
        <v>101</v>
      </c>
    </row>
    <row r="354" spans="1:19" ht="16.5" customHeight="1" x14ac:dyDescent="0.2">
      <c r="A354" s="7"/>
      <c r="B354" s="7"/>
      <c r="C354" s="7"/>
      <c r="D354" s="7" t="s">
        <v>588</v>
      </c>
      <c r="E354" s="7"/>
      <c r="F354" s="7"/>
      <c r="G354" s="7"/>
      <c r="H354" s="7"/>
      <c r="I354" s="7"/>
      <c r="J354" s="7"/>
      <c r="K354" s="7"/>
      <c r="L354" s="9" t="s">
        <v>240</v>
      </c>
      <c r="M354" s="14" t="s">
        <v>101</v>
      </c>
      <c r="N354" s="14" t="s">
        <v>101</v>
      </c>
      <c r="O354" s="14" t="s">
        <v>101</v>
      </c>
      <c r="P354" s="7"/>
      <c r="Q354" s="14" t="s">
        <v>101</v>
      </c>
      <c r="R354" s="14" t="s">
        <v>101</v>
      </c>
      <c r="S354" s="14" t="s">
        <v>101</v>
      </c>
    </row>
    <row r="355" spans="1:19" ht="16.5" customHeight="1" x14ac:dyDescent="0.2">
      <c r="A355" s="7"/>
      <c r="B355" s="7"/>
      <c r="C355" s="7" t="s">
        <v>589</v>
      </c>
      <c r="D355" s="7"/>
      <c r="E355" s="7"/>
      <c r="F355" s="7"/>
      <c r="G355" s="7"/>
      <c r="H355" s="7"/>
      <c r="I355" s="7"/>
      <c r="J355" s="7"/>
      <c r="K355" s="7"/>
      <c r="L355" s="9"/>
      <c r="M355" s="10"/>
      <c r="N355" s="10"/>
      <c r="O355" s="10"/>
      <c r="P355" s="7"/>
      <c r="Q355" s="10"/>
      <c r="R355" s="10"/>
      <c r="S355" s="10"/>
    </row>
    <row r="356" spans="1:19" ht="16.5" customHeight="1" x14ac:dyDescent="0.2">
      <c r="A356" s="7"/>
      <c r="B356" s="7"/>
      <c r="C356" s="7"/>
      <c r="D356" s="7" t="s">
        <v>433</v>
      </c>
      <c r="E356" s="7"/>
      <c r="F356" s="7"/>
      <c r="G356" s="7"/>
      <c r="H356" s="7"/>
      <c r="I356" s="7"/>
      <c r="J356" s="7"/>
      <c r="K356" s="7"/>
      <c r="L356" s="9" t="s">
        <v>240</v>
      </c>
      <c r="M356" s="14" t="s">
        <v>101</v>
      </c>
      <c r="N356" s="14" t="s">
        <v>101</v>
      </c>
      <c r="O356" s="14" t="s">
        <v>101</v>
      </c>
      <c r="P356" s="7"/>
      <c r="Q356" s="14" t="s">
        <v>101</v>
      </c>
      <c r="R356" s="14" t="s">
        <v>101</v>
      </c>
      <c r="S356" s="14" t="s">
        <v>101</v>
      </c>
    </row>
    <row r="357" spans="1:19" ht="16.5" customHeight="1" x14ac:dyDescent="0.2">
      <c r="A357" s="7"/>
      <c r="B357" s="7"/>
      <c r="C357" s="7"/>
      <c r="D357" s="7" t="s">
        <v>434</v>
      </c>
      <c r="E357" s="7"/>
      <c r="F357" s="7"/>
      <c r="G357" s="7"/>
      <c r="H357" s="7"/>
      <c r="I357" s="7"/>
      <c r="J357" s="7"/>
      <c r="K357" s="7"/>
      <c r="L357" s="9" t="s">
        <v>240</v>
      </c>
      <c r="M357" s="14" t="s">
        <v>101</v>
      </c>
      <c r="N357" s="14" t="s">
        <v>101</v>
      </c>
      <c r="O357" s="14" t="s">
        <v>101</v>
      </c>
      <c r="P357" s="7"/>
      <c r="Q357" s="14" t="s">
        <v>101</v>
      </c>
      <c r="R357" s="14" t="s">
        <v>101</v>
      </c>
      <c r="S357" s="14" t="s">
        <v>101</v>
      </c>
    </row>
    <row r="358" spans="1:19" ht="16.5" customHeight="1" x14ac:dyDescent="0.2">
      <c r="A358" s="7"/>
      <c r="B358" s="7"/>
      <c r="C358" s="7"/>
      <c r="D358" s="7" t="s">
        <v>435</v>
      </c>
      <c r="E358" s="7"/>
      <c r="F358" s="7"/>
      <c r="G358" s="7"/>
      <c r="H358" s="7"/>
      <c r="I358" s="7"/>
      <c r="J358" s="7"/>
      <c r="K358" s="7"/>
      <c r="L358" s="9" t="s">
        <v>240</v>
      </c>
      <c r="M358" s="14" t="s">
        <v>101</v>
      </c>
      <c r="N358" s="14" t="s">
        <v>101</v>
      </c>
      <c r="O358" s="14" t="s">
        <v>101</v>
      </c>
      <c r="P358" s="7"/>
      <c r="Q358" s="14" t="s">
        <v>101</v>
      </c>
      <c r="R358" s="14" t="s">
        <v>101</v>
      </c>
      <c r="S358" s="14" t="s">
        <v>101</v>
      </c>
    </row>
    <row r="359" spans="1:19" ht="16.5" customHeight="1" x14ac:dyDescent="0.2">
      <c r="A359" s="7"/>
      <c r="B359" s="7"/>
      <c r="C359" s="7"/>
      <c r="D359" s="7" t="s">
        <v>436</v>
      </c>
      <c r="E359" s="7"/>
      <c r="F359" s="7"/>
      <c r="G359" s="7"/>
      <c r="H359" s="7"/>
      <c r="I359" s="7"/>
      <c r="J359" s="7"/>
      <c r="K359" s="7"/>
      <c r="L359" s="9" t="s">
        <v>240</v>
      </c>
      <c r="M359" s="14" t="s">
        <v>101</v>
      </c>
      <c r="N359" s="14" t="s">
        <v>101</v>
      </c>
      <c r="O359" s="14" t="s">
        <v>101</v>
      </c>
      <c r="P359" s="7"/>
      <c r="Q359" s="14" t="s">
        <v>101</v>
      </c>
      <c r="R359" s="14" t="s">
        <v>101</v>
      </c>
      <c r="S359" s="14" t="s">
        <v>101</v>
      </c>
    </row>
    <row r="360" spans="1:19" ht="16.5" customHeight="1" x14ac:dyDescent="0.2">
      <c r="A360" s="7"/>
      <c r="B360" s="7"/>
      <c r="C360" s="7"/>
      <c r="D360" s="7" t="s">
        <v>437</v>
      </c>
      <c r="E360" s="7"/>
      <c r="F360" s="7"/>
      <c r="G360" s="7"/>
      <c r="H360" s="7"/>
      <c r="I360" s="7"/>
      <c r="J360" s="7"/>
      <c r="K360" s="7"/>
      <c r="L360" s="9" t="s">
        <v>240</v>
      </c>
      <c r="M360" s="14" t="s">
        <v>101</v>
      </c>
      <c r="N360" s="14" t="s">
        <v>101</v>
      </c>
      <c r="O360" s="14" t="s">
        <v>101</v>
      </c>
      <c r="P360" s="7"/>
      <c r="Q360" s="14" t="s">
        <v>101</v>
      </c>
      <c r="R360" s="14" t="s">
        <v>101</v>
      </c>
      <c r="S360" s="14" t="s">
        <v>101</v>
      </c>
    </row>
    <row r="361" spans="1:19" ht="16.5" customHeight="1" x14ac:dyDescent="0.2">
      <c r="A361" s="7"/>
      <c r="B361" s="7"/>
      <c r="C361" s="7"/>
      <c r="D361" s="7" t="s">
        <v>588</v>
      </c>
      <c r="E361" s="7"/>
      <c r="F361" s="7"/>
      <c r="G361" s="7"/>
      <c r="H361" s="7"/>
      <c r="I361" s="7"/>
      <c r="J361" s="7"/>
      <c r="K361" s="7"/>
      <c r="L361" s="9" t="s">
        <v>240</v>
      </c>
      <c r="M361" s="14" t="s">
        <v>101</v>
      </c>
      <c r="N361" s="14" t="s">
        <v>101</v>
      </c>
      <c r="O361" s="14" t="s">
        <v>101</v>
      </c>
      <c r="P361" s="7"/>
      <c r="Q361" s="14" t="s">
        <v>101</v>
      </c>
      <c r="R361" s="14" t="s">
        <v>101</v>
      </c>
      <c r="S361" s="14" t="s">
        <v>101</v>
      </c>
    </row>
    <row r="362" spans="1:19" ht="16.5" customHeight="1" x14ac:dyDescent="0.2">
      <c r="A362" s="7"/>
      <c r="B362" s="7"/>
      <c r="C362" s="7" t="s">
        <v>630</v>
      </c>
      <c r="D362" s="7"/>
      <c r="E362" s="7"/>
      <c r="F362" s="7"/>
      <c r="G362" s="7"/>
      <c r="H362" s="7"/>
      <c r="I362" s="7"/>
      <c r="J362" s="7"/>
      <c r="K362" s="7"/>
      <c r="L362" s="9"/>
      <c r="M362" s="10"/>
      <c r="N362" s="10"/>
      <c r="O362" s="10"/>
      <c r="P362" s="7"/>
      <c r="Q362" s="10"/>
      <c r="R362" s="10"/>
      <c r="S362" s="10"/>
    </row>
    <row r="363" spans="1:19" ht="16.5" customHeight="1" x14ac:dyDescent="0.2">
      <c r="A363" s="7"/>
      <c r="B363" s="7"/>
      <c r="C363" s="7"/>
      <c r="D363" s="7" t="s">
        <v>591</v>
      </c>
      <c r="E363" s="7"/>
      <c r="F363" s="7"/>
      <c r="G363" s="7"/>
      <c r="H363" s="7"/>
      <c r="I363" s="7"/>
      <c r="J363" s="7"/>
      <c r="K363" s="7"/>
      <c r="L363" s="9" t="s">
        <v>240</v>
      </c>
      <c r="M363" s="14" t="s">
        <v>101</v>
      </c>
      <c r="N363" s="14" t="s">
        <v>101</v>
      </c>
      <c r="O363" s="14" t="s">
        <v>101</v>
      </c>
      <c r="P363" s="7"/>
      <c r="Q363" s="14" t="s">
        <v>101</v>
      </c>
      <c r="R363" s="14" t="s">
        <v>101</v>
      </c>
      <c r="S363" s="14" t="s">
        <v>101</v>
      </c>
    </row>
    <row r="364" spans="1:19" ht="16.5" customHeight="1" x14ac:dyDescent="0.2">
      <c r="A364" s="7"/>
      <c r="B364" s="7"/>
      <c r="C364" s="7"/>
      <c r="D364" s="7" t="s">
        <v>592</v>
      </c>
      <c r="E364" s="7"/>
      <c r="F364" s="7"/>
      <c r="G364" s="7"/>
      <c r="H364" s="7"/>
      <c r="I364" s="7"/>
      <c r="J364" s="7"/>
      <c r="K364" s="7"/>
      <c r="L364" s="9" t="s">
        <v>240</v>
      </c>
      <c r="M364" s="14" t="s">
        <v>101</v>
      </c>
      <c r="N364" s="14" t="s">
        <v>101</v>
      </c>
      <c r="O364" s="14" t="s">
        <v>101</v>
      </c>
      <c r="P364" s="7"/>
      <c r="Q364" s="14" t="s">
        <v>101</v>
      </c>
      <c r="R364" s="14" t="s">
        <v>101</v>
      </c>
      <c r="S364" s="14" t="s">
        <v>101</v>
      </c>
    </row>
    <row r="365" spans="1:19" ht="16.5" customHeight="1" x14ac:dyDescent="0.2">
      <c r="A365" s="7"/>
      <c r="B365" s="7"/>
      <c r="C365" s="7"/>
      <c r="D365" s="7" t="s">
        <v>593</v>
      </c>
      <c r="E365" s="7"/>
      <c r="F365" s="7"/>
      <c r="G365" s="7"/>
      <c r="H365" s="7"/>
      <c r="I365" s="7"/>
      <c r="J365" s="7"/>
      <c r="K365" s="7"/>
      <c r="L365" s="9" t="s">
        <v>240</v>
      </c>
      <c r="M365" s="14" t="s">
        <v>101</v>
      </c>
      <c r="N365" s="14" t="s">
        <v>101</v>
      </c>
      <c r="O365" s="14" t="s">
        <v>101</v>
      </c>
      <c r="P365" s="7"/>
      <c r="Q365" s="14" t="s">
        <v>101</v>
      </c>
      <c r="R365" s="14" t="s">
        <v>101</v>
      </c>
      <c r="S365" s="14" t="s">
        <v>101</v>
      </c>
    </row>
    <row r="366" spans="1:19" ht="16.5" customHeight="1" x14ac:dyDescent="0.2">
      <c r="A366" s="7"/>
      <c r="B366" s="7"/>
      <c r="C366" s="7"/>
      <c r="D366" s="7" t="s">
        <v>594</v>
      </c>
      <c r="E366" s="7"/>
      <c r="F366" s="7"/>
      <c r="G366" s="7"/>
      <c r="H366" s="7"/>
      <c r="I366" s="7"/>
      <c r="J366" s="7"/>
      <c r="K366" s="7"/>
      <c r="L366" s="9" t="s">
        <v>240</v>
      </c>
      <c r="M366" s="14" t="s">
        <v>101</v>
      </c>
      <c r="N366" s="14" t="s">
        <v>101</v>
      </c>
      <c r="O366" s="14" t="s">
        <v>101</v>
      </c>
      <c r="P366" s="7"/>
      <c r="Q366" s="14" t="s">
        <v>101</v>
      </c>
      <c r="R366" s="14" t="s">
        <v>101</v>
      </c>
      <c r="S366" s="14" t="s">
        <v>101</v>
      </c>
    </row>
    <row r="367" spans="1:19" ht="16.5" customHeight="1" x14ac:dyDescent="0.2">
      <c r="A367" s="7"/>
      <c r="B367" s="7"/>
      <c r="C367" s="7"/>
      <c r="D367" s="7" t="s">
        <v>595</v>
      </c>
      <c r="E367" s="7"/>
      <c r="F367" s="7"/>
      <c r="G367" s="7"/>
      <c r="H367" s="7"/>
      <c r="I367" s="7"/>
      <c r="J367" s="7"/>
      <c r="K367" s="7"/>
      <c r="L367" s="9" t="s">
        <v>240</v>
      </c>
      <c r="M367" s="14" t="s">
        <v>101</v>
      </c>
      <c r="N367" s="14" t="s">
        <v>101</v>
      </c>
      <c r="O367" s="14" t="s">
        <v>101</v>
      </c>
      <c r="P367" s="7"/>
      <c r="Q367" s="14" t="s">
        <v>101</v>
      </c>
      <c r="R367" s="14" t="s">
        <v>101</v>
      </c>
      <c r="S367" s="14" t="s">
        <v>101</v>
      </c>
    </row>
    <row r="368" spans="1:19" ht="16.5" customHeight="1" x14ac:dyDescent="0.2">
      <c r="A368" s="7"/>
      <c r="B368" s="7"/>
      <c r="C368" s="7"/>
      <c r="D368" s="7" t="s">
        <v>588</v>
      </c>
      <c r="E368" s="7"/>
      <c r="F368" s="7"/>
      <c r="G368" s="7"/>
      <c r="H368" s="7"/>
      <c r="I368" s="7"/>
      <c r="J368" s="7"/>
      <c r="K368" s="7"/>
      <c r="L368" s="9" t="s">
        <v>240</v>
      </c>
      <c r="M368" s="14" t="s">
        <v>101</v>
      </c>
      <c r="N368" s="14" t="s">
        <v>101</v>
      </c>
      <c r="O368" s="14" t="s">
        <v>101</v>
      </c>
      <c r="P368" s="7"/>
      <c r="Q368" s="14" t="s">
        <v>101</v>
      </c>
      <c r="R368" s="14" t="s">
        <v>101</v>
      </c>
      <c r="S368" s="14" t="s">
        <v>101</v>
      </c>
    </row>
    <row r="369" spans="1:19" ht="16.5" customHeight="1" x14ac:dyDescent="0.2">
      <c r="A369" s="7" t="s">
        <v>145</v>
      </c>
      <c r="B369" s="7"/>
      <c r="C369" s="7"/>
      <c r="D369" s="7"/>
      <c r="E369" s="7"/>
      <c r="F369" s="7"/>
      <c r="G369" s="7"/>
      <c r="H369" s="7"/>
      <c r="I369" s="7"/>
      <c r="J369" s="7"/>
      <c r="K369" s="7"/>
      <c r="L369" s="9"/>
      <c r="M369" s="10"/>
      <c r="N369" s="10"/>
      <c r="O369" s="10"/>
      <c r="P369" s="7"/>
      <c r="Q369" s="10"/>
      <c r="R369" s="10"/>
      <c r="S369" s="10"/>
    </row>
    <row r="370" spans="1:19" ht="16.5" customHeight="1" x14ac:dyDescent="0.2">
      <c r="A370" s="7"/>
      <c r="B370" s="7" t="s">
        <v>586</v>
      </c>
      <c r="C370" s="7"/>
      <c r="D370" s="7"/>
      <c r="E370" s="7"/>
      <c r="F370" s="7"/>
      <c r="G370" s="7"/>
      <c r="H370" s="7"/>
      <c r="I370" s="7"/>
      <c r="J370" s="7"/>
      <c r="K370" s="7"/>
      <c r="L370" s="9"/>
      <c r="M370" s="10"/>
      <c r="N370" s="10"/>
      <c r="O370" s="10"/>
      <c r="P370" s="7"/>
      <c r="Q370" s="10"/>
      <c r="R370" s="10"/>
      <c r="S370" s="10"/>
    </row>
    <row r="371" spans="1:19" ht="16.5" customHeight="1" x14ac:dyDescent="0.2">
      <c r="A371" s="7"/>
      <c r="B371" s="7"/>
      <c r="C371" s="7" t="s">
        <v>105</v>
      </c>
      <c r="D371" s="7"/>
      <c r="E371" s="7"/>
      <c r="F371" s="7"/>
      <c r="G371" s="7"/>
      <c r="H371" s="7"/>
      <c r="I371" s="7"/>
      <c r="J371" s="7"/>
      <c r="K371" s="7"/>
      <c r="L371" s="9" t="s">
        <v>240</v>
      </c>
      <c r="M371" s="15">
        <v>958</v>
      </c>
      <c r="N371" s="17">
        <v>1575</v>
      </c>
      <c r="O371" s="17">
        <v>8031</v>
      </c>
      <c r="P371" s="7"/>
      <c r="Q371" s="17">
        <v>1002</v>
      </c>
      <c r="R371" s="17">
        <v>1934</v>
      </c>
      <c r="S371" s="17">
        <v>4740</v>
      </c>
    </row>
    <row r="372" spans="1:19" ht="16.5" customHeight="1" x14ac:dyDescent="0.2">
      <c r="A372" s="7"/>
      <c r="B372" s="7"/>
      <c r="C372" s="7" t="s">
        <v>587</v>
      </c>
      <c r="D372" s="7"/>
      <c r="E372" s="7"/>
      <c r="F372" s="7"/>
      <c r="G372" s="7"/>
      <c r="H372" s="7"/>
      <c r="I372" s="7"/>
      <c r="J372" s="7"/>
      <c r="K372" s="7"/>
      <c r="L372" s="9"/>
      <c r="M372" s="10"/>
      <c r="N372" s="10"/>
      <c r="O372" s="10"/>
      <c r="P372" s="7"/>
      <c r="Q372" s="10"/>
      <c r="R372" s="10"/>
      <c r="S372" s="10"/>
    </row>
    <row r="373" spans="1:19" ht="29.45" customHeight="1" x14ac:dyDescent="0.2">
      <c r="A373" s="7"/>
      <c r="B373" s="7"/>
      <c r="C373" s="7"/>
      <c r="D373" s="84" t="s">
        <v>346</v>
      </c>
      <c r="E373" s="84"/>
      <c r="F373" s="84"/>
      <c r="G373" s="84"/>
      <c r="H373" s="84"/>
      <c r="I373" s="84"/>
      <c r="J373" s="84"/>
      <c r="K373" s="84"/>
      <c r="L373" s="9" t="s">
        <v>240</v>
      </c>
      <c r="M373" s="15">
        <v>952</v>
      </c>
      <c r="N373" s="17">
        <v>1517</v>
      </c>
      <c r="O373" s="15">
        <v>189</v>
      </c>
      <c r="P373" s="7"/>
      <c r="Q373" s="15">
        <v>993</v>
      </c>
      <c r="R373" s="17">
        <v>1931</v>
      </c>
      <c r="S373" s="15">
        <v>103</v>
      </c>
    </row>
    <row r="374" spans="1:19" ht="16.5" customHeight="1" x14ac:dyDescent="0.2">
      <c r="A374" s="7"/>
      <c r="B374" s="7"/>
      <c r="C374" s="7"/>
      <c r="D374" s="7" t="s">
        <v>487</v>
      </c>
      <c r="E374" s="7"/>
      <c r="F374" s="7"/>
      <c r="G374" s="7"/>
      <c r="H374" s="7"/>
      <c r="I374" s="7"/>
      <c r="J374" s="7"/>
      <c r="K374" s="7"/>
      <c r="L374" s="9" t="s">
        <v>240</v>
      </c>
      <c r="M374" s="15">
        <v>974</v>
      </c>
      <c r="N374" s="17">
        <v>1605</v>
      </c>
      <c r="O374" s="17">
        <v>5454</v>
      </c>
      <c r="P374" s="7"/>
      <c r="Q374" s="17">
        <v>1021</v>
      </c>
      <c r="R374" s="17">
        <v>1957</v>
      </c>
      <c r="S374" s="17">
        <v>2786</v>
      </c>
    </row>
    <row r="375" spans="1:19" ht="16.5" customHeight="1" x14ac:dyDescent="0.2">
      <c r="A375" s="7"/>
      <c r="B375" s="7"/>
      <c r="C375" s="7"/>
      <c r="D375" s="7" t="s">
        <v>588</v>
      </c>
      <c r="E375" s="7"/>
      <c r="F375" s="7"/>
      <c r="G375" s="7"/>
      <c r="H375" s="7"/>
      <c r="I375" s="7"/>
      <c r="J375" s="7"/>
      <c r="K375" s="7"/>
      <c r="L375" s="9" t="s">
        <v>240</v>
      </c>
      <c r="M375" s="14" t="s">
        <v>227</v>
      </c>
      <c r="N375" s="14" t="s">
        <v>227</v>
      </c>
      <c r="O375" s="17">
        <v>2388</v>
      </c>
      <c r="P375" s="7"/>
      <c r="Q375" s="14" t="s">
        <v>227</v>
      </c>
      <c r="R375" s="14" t="s">
        <v>227</v>
      </c>
      <c r="S375" s="17">
        <v>1851</v>
      </c>
    </row>
    <row r="376" spans="1:19" ht="16.5" customHeight="1" x14ac:dyDescent="0.2">
      <c r="A376" s="7"/>
      <c r="B376" s="7"/>
      <c r="C376" s="7" t="s">
        <v>589</v>
      </c>
      <c r="D376" s="7"/>
      <c r="E376" s="7"/>
      <c r="F376" s="7"/>
      <c r="G376" s="7"/>
      <c r="H376" s="7"/>
      <c r="I376" s="7"/>
      <c r="J376" s="7"/>
      <c r="K376" s="7"/>
      <c r="L376" s="9"/>
      <c r="M376" s="10"/>
      <c r="N376" s="10"/>
      <c r="O376" s="10"/>
      <c r="P376" s="7"/>
      <c r="Q376" s="10"/>
      <c r="R376" s="10"/>
      <c r="S376" s="10"/>
    </row>
    <row r="377" spans="1:19" ht="16.5" customHeight="1" x14ac:dyDescent="0.2">
      <c r="A377" s="7"/>
      <c r="B377" s="7"/>
      <c r="C377" s="7"/>
      <c r="D377" s="7" t="s">
        <v>433</v>
      </c>
      <c r="E377" s="7"/>
      <c r="F377" s="7"/>
      <c r="G377" s="7"/>
      <c r="H377" s="7"/>
      <c r="I377" s="7"/>
      <c r="J377" s="7"/>
      <c r="K377" s="7"/>
      <c r="L377" s="9" t="s">
        <v>240</v>
      </c>
      <c r="M377" s="14" t="s">
        <v>101</v>
      </c>
      <c r="N377" s="14" t="s">
        <v>101</v>
      </c>
      <c r="O377" s="13" t="s">
        <v>104</v>
      </c>
      <c r="P377" s="7"/>
      <c r="Q377" s="14" t="s">
        <v>101</v>
      </c>
      <c r="R377" s="14" t="s">
        <v>101</v>
      </c>
      <c r="S377" s="13" t="s">
        <v>104</v>
      </c>
    </row>
    <row r="378" spans="1:19" ht="16.5" customHeight="1" x14ac:dyDescent="0.2">
      <c r="A378" s="7"/>
      <c r="B378" s="7"/>
      <c r="C378" s="7"/>
      <c r="D378" s="7" t="s">
        <v>434</v>
      </c>
      <c r="E378" s="7"/>
      <c r="F378" s="7"/>
      <c r="G378" s="7"/>
      <c r="H378" s="7"/>
      <c r="I378" s="7"/>
      <c r="J378" s="7"/>
      <c r="K378" s="7"/>
      <c r="L378" s="9" t="s">
        <v>240</v>
      </c>
      <c r="M378" s="15">
        <v>952</v>
      </c>
      <c r="N378" s="17">
        <v>1458</v>
      </c>
      <c r="O378" s="17">
        <v>4591</v>
      </c>
      <c r="P378" s="7"/>
      <c r="Q378" s="17">
        <v>1001</v>
      </c>
      <c r="R378" s="17">
        <v>1969</v>
      </c>
      <c r="S378" s="17">
        <v>2748</v>
      </c>
    </row>
    <row r="379" spans="1:19" ht="16.5" customHeight="1" x14ac:dyDescent="0.2">
      <c r="A379" s="7"/>
      <c r="B379" s="7"/>
      <c r="C379" s="7"/>
      <c r="D379" s="7" t="s">
        <v>435</v>
      </c>
      <c r="E379" s="7"/>
      <c r="F379" s="7"/>
      <c r="G379" s="7"/>
      <c r="H379" s="7"/>
      <c r="I379" s="7"/>
      <c r="J379" s="7"/>
      <c r="K379" s="7"/>
      <c r="L379" s="9" t="s">
        <v>240</v>
      </c>
      <c r="M379" s="15">
        <v>998</v>
      </c>
      <c r="N379" s="17">
        <v>1632</v>
      </c>
      <c r="O379" s="17">
        <v>3245</v>
      </c>
      <c r="P379" s="7"/>
      <c r="Q379" s="17">
        <v>1007</v>
      </c>
      <c r="R379" s="17">
        <v>1872</v>
      </c>
      <c r="S379" s="17">
        <v>1888</v>
      </c>
    </row>
    <row r="380" spans="1:19" ht="16.5" customHeight="1" x14ac:dyDescent="0.2">
      <c r="A380" s="7"/>
      <c r="B380" s="7"/>
      <c r="C380" s="7"/>
      <c r="D380" s="7" t="s">
        <v>436</v>
      </c>
      <c r="E380" s="7"/>
      <c r="F380" s="7"/>
      <c r="G380" s="7"/>
      <c r="H380" s="7"/>
      <c r="I380" s="7"/>
      <c r="J380" s="7"/>
      <c r="K380" s="7"/>
      <c r="L380" s="9" t="s">
        <v>240</v>
      </c>
      <c r="M380" s="17">
        <v>1006</v>
      </c>
      <c r="N380" s="17">
        <v>1455</v>
      </c>
      <c r="O380" s="15">
        <v>112</v>
      </c>
      <c r="P380" s="7"/>
      <c r="Q380" s="17">
        <v>1108</v>
      </c>
      <c r="R380" s="17">
        <v>2147</v>
      </c>
      <c r="S380" s="16">
        <v>70</v>
      </c>
    </row>
    <row r="381" spans="1:19" ht="16.5" customHeight="1" x14ac:dyDescent="0.2">
      <c r="A381" s="7"/>
      <c r="B381" s="7"/>
      <c r="C381" s="7"/>
      <c r="D381" s="7" t="s">
        <v>437</v>
      </c>
      <c r="E381" s="7"/>
      <c r="F381" s="7"/>
      <c r="G381" s="7"/>
      <c r="H381" s="7"/>
      <c r="I381" s="7"/>
      <c r="J381" s="7"/>
      <c r="K381" s="7"/>
      <c r="L381" s="9" t="s">
        <v>240</v>
      </c>
      <c r="M381" s="15">
        <v>412</v>
      </c>
      <c r="N381" s="17">
        <v>1455</v>
      </c>
      <c r="O381" s="16">
        <v>67</v>
      </c>
      <c r="P381" s="7"/>
      <c r="Q381" s="15">
        <v>581</v>
      </c>
      <c r="R381" s="17">
        <v>1088</v>
      </c>
      <c r="S381" s="16">
        <v>30</v>
      </c>
    </row>
    <row r="382" spans="1:19" ht="16.5" customHeight="1" x14ac:dyDescent="0.2">
      <c r="A382" s="7"/>
      <c r="B382" s="7"/>
      <c r="C382" s="7"/>
      <c r="D382" s="7" t="s">
        <v>588</v>
      </c>
      <c r="E382" s="7"/>
      <c r="F382" s="7"/>
      <c r="G382" s="7"/>
      <c r="H382" s="7"/>
      <c r="I382" s="7"/>
      <c r="J382" s="7"/>
      <c r="K382" s="7"/>
      <c r="L382" s="9" t="s">
        <v>240</v>
      </c>
      <c r="M382" s="14" t="s">
        <v>227</v>
      </c>
      <c r="N382" s="14" t="s">
        <v>227</v>
      </c>
      <c r="O382" s="16">
        <v>15</v>
      </c>
      <c r="P382" s="7"/>
      <c r="Q382" s="14" t="s">
        <v>227</v>
      </c>
      <c r="R382" s="14" t="s">
        <v>227</v>
      </c>
      <c r="S382" s="13">
        <v>4</v>
      </c>
    </row>
    <row r="383" spans="1:19" ht="16.5" customHeight="1" x14ac:dyDescent="0.2">
      <c r="A383" s="7"/>
      <c r="B383" s="7"/>
      <c r="C383" s="7" t="s">
        <v>630</v>
      </c>
      <c r="D383" s="7"/>
      <c r="E383" s="7"/>
      <c r="F383" s="7"/>
      <c r="G383" s="7"/>
      <c r="H383" s="7"/>
      <c r="I383" s="7"/>
      <c r="J383" s="7"/>
      <c r="K383" s="7"/>
      <c r="L383" s="9"/>
      <c r="M383" s="10"/>
      <c r="N383" s="10"/>
      <c r="O383" s="10"/>
      <c r="P383" s="7"/>
      <c r="Q383" s="10"/>
      <c r="R383" s="10"/>
      <c r="S383" s="10"/>
    </row>
    <row r="384" spans="1:19" ht="16.5" customHeight="1" x14ac:dyDescent="0.2">
      <c r="A384" s="7"/>
      <c r="B384" s="7"/>
      <c r="C384" s="7"/>
      <c r="D384" s="7" t="s">
        <v>591</v>
      </c>
      <c r="E384" s="7"/>
      <c r="F384" s="7"/>
      <c r="G384" s="7"/>
      <c r="H384" s="7"/>
      <c r="I384" s="7"/>
      <c r="J384" s="7"/>
      <c r="K384" s="7"/>
      <c r="L384" s="9" t="s">
        <v>240</v>
      </c>
      <c r="M384" s="15">
        <v>971</v>
      </c>
      <c r="N384" s="17">
        <v>1612</v>
      </c>
      <c r="O384" s="17">
        <v>5119</v>
      </c>
      <c r="P384" s="7"/>
      <c r="Q384" s="17">
        <v>1021</v>
      </c>
      <c r="R384" s="17">
        <v>1982</v>
      </c>
      <c r="S384" s="17">
        <v>2946</v>
      </c>
    </row>
    <row r="385" spans="1:19" ht="16.5" customHeight="1" x14ac:dyDescent="0.2">
      <c r="A385" s="7"/>
      <c r="B385" s="7"/>
      <c r="C385" s="7"/>
      <c r="D385" s="7" t="s">
        <v>592</v>
      </c>
      <c r="E385" s="7"/>
      <c r="F385" s="7"/>
      <c r="G385" s="7"/>
      <c r="H385" s="7"/>
      <c r="I385" s="7"/>
      <c r="J385" s="7"/>
      <c r="K385" s="7"/>
      <c r="L385" s="9" t="s">
        <v>240</v>
      </c>
      <c r="M385" s="15">
        <v>962</v>
      </c>
      <c r="N385" s="17">
        <v>1559</v>
      </c>
      <c r="O385" s="17">
        <v>1225</v>
      </c>
      <c r="P385" s="7"/>
      <c r="Q385" s="15">
        <v>997</v>
      </c>
      <c r="R385" s="17">
        <v>1792</v>
      </c>
      <c r="S385" s="15">
        <v>707</v>
      </c>
    </row>
    <row r="386" spans="1:19" ht="16.5" customHeight="1" x14ac:dyDescent="0.2">
      <c r="A386" s="7"/>
      <c r="B386" s="7"/>
      <c r="C386" s="7"/>
      <c r="D386" s="7" t="s">
        <v>593</v>
      </c>
      <c r="E386" s="7"/>
      <c r="F386" s="7"/>
      <c r="G386" s="7"/>
      <c r="H386" s="7"/>
      <c r="I386" s="7"/>
      <c r="J386" s="7"/>
      <c r="K386" s="7"/>
      <c r="L386" s="9" t="s">
        <v>240</v>
      </c>
      <c r="M386" s="15">
        <v>399</v>
      </c>
      <c r="N386" s="17">
        <v>1395</v>
      </c>
      <c r="O386" s="17">
        <v>1000</v>
      </c>
      <c r="P386" s="7"/>
      <c r="Q386" s="15">
        <v>496</v>
      </c>
      <c r="R386" s="17">
        <v>1764</v>
      </c>
      <c r="S386" s="15">
        <v>668</v>
      </c>
    </row>
    <row r="387" spans="1:19" ht="16.5" customHeight="1" x14ac:dyDescent="0.2">
      <c r="A387" s="7"/>
      <c r="B387" s="7"/>
      <c r="C387" s="7"/>
      <c r="D387" s="7" t="s">
        <v>594</v>
      </c>
      <c r="E387" s="7"/>
      <c r="F387" s="7"/>
      <c r="G387" s="7"/>
      <c r="H387" s="7"/>
      <c r="I387" s="7"/>
      <c r="J387" s="7"/>
      <c r="K387" s="7"/>
      <c r="L387" s="9" t="s">
        <v>240</v>
      </c>
      <c r="M387" s="15">
        <v>960</v>
      </c>
      <c r="N387" s="17">
        <v>1009</v>
      </c>
      <c r="O387" s="15">
        <v>609</v>
      </c>
      <c r="P387" s="7"/>
      <c r="Q387" s="17">
        <v>1013</v>
      </c>
      <c r="R387" s="17">
        <v>1934</v>
      </c>
      <c r="S387" s="15">
        <v>378</v>
      </c>
    </row>
    <row r="388" spans="1:19" ht="16.5" customHeight="1" x14ac:dyDescent="0.2">
      <c r="A388" s="7"/>
      <c r="B388" s="7"/>
      <c r="C388" s="7"/>
      <c r="D388" s="7" t="s">
        <v>595</v>
      </c>
      <c r="E388" s="7"/>
      <c r="F388" s="7"/>
      <c r="G388" s="7"/>
      <c r="H388" s="7"/>
      <c r="I388" s="7"/>
      <c r="J388" s="7"/>
      <c r="K388" s="7"/>
      <c r="L388" s="9" t="s">
        <v>240</v>
      </c>
      <c r="M388" s="15">
        <v>969</v>
      </c>
      <c r="N388" s="17">
        <v>1039</v>
      </c>
      <c r="O388" s="16">
        <v>63</v>
      </c>
      <c r="P388" s="7"/>
      <c r="Q388" s="17">
        <v>1009</v>
      </c>
      <c r="R388" s="17">
        <v>1488</v>
      </c>
      <c r="S388" s="16">
        <v>37</v>
      </c>
    </row>
    <row r="389" spans="1:19" ht="16.5" customHeight="1" x14ac:dyDescent="0.2">
      <c r="A389" s="7"/>
      <c r="B389" s="7"/>
      <c r="C389" s="7"/>
      <c r="D389" s="7" t="s">
        <v>588</v>
      </c>
      <c r="E389" s="7"/>
      <c r="F389" s="7"/>
      <c r="G389" s="7"/>
      <c r="H389" s="7"/>
      <c r="I389" s="7"/>
      <c r="J389" s="7"/>
      <c r="K389" s="7"/>
      <c r="L389" s="9" t="s">
        <v>240</v>
      </c>
      <c r="M389" s="14" t="s">
        <v>227</v>
      </c>
      <c r="N389" s="14" t="s">
        <v>227</v>
      </c>
      <c r="O389" s="16">
        <v>15</v>
      </c>
      <c r="P389" s="7"/>
      <c r="Q389" s="14" t="s">
        <v>227</v>
      </c>
      <c r="R389" s="14" t="s">
        <v>227</v>
      </c>
      <c r="S389" s="13">
        <v>4</v>
      </c>
    </row>
    <row r="390" spans="1:19" ht="16.5" customHeight="1" x14ac:dyDescent="0.2">
      <c r="A390" s="7"/>
      <c r="B390" s="7" t="s">
        <v>596</v>
      </c>
      <c r="C390" s="7"/>
      <c r="D390" s="7"/>
      <c r="E390" s="7"/>
      <c r="F390" s="7"/>
      <c r="G390" s="7"/>
      <c r="H390" s="7"/>
      <c r="I390" s="7"/>
      <c r="J390" s="7"/>
      <c r="K390" s="7"/>
      <c r="L390" s="9"/>
      <c r="M390" s="10"/>
      <c r="N390" s="10"/>
      <c r="O390" s="10"/>
      <c r="P390" s="7"/>
      <c r="Q390" s="10"/>
      <c r="R390" s="10"/>
      <c r="S390" s="10"/>
    </row>
    <row r="391" spans="1:19" ht="16.5" customHeight="1" x14ac:dyDescent="0.2">
      <c r="A391" s="7"/>
      <c r="B391" s="7"/>
      <c r="C391" s="7" t="s">
        <v>105</v>
      </c>
      <c r="D391" s="7"/>
      <c r="E391" s="7"/>
      <c r="F391" s="7"/>
      <c r="G391" s="7"/>
      <c r="H391" s="7"/>
      <c r="I391" s="7"/>
      <c r="J391" s="7"/>
      <c r="K391" s="7"/>
      <c r="L391" s="9" t="s">
        <v>240</v>
      </c>
      <c r="M391" s="15">
        <v>185</v>
      </c>
      <c r="N391" s="15">
        <v>452</v>
      </c>
      <c r="O391" s="17">
        <v>1776</v>
      </c>
      <c r="P391" s="7"/>
      <c r="Q391" s="15">
        <v>365</v>
      </c>
      <c r="R391" s="17">
        <v>2547</v>
      </c>
      <c r="S391" s="17">
        <v>1836</v>
      </c>
    </row>
    <row r="392" spans="1:19" ht="16.5" customHeight="1" x14ac:dyDescent="0.2">
      <c r="A392" s="7"/>
      <c r="B392" s="7"/>
      <c r="C392" s="7" t="s">
        <v>587</v>
      </c>
      <c r="D392" s="7"/>
      <c r="E392" s="7"/>
      <c r="F392" s="7"/>
      <c r="G392" s="7"/>
      <c r="H392" s="7"/>
      <c r="I392" s="7"/>
      <c r="J392" s="7"/>
      <c r="K392" s="7"/>
      <c r="L392" s="9"/>
      <c r="M392" s="10"/>
      <c r="N392" s="10"/>
      <c r="O392" s="10"/>
      <c r="P392" s="7"/>
      <c r="Q392" s="10"/>
      <c r="R392" s="10"/>
      <c r="S392" s="10"/>
    </row>
    <row r="393" spans="1:19" ht="29.45" customHeight="1" x14ac:dyDescent="0.2">
      <c r="A393" s="7"/>
      <c r="B393" s="7"/>
      <c r="C393" s="7"/>
      <c r="D393" s="84" t="s">
        <v>346</v>
      </c>
      <c r="E393" s="84"/>
      <c r="F393" s="84"/>
      <c r="G393" s="84"/>
      <c r="H393" s="84"/>
      <c r="I393" s="84"/>
      <c r="J393" s="84"/>
      <c r="K393" s="84"/>
      <c r="L393" s="9" t="s">
        <v>240</v>
      </c>
      <c r="M393" s="15">
        <v>185</v>
      </c>
      <c r="N393" s="15">
        <v>464</v>
      </c>
      <c r="O393" s="16">
        <v>37</v>
      </c>
      <c r="P393" s="7"/>
      <c r="Q393" s="15">
        <v>283</v>
      </c>
      <c r="R393" s="17">
        <v>2387</v>
      </c>
      <c r="S393" s="16">
        <v>36</v>
      </c>
    </row>
    <row r="394" spans="1:19" ht="16.5" customHeight="1" x14ac:dyDescent="0.2">
      <c r="A394" s="7"/>
      <c r="B394" s="7"/>
      <c r="C394" s="7"/>
      <c r="D394" s="7" t="s">
        <v>487</v>
      </c>
      <c r="E394" s="7"/>
      <c r="F394" s="7"/>
      <c r="G394" s="7"/>
      <c r="H394" s="7"/>
      <c r="I394" s="7"/>
      <c r="J394" s="7"/>
      <c r="K394" s="7"/>
      <c r="L394" s="9" t="s">
        <v>240</v>
      </c>
      <c r="M394" s="15">
        <v>245</v>
      </c>
      <c r="N394" s="15">
        <v>463</v>
      </c>
      <c r="O394" s="17">
        <v>1039</v>
      </c>
      <c r="P394" s="7"/>
      <c r="Q394" s="15">
        <v>386</v>
      </c>
      <c r="R394" s="17">
        <v>2730</v>
      </c>
      <c r="S394" s="17">
        <v>1105</v>
      </c>
    </row>
    <row r="395" spans="1:19" ht="16.5" customHeight="1" x14ac:dyDescent="0.2">
      <c r="A395" s="7"/>
      <c r="B395" s="7"/>
      <c r="C395" s="7"/>
      <c r="D395" s="7" t="s">
        <v>588</v>
      </c>
      <c r="E395" s="7"/>
      <c r="F395" s="7"/>
      <c r="G395" s="7"/>
      <c r="H395" s="7"/>
      <c r="I395" s="7"/>
      <c r="J395" s="7"/>
      <c r="K395" s="7"/>
      <c r="L395" s="9" t="s">
        <v>240</v>
      </c>
      <c r="M395" s="14" t="s">
        <v>227</v>
      </c>
      <c r="N395" s="14" t="s">
        <v>227</v>
      </c>
      <c r="O395" s="15">
        <v>700</v>
      </c>
      <c r="P395" s="7"/>
      <c r="Q395" s="14" t="s">
        <v>227</v>
      </c>
      <c r="R395" s="14" t="s">
        <v>227</v>
      </c>
      <c r="S395" s="15">
        <v>695</v>
      </c>
    </row>
    <row r="396" spans="1:19" ht="16.5" customHeight="1" x14ac:dyDescent="0.2">
      <c r="A396" s="7"/>
      <c r="B396" s="7"/>
      <c r="C396" s="7" t="s">
        <v>589</v>
      </c>
      <c r="D396" s="7"/>
      <c r="E396" s="7"/>
      <c r="F396" s="7"/>
      <c r="G396" s="7"/>
      <c r="H396" s="7"/>
      <c r="I396" s="7"/>
      <c r="J396" s="7"/>
      <c r="K396" s="7"/>
      <c r="L396" s="9"/>
      <c r="M396" s="10"/>
      <c r="N396" s="10"/>
      <c r="O396" s="10"/>
      <c r="P396" s="7"/>
      <c r="Q396" s="10"/>
      <c r="R396" s="10"/>
      <c r="S396" s="10"/>
    </row>
    <row r="397" spans="1:19" ht="16.5" customHeight="1" x14ac:dyDescent="0.2">
      <c r="A397" s="7"/>
      <c r="B397" s="7"/>
      <c r="C397" s="7"/>
      <c r="D397" s="7" t="s">
        <v>433</v>
      </c>
      <c r="E397" s="7"/>
      <c r="F397" s="7"/>
      <c r="G397" s="7"/>
      <c r="H397" s="7"/>
      <c r="I397" s="7"/>
      <c r="J397" s="7"/>
      <c r="K397" s="7"/>
      <c r="L397" s="9" t="s">
        <v>240</v>
      </c>
      <c r="M397" s="14" t="s">
        <v>101</v>
      </c>
      <c r="N397" s="14" t="s">
        <v>101</v>
      </c>
      <c r="O397" s="13" t="s">
        <v>104</v>
      </c>
      <c r="P397" s="7"/>
      <c r="Q397" s="14" t="s">
        <v>101</v>
      </c>
      <c r="R397" s="14" t="s">
        <v>101</v>
      </c>
      <c r="S397" s="13" t="s">
        <v>104</v>
      </c>
    </row>
    <row r="398" spans="1:19" ht="16.5" customHeight="1" x14ac:dyDescent="0.2">
      <c r="A398" s="7"/>
      <c r="B398" s="7"/>
      <c r="C398" s="7"/>
      <c r="D398" s="7" t="s">
        <v>434</v>
      </c>
      <c r="E398" s="7"/>
      <c r="F398" s="7"/>
      <c r="G398" s="7"/>
      <c r="H398" s="7"/>
      <c r="I398" s="7"/>
      <c r="J398" s="7"/>
      <c r="K398" s="7"/>
      <c r="L398" s="9" t="s">
        <v>240</v>
      </c>
      <c r="M398" s="15">
        <v>125</v>
      </c>
      <c r="N398" s="15">
        <v>423</v>
      </c>
      <c r="O398" s="15">
        <v>971</v>
      </c>
      <c r="P398" s="7"/>
      <c r="Q398" s="15">
        <v>369</v>
      </c>
      <c r="R398" s="17">
        <v>2752</v>
      </c>
      <c r="S398" s="17">
        <v>1038</v>
      </c>
    </row>
    <row r="399" spans="1:19" ht="16.5" customHeight="1" x14ac:dyDescent="0.2">
      <c r="A399" s="7"/>
      <c r="B399" s="7"/>
      <c r="C399" s="7"/>
      <c r="D399" s="7" t="s">
        <v>435</v>
      </c>
      <c r="E399" s="7"/>
      <c r="F399" s="7"/>
      <c r="G399" s="7"/>
      <c r="H399" s="7"/>
      <c r="I399" s="7"/>
      <c r="J399" s="7"/>
      <c r="K399" s="7"/>
      <c r="L399" s="9" t="s">
        <v>240</v>
      </c>
      <c r="M399" s="15">
        <v>232</v>
      </c>
      <c r="N399" s="15">
        <v>570</v>
      </c>
      <c r="O399" s="15">
        <v>759</v>
      </c>
      <c r="P399" s="7"/>
      <c r="Q399" s="15">
        <v>357</v>
      </c>
      <c r="R399" s="17">
        <v>2388</v>
      </c>
      <c r="S399" s="15">
        <v>758</v>
      </c>
    </row>
    <row r="400" spans="1:19" ht="16.5" customHeight="1" x14ac:dyDescent="0.2">
      <c r="A400" s="7"/>
      <c r="B400" s="7"/>
      <c r="C400" s="7"/>
      <c r="D400" s="7" t="s">
        <v>436</v>
      </c>
      <c r="E400" s="7"/>
      <c r="F400" s="7"/>
      <c r="G400" s="7"/>
      <c r="H400" s="7"/>
      <c r="I400" s="7"/>
      <c r="J400" s="7"/>
      <c r="K400" s="7"/>
      <c r="L400" s="9" t="s">
        <v>240</v>
      </c>
      <c r="M400" s="15">
        <v>289</v>
      </c>
      <c r="N400" s="15">
        <v>509</v>
      </c>
      <c r="O400" s="16">
        <v>32</v>
      </c>
      <c r="P400" s="7"/>
      <c r="Q400" s="15">
        <v>348</v>
      </c>
      <c r="R400" s="17">
        <v>2758</v>
      </c>
      <c r="S400" s="16">
        <v>29</v>
      </c>
    </row>
    <row r="401" spans="1:19" ht="16.5" customHeight="1" x14ac:dyDescent="0.2">
      <c r="A401" s="7"/>
      <c r="B401" s="7"/>
      <c r="C401" s="7"/>
      <c r="D401" s="7" t="s">
        <v>437</v>
      </c>
      <c r="E401" s="7"/>
      <c r="F401" s="7"/>
      <c r="G401" s="7"/>
      <c r="H401" s="7"/>
      <c r="I401" s="7"/>
      <c r="J401" s="7"/>
      <c r="K401" s="7"/>
      <c r="L401" s="9" t="s">
        <v>240</v>
      </c>
      <c r="M401" s="14" t="s">
        <v>227</v>
      </c>
      <c r="N401" s="14" t="s">
        <v>227</v>
      </c>
      <c r="O401" s="16">
        <v>11</v>
      </c>
      <c r="P401" s="7"/>
      <c r="Q401" s="14" t="s">
        <v>227</v>
      </c>
      <c r="R401" s="14" t="s">
        <v>227</v>
      </c>
      <c r="S401" s="13">
        <v>7</v>
      </c>
    </row>
    <row r="402" spans="1:19" ht="16.5" customHeight="1" x14ac:dyDescent="0.2">
      <c r="A402" s="7"/>
      <c r="B402" s="7"/>
      <c r="C402" s="7"/>
      <c r="D402" s="7" t="s">
        <v>588</v>
      </c>
      <c r="E402" s="7"/>
      <c r="F402" s="7"/>
      <c r="G402" s="7"/>
      <c r="H402" s="7"/>
      <c r="I402" s="7"/>
      <c r="J402" s="7"/>
      <c r="K402" s="7"/>
      <c r="L402" s="9" t="s">
        <v>240</v>
      </c>
      <c r="M402" s="14" t="s">
        <v>227</v>
      </c>
      <c r="N402" s="14" t="s">
        <v>227</v>
      </c>
      <c r="O402" s="13">
        <v>2</v>
      </c>
      <c r="P402" s="7"/>
      <c r="Q402" s="14" t="s">
        <v>227</v>
      </c>
      <c r="R402" s="14" t="s">
        <v>227</v>
      </c>
      <c r="S402" s="13">
        <v>4</v>
      </c>
    </row>
    <row r="403" spans="1:19" ht="16.5" customHeight="1" x14ac:dyDescent="0.2">
      <c r="A403" s="7"/>
      <c r="B403" s="7"/>
      <c r="C403" s="7" t="s">
        <v>630</v>
      </c>
      <c r="D403" s="7"/>
      <c r="E403" s="7"/>
      <c r="F403" s="7"/>
      <c r="G403" s="7"/>
      <c r="H403" s="7"/>
      <c r="I403" s="7"/>
      <c r="J403" s="7"/>
      <c r="K403" s="7"/>
      <c r="L403" s="9"/>
      <c r="M403" s="10"/>
      <c r="N403" s="10"/>
      <c r="O403" s="10"/>
      <c r="P403" s="7"/>
      <c r="Q403" s="10"/>
      <c r="R403" s="10"/>
      <c r="S403" s="10"/>
    </row>
    <row r="404" spans="1:19" ht="16.5" customHeight="1" x14ac:dyDescent="0.2">
      <c r="A404" s="7"/>
      <c r="B404" s="7"/>
      <c r="C404" s="7"/>
      <c r="D404" s="7" t="s">
        <v>591</v>
      </c>
      <c r="E404" s="7"/>
      <c r="F404" s="7"/>
      <c r="G404" s="7"/>
      <c r="H404" s="7"/>
      <c r="I404" s="7"/>
      <c r="J404" s="7"/>
      <c r="K404" s="7"/>
      <c r="L404" s="9" t="s">
        <v>240</v>
      </c>
      <c r="M404" s="15">
        <v>193</v>
      </c>
      <c r="N404" s="15">
        <v>455</v>
      </c>
      <c r="O404" s="17">
        <v>1173</v>
      </c>
      <c r="P404" s="7"/>
      <c r="Q404" s="15">
        <v>353</v>
      </c>
      <c r="R404" s="17">
        <v>2512</v>
      </c>
      <c r="S404" s="17">
        <v>1167</v>
      </c>
    </row>
    <row r="405" spans="1:19" ht="16.5" customHeight="1" x14ac:dyDescent="0.2">
      <c r="A405" s="7"/>
      <c r="B405" s="7"/>
      <c r="C405" s="7"/>
      <c r="D405" s="7" t="s">
        <v>592</v>
      </c>
      <c r="E405" s="7"/>
      <c r="F405" s="7"/>
      <c r="G405" s="7"/>
      <c r="H405" s="7"/>
      <c r="I405" s="7"/>
      <c r="J405" s="7"/>
      <c r="K405" s="7"/>
      <c r="L405" s="9" t="s">
        <v>240</v>
      </c>
      <c r="M405" s="15">
        <v>209</v>
      </c>
      <c r="N405" s="15">
        <v>442</v>
      </c>
      <c r="O405" s="15">
        <v>266</v>
      </c>
      <c r="P405" s="7"/>
      <c r="Q405" s="15">
        <v>388</v>
      </c>
      <c r="R405" s="17">
        <v>2568</v>
      </c>
      <c r="S405" s="15">
        <v>290</v>
      </c>
    </row>
    <row r="406" spans="1:19" ht="16.5" customHeight="1" x14ac:dyDescent="0.2">
      <c r="A406" s="7"/>
      <c r="B406" s="7"/>
      <c r="C406" s="7"/>
      <c r="D406" s="7" t="s">
        <v>593</v>
      </c>
      <c r="E406" s="7"/>
      <c r="F406" s="7"/>
      <c r="G406" s="7"/>
      <c r="H406" s="7"/>
      <c r="I406" s="7"/>
      <c r="J406" s="7"/>
      <c r="K406" s="7"/>
      <c r="L406" s="9" t="s">
        <v>240</v>
      </c>
      <c r="M406" s="15">
        <v>254</v>
      </c>
      <c r="N406" s="15">
        <v>462</v>
      </c>
      <c r="O406" s="15">
        <v>207</v>
      </c>
      <c r="P406" s="7"/>
      <c r="Q406" s="15">
        <v>395</v>
      </c>
      <c r="R406" s="17">
        <v>2829</v>
      </c>
      <c r="S406" s="15">
        <v>237</v>
      </c>
    </row>
    <row r="407" spans="1:19" ht="16.5" customHeight="1" x14ac:dyDescent="0.2">
      <c r="A407" s="7"/>
      <c r="B407" s="7"/>
      <c r="C407" s="7"/>
      <c r="D407" s="7" t="s">
        <v>594</v>
      </c>
      <c r="E407" s="7"/>
      <c r="F407" s="7"/>
      <c r="G407" s="7"/>
      <c r="H407" s="7"/>
      <c r="I407" s="7"/>
      <c r="J407" s="7"/>
      <c r="K407" s="7"/>
      <c r="L407" s="9" t="s">
        <v>240</v>
      </c>
      <c r="M407" s="16">
        <v>50</v>
      </c>
      <c r="N407" s="15">
        <v>361</v>
      </c>
      <c r="O407" s="15">
        <v>120</v>
      </c>
      <c r="P407" s="7"/>
      <c r="Q407" s="15">
        <v>179</v>
      </c>
      <c r="R407" s="17">
        <v>2124</v>
      </c>
      <c r="S407" s="15">
        <v>130</v>
      </c>
    </row>
    <row r="408" spans="1:19" ht="16.5" customHeight="1" x14ac:dyDescent="0.2">
      <c r="A408" s="7"/>
      <c r="B408" s="7"/>
      <c r="C408" s="7"/>
      <c r="D408" s="7" t="s">
        <v>595</v>
      </c>
      <c r="E408" s="7"/>
      <c r="F408" s="7"/>
      <c r="G408" s="7"/>
      <c r="H408" s="7"/>
      <c r="I408" s="7"/>
      <c r="J408" s="7"/>
      <c r="K408" s="7"/>
      <c r="L408" s="9" t="s">
        <v>240</v>
      </c>
      <c r="M408" s="14" t="s">
        <v>227</v>
      </c>
      <c r="N408" s="14" t="s">
        <v>227</v>
      </c>
      <c r="O408" s="13">
        <v>8</v>
      </c>
      <c r="P408" s="7"/>
      <c r="Q408" s="14" t="s">
        <v>227</v>
      </c>
      <c r="R408" s="14" t="s">
        <v>227</v>
      </c>
      <c r="S408" s="13">
        <v>8</v>
      </c>
    </row>
    <row r="409" spans="1:19" ht="16.5" customHeight="1" x14ac:dyDescent="0.2">
      <c r="A409" s="7"/>
      <c r="B409" s="7"/>
      <c r="C409" s="7"/>
      <c r="D409" s="7" t="s">
        <v>588</v>
      </c>
      <c r="E409" s="7"/>
      <c r="F409" s="7"/>
      <c r="G409" s="7"/>
      <c r="H409" s="7"/>
      <c r="I409" s="7"/>
      <c r="J409" s="7"/>
      <c r="K409" s="7"/>
      <c r="L409" s="9" t="s">
        <v>240</v>
      </c>
      <c r="M409" s="14" t="s">
        <v>227</v>
      </c>
      <c r="N409" s="14" t="s">
        <v>227</v>
      </c>
      <c r="O409" s="13">
        <v>2</v>
      </c>
      <c r="P409" s="7"/>
      <c r="Q409" s="14" t="s">
        <v>227</v>
      </c>
      <c r="R409" s="14" t="s">
        <v>227</v>
      </c>
      <c r="S409" s="13">
        <v>4</v>
      </c>
    </row>
    <row r="410" spans="1:19" ht="16.5" customHeight="1" x14ac:dyDescent="0.2">
      <c r="A410" s="7"/>
      <c r="B410" s="7" t="s">
        <v>597</v>
      </c>
      <c r="C410" s="7"/>
      <c r="D410" s="7"/>
      <c r="E410" s="7"/>
      <c r="F410" s="7"/>
      <c r="G410" s="7"/>
      <c r="H410" s="7"/>
      <c r="I410" s="7"/>
      <c r="J410" s="7"/>
      <c r="K410" s="7"/>
      <c r="L410" s="9"/>
      <c r="M410" s="10"/>
      <c r="N410" s="10"/>
      <c r="O410" s="10"/>
      <c r="P410" s="7"/>
      <c r="Q410" s="10"/>
      <c r="R410" s="10"/>
      <c r="S410" s="10"/>
    </row>
    <row r="411" spans="1:19" ht="16.5" customHeight="1" x14ac:dyDescent="0.2">
      <c r="A411" s="7"/>
      <c r="B411" s="7"/>
      <c r="C411" s="7" t="s">
        <v>105</v>
      </c>
      <c r="D411" s="7"/>
      <c r="E411" s="7"/>
      <c r="F411" s="7"/>
      <c r="G411" s="7"/>
      <c r="H411" s="7"/>
      <c r="I411" s="7"/>
      <c r="J411" s="7"/>
      <c r="K411" s="7"/>
      <c r="L411" s="9" t="s">
        <v>240</v>
      </c>
      <c r="M411" s="14" t="s">
        <v>101</v>
      </c>
      <c r="N411" s="14" t="s">
        <v>101</v>
      </c>
      <c r="O411" s="14" t="s">
        <v>101</v>
      </c>
      <c r="P411" s="7"/>
      <c r="Q411" s="14" t="s">
        <v>101</v>
      </c>
      <c r="R411" s="14" t="s">
        <v>101</v>
      </c>
      <c r="S411" s="14" t="s">
        <v>101</v>
      </c>
    </row>
    <row r="412" spans="1:19" ht="16.5" customHeight="1" x14ac:dyDescent="0.2">
      <c r="A412" s="7"/>
      <c r="B412" s="7"/>
      <c r="C412" s="7" t="s">
        <v>587</v>
      </c>
      <c r="D412" s="7"/>
      <c r="E412" s="7"/>
      <c r="F412" s="7"/>
      <c r="G412" s="7"/>
      <c r="H412" s="7"/>
      <c r="I412" s="7"/>
      <c r="J412" s="7"/>
      <c r="K412" s="7"/>
      <c r="L412" s="9"/>
      <c r="M412" s="10"/>
      <c r="N412" s="10"/>
      <c r="O412" s="10"/>
      <c r="P412" s="7"/>
      <c r="Q412" s="10"/>
      <c r="R412" s="10"/>
      <c r="S412" s="10"/>
    </row>
    <row r="413" spans="1:19" ht="29.45" customHeight="1" x14ac:dyDescent="0.2">
      <c r="A413" s="7"/>
      <c r="B413" s="7"/>
      <c r="C413" s="7"/>
      <c r="D413" s="84" t="s">
        <v>346</v>
      </c>
      <c r="E413" s="84"/>
      <c r="F413" s="84"/>
      <c r="G413" s="84"/>
      <c r="H413" s="84"/>
      <c r="I413" s="84"/>
      <c r="J413" s="84"/>
      <c r="K413" s="84"/>
      <c r="L413" s="9" t="s">
        <v>240</v>
      </c>
      <c r="M413" s="14" t="s">
        <v>101</v>
      </c>
      <c r="N413" s="14" t="s">
        <v>101</v>
      </c>
      <c r="O413" s="14" t="s">
        <v>101</v>
      </c>
      <c r="P413" s="7"/>
      <c r="Q413" s="14" t="s">
        <v>101</v>
      </c>
      <c r="R413" s="14" t="s">
        <v>101</v>
      </c>
      <c r="S413" s="14" t="s">
        <v>101</v>
      </c>
    </row>
    <row r="414" spans="1:19" ht="16.5" customHeight="1" x14ac:dyDescent="0.2">
      <c r="A414" s="7"/>
      <c r="B414" s="7"/>
      <c r="C414" s="7"/>
      <c r="D414" s="7" t="s">
        <v>487</v>
      </c>
      <c r="E414" s="7"/>
      <c r="F414" s="7"/>
      <c r="G414" s="7"/>
      <c r="H414" s="7"/>
      <c r="I414" s="7"/>
      <c r="J414" s="7"/>
      <c r="K414" s="7"/>
      <c r="L414" s="9" t="s">
        <v>240</v>
      </c>
      <c r="M414" s="14" t="s">
        <v>101</v>
      </c>
      <c r="N414" s="14" t="s">
        <v>101</v>
      </c>
      <c r="O414" s="14" t="s">
        <v>101</v>
      </c>
      <c r="P414" s="7"/>
      <c r="Q414" s="14" t="s">
        <v>101</v>
      </c>
      <c r="R414" s="14" t="s">
        <v>101</v>
      </c>
      <c r="S414" s="14" t="s">
        <v>101</v>
      </c>
    </row>
    <row r="415" spans="1:19" ht="16.5" customHeight="1" x14ac:dyDescent="0.2">
      <c r="A415" s="7"/>
      <c r="B415" s="7"/>
      <c r="C415" s="7"/>
      <c r="D415" s="7" t="s">
        <v>588</v>
      </c>
      <c r="E415" s="7"/>
      <c r="F415" s="7"/>
      <c r="G415" s="7"/>
      <c r="H415" s="7"/>
      <c r="I415" s="7"/>
      <c r="J415" s="7"/>
      <c r="K415" s="7"/>
      <c r="L415" s="9" t="s">
        <v>240</v>
      </c>
      <c r="M415" s="14" t="s">
        <v>101</v>
      </c>
      <c r="N415" s="14" t="s">
        <v>101</v>
      </c>
      <c r="O415" s="14" t="s">
        <v>101</v>
      </c>
      <c r="P415" s="7"/>
      <c r="Q415" s="14" t="s">
        <v>101</v>
      </c>
      <c r="R415" s="14" t="s">
        <v>101</v>
      </c>
      <c r="S415" s="14" t="s">
        <v>101</v>
      </c>
    </row>
    <row r="416" spans="1:19" ht="16.5" customHeight="1" x14ac:dyDescent="0.2">
      <c r="A416" s="7"/>
      <c r="B416" s="7"/>
      <c r="C416" s="7" t="s">
        <v>589</v>
      </c>
      <c r="D416" s="7"/>
      <c r="E416" s="7"/>
      <c r="F416" s="7"/>
      <c r="G416" s="7"/>
      <c r="H416" s="7"/>
      <c r="I416" s="7"/>
      <c r="J416" s="7"/>
      <c r="K416" s="7"/>
      <c r="L416" s="9"/>
      <c r="M416" s="10"/>
      <c r="N416" s="10"/>
      <c r="O416" s="10"/>
      <c r="P416" s="7"/>
      <c r="Q416" s="10"/>
      <c r="R416" s="10"/>
      <c r="S416" s="10"/>
    </row>
    <row r="417" spans="1:19" ht="16.5" customHeight="1" x14ac:dyDescent="0.2">
      <c r="A417" s="7"/>
      <c r="B417" s="7"/>
      <c r="C417" s="7"/>
      <c r="D417" s="7" t="s">
        <v>433</v>
      </c>
      <c r="E417" s="7"/>
      <c r="F417" s="7"/>
      <c r="G417" s="7"/>
      <c r="H417" s="7"/>
      <c r="I417" s="7"/>
      <c r="J417" s="7"/>
      <c r="K417" s="7"/>
      <c r="L417" s="9" t="s">
        <v>240</v>
      </c>
      <c r="M417" s="14" t="s">
        <v>101</v>
      </c>
      <c r="N417" s="14" t="s">
        <v>101</v>
      </c>
      <c r="O417" s="14" t="s">
        <v>101</v>
      </c>
      <c r="P417" s="7"/>
      <c r="Q417" s="14" t="s">
        <v>101</v>
      </c>
      <c r="R417" s="14" t="s">
        <v>101</v>
      </c>
      <c r="S417" s="14" t="s">
        <v>101</v>
      </c>
    </row>
    <row r="418" spans="1:19" ht="16.5" customHeight="1" x14ac:dyDescent="0.2">
      <c r="A418" s="7"/>
      <c r="B418" s="7"/>
      <c r="C418" s="7"/>
      <c r="D418" s="7" t="s">
        <v>434</v>
      </c>
      <c r="E418" s="7"/>
      <c r="F418" s="7"/>
      <c r="G418" s="7"/>
      <c r="H418" s="7"/>
      <c r="I418" s="7"/>
      <c r="J418" s="7"/>
      <c r="K418" s="7"/>
      <c r="L418" s="9" t="s">
        <v>240</v>
      </c>
      <c r="M418" s="14" t="s">
        <v>101</v>
      </c>
      <c r="N418" s="14" t="s">
        <v>101</v>
      </c>
      <c r="O418" s="14" t="s">
        <v>101</v>
      </c>
      <c r="P418" s="7"/>
      <c r="Q418" s="14" t="s">
        <v>101</v>
      </c>
      <c r="R418" s="14" t="s">
        <v>101</v>
      </c>
      <c r="S418" s="14" t="s">
        <v>101</v>
      </c>
    </row>
    <row r="419" spans="1:19" ht="16.5" customHeight="1" x14ac:dyDescent="0.2">
      <c r="A419" s="7"/>
      <c r="B419" s="7"/>
      <c r="C419" s="7"/>
      <c r="D419" s="7" t="s">
        <v>435</v>
      </c>
      <c r="E419" s="7"/>
      <c r="F419" s="7"/>
      <c r="G419" s="7"/>
      <c r="H419" s="7"/>
      <c r="I419" s="7"/>
      <c r="J419" s="7"/>
      <c r="K419" s="7"/>
      <c r="L419" s="9" t="s">
        <v>240</v>
      </c>
      <c r="M419" s="14" t="s">
        <v>101</v>
      </c>
      <c r="N419" s="14" t="s">
        <v>101</v>
      </c>
      <c r="O419" s="14" t="s">
        <v>101</v>
      </c>
      <c r="P419" s="7"/>
      <c r="Q419" s="14" t="s">
        <v>101</v>
      </c>
      <c r="R419" s="14" t="s">
        <v>101</v>
      </c>
      <c r="S419" s="14" t="s">
        <v>101</v>
      </c>
    </row>
    <row r="420" spans="1:19" ht="16.5" customHeight="1" x14ac:dyDescent="0.2">
      <c r="A420" s="7"/>
      <c r="B420" s="7"/>
      <c r="C420" s="7"/>
      <c r="D420" s="7" t="s">
        <v>436</v>
      </c>
      <c r="E420" s="7"/>
      <c r="F420" s="7"/>
      <c r="G420" s="7"/>
      <c r="H420" s="7"/>
      <c r="I420" s="7"/>
      <c r="J420" s="7"/>
      <c r="K420" s="7"/>
      <c r="L420" s="9" t="s">
        <v>240</v>
      </c>
      <c r="M420" s="14" t="s">
        <v>101</v>
      </c>
      <c r="N420" s="14" t="s">
        <v>101</v>
      </c>
      <c r="O420" s="14" t="s">
        <v>101</v>
      </c>
      <c r="P420" s="7"/>
      <c r="Q420" s="14" t="s">
        <v>101</v>
      </c>
      <c r="R420" s="14" t="s">
        <v>101</v>
      </c>
      <c r="S420" s="14" t="s">
        <v>101</v>
      </c>
    </row>
    <row r="421" spans="1:19" ht="16.5" customHeight="1" x14ac:dyDescent="0.2">
      <c r="A421" s="7"/>
      <c r="B421" s="7"/>
      <c r="C421" s="7"/>
      <c r="D421" s="7" t="s">
        <v>437</v>
      </c>
      <c r="E421" s="7"/>
      <c r="F421" s="7"/>
      <c r="G421" s="7"/>
      <c r="H421" s="7"/>
      <c r="I421" s="7"/>
      <c r="J421" s="7"/>
      <c r="K421" s="7"/>
      <c r="L421" s="9" t="s">
        <v>240</v>
      </c>
      <c r="M421" s="14" t="s">
        <v>101</v>
      </c>
      <c r="N421" s="14" t="s">
        <v>101</v>
      </c>
      <c r="O421" s="14" t="s">
        <v>101</v>
      </c>
      <c r="P421" s="7"/>
      <c r="Q421" s="14" t="s">
        <v>101</v>
      </c>
      <c r="R421" s="14" t="s">
        <v>101</v>
      </c>
      <c r="S421" s="14" t="s">
        <v>101</v>
      </c>
    </row>
    <row r="422" spans="1:19" ht="16.5" customHeight="1" x14ac:dyDescent="0.2">
      <c r="A422" s="7"/>
      <c r="B422" s="7"/>
      <c r="C422" s="7"/>
      <c r="D422" s="7" t="s">
        <v>588</v>
      </c>
      <c r="E422" s="7"/>
      <c r="F422" s="7"/>
      <c r="G422" s="7"/>
      <c r="H422" s="7"/>
      <c r="I422" s="7"/>
      <c r="J422" s="7"/>
      <c r="K422" s="7"/>
      <c r="L422" s="9" t="s">
        <v>240</v>
      </c>
      <c r="M422" s="14" t="s">
        <v>101</v>
      </c>
      <c r="N422" s="14" t="s">
        <v>101</v>
      </c>
      <c r="O422" s="14" t="s">
        <v>101</v>
      </c>
      <c r="P422" s="7"/>
      <c r="Q422" s="14" t="s">
        <v>101</v>
      </c>
      <c r="R422" s="14" t="s">
        <v>101</v>
      </c>
      <c r="S422" s="14" t="s">
        <v>101</v>
      </c>
    </row>
    <row r="423" spans="1:19" ht="16.5" customHeight="1" x14ac:dyDescent="0.2">
      <c r="A423" s="7"/>
      <c r="B423" s="7"/>
      <c r="C423" s="7" t="s">
        <v>630</v>
      </c>
      <c r="D423" s="7"/>
      <c r="E423" s="7"/>
      <c r="F423" s="7"/>
      <c r="G423" s="7"/>
      <c r="H423" s="7"/>
      <c r="I423" s="7"/>
      <c r="J423" s="7"/>
      <c r="K423" s="7"/>
      <c r="L423" s="9"/>
      <c r="M423" s="10"/>
      <c r="N423" s="10"/>
      <c r="O423" s="10"/>
      <c r="P423" s="7"/>
      <c r="Q423" s="10"/>
      <c r="R423" s="10"/>
      <c r="S423" s="10"/>
    </row>
    <row r="424" spans="1:19" ht="16.5" customHeight="1" x14ac:dyDescent="0.2">
      <c r="A424" s="7"/>
      <c r="B424" s="7"/>
      <c r="C424" s="7"/>
      <c r="D424" s="7" t="s">
        <v>591</v>
      </c>
      <c r="E424" s="7"/>
      <c r="F424" s="7"/>
      <c r="G424" s="7"/>
      <c r="H424" s="7"/>
      <c r="I424" s="7"/>
      <c r="J424" s="7"/>
      <c r="K424" s="7"/>
      <c r="L424" s="9" t="s">
        <v>240</v>
      </c>
      <c r="M424" s="14" t="s">
        <v>101</v>
      </c>
      <c r="N424" s="14" t="s">
        <v>101</v>
      </c>
      <c r="O424" s="14" t="s">
        <v>101</v>
      </c>
      <c r="P424" s="7"/>
      <c r="Q424" s="14" t="s">
        <v>101</v>
      </c>
      <c r="R424" s="14" t="s">
        <v>101</v>
      </c>
      <c r="S424" s="14" t="s">
        <v>101</v>
      </c>
    </row>
    <row r="425" spans="1:19" ht="16.5" customHeight="1" x14ac:dyDescent="0.2">
      <c r="A425" s="7"/>
      <c r="B425" s="7"/>
      <c r="C425" s="7"/>
      <c r="D425" s="7" t="s">
        <v>592</v>
      </c>
      <c r="E425" s="7"/>
      <c r="F425" s="7"/>
      <c r="G425" s="7"/>
      <c r="H425" s="7"/>
      <c r="I425" s="7"/>
      <c r="J425" s="7"/>
      <c r="K425" s="7"/>
      <c r="L425" s="9" t="s">
        <v>240</v>
      </c>
      <c r="M425" s="14" t="s">
        <v>101</v>
      </c>
      <c r="N425" s="14" t="s">
        <v>101</v>
      </c>
      <c r="O425" s="14" t="s">
        <v>101</v>
      </c>
      <c r="P425" s="7"/>
      <c r="Q425" s="14" t="s">
        <v>101</v>
      </c>
      <c r="R425" s="14" t="s">
        <v>101</v>
      </c>
      <c r="S425" s="14" t="s">
        <v>101</v>
      </c>
    </row>
    <row r="426" spans="1:19" ht="16.5" customHeight="1" x14ac:dyDescent="0.2">
      <c r="A426" s="7"/>
      <c r="B426" s="7"/>
      <c r="C426" s="7"/>
      <c r="D426" s="7" t="s">
        <v>593</v>
      </c>
      <c r="E426" s="7"/>
      <c r="F426" s="7"/>
      <c r="G426" s="7"/>
      <c r="H426" s="7"/>
      <c r="I426" s="7"/>
      <c r="J426" s="7"/>
      <c r="K426" s="7"/>
      <c r="L426" s="9" t="s">
        <v>240</v>
      </c>
      <c r="M426" s="14" t="s">
        <v>101</v>
      </c>
      <c r="N426" s="14" t="s">
        <v>101</v>
      </c>
      <c r="O426" s="14" t="s">
        <v>101</v>
      </c>
      <c r="P426" s="7"/>
      <c r="Q426" s="14" t="s">
        <v>101</v>
      </c>
      <c r="R426" s="14" t="s">
        <v>101</v>
      </c>
      <c r="S426" s="14" t="s">
        <v>101</v>
      </c>
    </row>
    <row r="427" spans="1:19" ht="16.5" customHeight="1" x14ac:dyDescent="0.2">
      <c r="A427" s="7"/>
      <c r="B427" s="7"/>
      <c r="C427" s="7"/>
      <c r="D427" s="7" t="s">
        <v>594</v>
      </c>
      <c r="E427" s="7"/>
      <c r="F427" s="7"/>
      <c r="G427" s="7"/>
      <c r="H427" s="7"/>
      <c r="I427" s="7"/>
      <c r="J427" s="7"/>
      <c r="K427" s="7"/>
      <c r="L427" s="9" t="s">
        <v>240</v>
      </c>
      <c r="M427" s="14" t="s">
        <v>101</v>
      </c>
      <c r="N427" s="14" t="s">
        <v>101</v>
      </c>
      <c r="O427" s="14" t="s">
        <v>101</v>
      </c>
      <c r="P427" s="7"/>
      <c r="Q427" s="14" t="s">
        <v>101</v>
      </c>
      <c r="R427" s="14" t="s">
        <v>101</v>
      </c>
      <c r="S427" s="14" t="s">
        <v>101</v>
      </c>
    </row>
    <row r="428" spans="1:19" ht="16.5" customHeight="1" x14ac:dyDescent="0.2">
      <c r="A428" s="7"/>
      <c r="B428" s="7"/>
      <c r="C428" s="7"/>
      <c r="D428" s="7" t="s">
        <v>595</v>
      </c>
      <c r="E428" s="7"/>
      <c r="F428" s="7"/>
      <c r="G428" s="7"/>
      <c r="H428" s="7"/>
      <c r="I428" s="7"/>
      <c r="J428" s="7"/>
      <c r="K428" s="7"/>
      <c r="L428" s="9" t="s">
        <v>240</v>
      </c>
      <c r="M428" s="14" t="s">
        <v>101</v>
      </c>
      <c r="N428" s="14" t="s">
        <v>101</v>
      </c>
      <c r="O428" s="14" t="s">
        <v>101</v>
      </c>
      <c r="P428" s="7"/>
      <c r="Q428" s="14" t="s">
        <v>101</v>
      </c>
      <c r="R428" s="14" t="s">
        <v>101</v>
      </c>
      <c r="S428" s="14" t="s">
        <v>101</v>
      </c>
    </row>
    <row r="429" spans="1:19" ht="16.5" customHeight="1" x14ac:dyDescent="0.2">
      <c r="A429" s="7"/>
      <c r="B429" s="7"/>
      <c r="C429" s="7"/>
      <c r="D429" s="7" t="s">
        <v>588</v>
      </c>
      <c r="E429" s="7"/>
      <c r="F429" s="7"/>
      <c r="G429" s="7"/>
      <c r="H429" s="7"/>
      <c r="I429" s="7"/>
      <c r="J429" s="7"/>
      <c r="K429" s="7"/>
      <c r="L429" s="9" t="s">
        <v>240</v>
      </c>
      <c r="M429" s="14" t="s">
        <v>101</v>
      </c>
      <c r="N429" s="14" t="s">
        <v>101</v>
      </c>
      <c r="O429" s="14" t="s">
        <v>101</v>
      </c>
      <c r="P429" s="7"/>
      <c r="Q429" s="14" t="s">
        <v>101</v>
      </c>
      <c r="R429" s="14" t="s">
        <v>101</v>
      </c>
      <c r="S429" s="14" t="s">
        <v>101</v>
      </c>
    </row>
    <row r="430" spans="1:19" ht="16.5" customHeight="1" x14ac:dyDescent="0.2">
      <c r="A430" s="7" t="s">
        <v>146</v>
      </c>
      <c r="B430" s="7"/>
      <c r="C430" s="7"/>
      <c r="D430" s="7"/>
      <c r="E430" s="7"/>
      <c r="F430" s="7"/>
      <c r="G430" s="7"/>
      <c r="H430" s="7"/>
      <c r="I430" s="7"/>
      <c r="J430" s="7"/>
      <c r="K430" s="7"/>
      <c r="L430" s="9"/>
      <c r="M430" s="10"/>
      <c r="N430" s="10"/>
      <c r="O430" s="10"/>
      <c r="P430" s="7"/>
      <c r="Q430" s="10"/>
      <c r="R430" s="10"/>
      <c r="S430" s="10"/>
    </row>
    <row r="431" spans="1:19" ht="16.5" customHeight="1" x14ac:dyDescent="0.2">
      <c r="A431" s="7"/>
      <c r="B431" s="7" t="s">
        <v>586</v>
      </c>
      <c r="C431" s="7"/>
      <c r="D431" s="7"/>
      <c r="E431" s="7"/>
      <c r="F431" s="7"/>
      <c r="G431" s="7"/>
      <c r="H431" s="7"/>
      <c r="I431" s="7"/>
      <c r="J431" s="7"/>
      <c r="K431" s="7"/>
      <c r="L431" s="9"/>
      <c r="M431" s="10"/>
      <c r="N431" s="10"/>
      <c r="O431" s="10"/>
      <c r="P431" s="7"/>
      <c r="Q431" s="10"/>
      <c r="R431" s="10"/>
      <c r="S431" s="10"/>
    </row>
    <row r="432" spans="1:19" ht="16.5" customHeight="1" x14ac:dyDescent="0.2">
      <c r="A432" s="7"/>
      <c r="B432" s="7"/>
      <c r="C432" s="7" t="s">
        <v>105</v>
      </c>
      <c r="D432" s="7"/>
      <c r="E432" s="7"/>
      <c r="F432" s="7"/>
      <c r="G432" s="7"/>
      <c r="H432" s="7"/>
      <c r="I432" s="7"/>
      <c r="J432" s="7"/>
      <c r="K432" s="7"/>
      <c r="L432" s="9" t="s">
        <v>240</v>
      </c>
      <c r="M432" s="15">
        <v>568</v>
      </c>
      <c r="N432" s="17">
        <v>1009</v>
      </c>
      <c r="O432" s="17">
        <v>4878</v>
      </c>
      <c r="P432" s="7"/>
      <c r="Q432" s="15">
        <v>645</v>
      </c>
      <c r="R432" s="17">
        <v>1147</v>
      </c>
      <c r="S432" s="17">
        <v>2433</v>
      </c>
    </row>
    <row r="433" spans="1:19" ht="16.5" customHeight="1" x14ac:dyDescent="0.2">
      <c r="A433" s="7"/>
      <c r="B433" s="7"/>
      <c r="C433" s="7" t="s">
        <v>587</v>
      </c>
      <c r="D433" s="7"/>
      <c r="E433" s="7"/>
      <c r="F433" s="7"/>
      <c r="G433" s="7"/>
      <c r="H433" s="7"/>
      <c r="I433" s="7"/>
      <c r="J433" s="7"/>
      <c r="K433" s="7"/>
      <c r="L433" s="9"/>
      <c r="M433" s="10"/>
      <c r="N433" s="10"/>
      <c r="O433" s="10"/>
      <c r="P433" s="7"/>
      <c r="Q433" s="10"/>
      <c r="R433" s="10"/>
      <c r="S433" s="10"/>
    </row>
    <row r="434" spans="1:19" ht="29.45" customHeight="1" x14ac:dyDescent="0.2">
      <c r="A434" s="7"/>
      <c r="B434" s="7"/>
      <c r="C434" s="7"/>
      <c r="D434" s="84" t="s">
        <v>346</v>
      </c>
      <c r="E434" s="84"/>
      <c r="F434" s="84"/>
      <c r="G434" s="84"/>
      <c r="H434" s="84"/>
      <c r="I434" s="84"/>
      <c r="J434" s="84"/>
      <c r="K434" s="84"/>
      <c r="L434" s="9" t="s">
        <v>240</v>
      </c>
      <c r="M434" s="15">
        <v>723</v>
      </c>
      <c r="N434" s="17">
        <v>1136</v>
      </c>
      <c r="O434" s="15">
        <v>123</v>
      </c>
      <c r="P434" s="7"/>
      <c r="Q434" s="15">
        <v>764</v>
      </c>
      <c r="R434" s="17">
        <v>1297</v>
      </c>
      <c r="S434" s="16">
        <v>48</v>
      </c>
    </row>
    <row r="435" spans="1:19" ht="16.5" customHeight="1" x14ac:dyDescent="0.2">
      <c r="A435" s="7"/>
      <c r="B435" s="7"/>
      <c r="C435" s="7"/>
      <c r="D435" s="7" t="s">
        <v>487</v>
      </c>
      <c r="E435" s="7"/>
      <c r="F435" s="7"/>
      <c r="G435" s="7"/>
      <c r="H435" s="7"/>
      <c r="I435" s="7"/>
      <c r="J435" s="7"/>
      <c r="K435" s="7"/>
      <c r="L435" s="9" t="s">
        <v>240</v>
      </c>
      <c r="M435" s="15">
        <v>582</v>
      </c>
      <c r="N435" s="17">
        <v>1010</v>
      </c>
      <c r="O435" s="17">
        <v>3679</v>
      </c>
      <c r="P435" s="7"/>
      <c r="Q435" s="15">
        <v>662</v>
      </c>
      <c r="R435" s="17">
        <v>1154</v>
      </c>
      <c r="S435" s="17">
        <v>1820</v>
      </c>
    </row>
    <row r="436" spans="1:19" ht="16.5" customHeight="1" x14ac:dyDescent="0.2">
      <c r="A436" s="7"/>
      <c r="B436" s="7"/>
      <c r="C436" s="7"/>
      <c r="D436" s="7" t="s">
        <v>588</v>
      </c>
      <c r="E436" s="7"/>
      <c r="F436" s="7"/>
      <c r="G436" s="7"/>
      <c r="H436" s="7"/>
      <c r="I436" s="7"/>
      <c r="J436" s="7"/>
      <c r="K436" s="7"/>
      <c r="L436" s="9" t="s">
        <v>240</v>
      </c>
      <c r="M436" s="14" t="s">
        <v>227</v>
      </c>
      <c r="N436" s="14" t="s">
        <v>227</v>
      </c>
      <c r="O436" s="17">
        <v>1076</v>
      </c>
      <c r="P436" s="7"/>
      <c r="Q436" s="14" t="s">
        <v>227</v>
      </c>
      <c r="R436" s="14" t="s">
        <v>227</v>
      </c>
      <c r="S436" s="15">
        <v>565</v>
      </c>
    </row>
    <row r="437" spans="1:19" ht="16.5" customHeight="1" x14ac:dyDescent="0.2">
      <c r="A437" s="7"/>
      <c r="B437" s="7"/>
      <c r="C437" s="7" t="s">
        <v>589</v>
      </c>
      <c r="D437" s="7"/>
      <c r="E437" s="7"/>
      <c r="F437" s="7"/>
      <c r="G437" s="7"/>
      <c r="H437" s="7"/>
      <c r="I437" s="7"/>
      <c r="J437" s="7"/>
      <c r="K437" s="7"/>
      <c r="L437" s="9"/>
      <c r="M437" s="10"/>
      <c r="N437" s="10"/>
      <c r="O437" s="10"/>
      <c r="P437" s="7"/>
      <c r="Q437" s="10"/>
      <c r="R437" s="10"/>
      <c r="S437" s="10"/>
    </row>
    <row r="438" spans="1:19" ht="16.5" customHeight="1" x14ac:dyDescent="0.2">
      <c r="A438" s="7"/>
      <c r="B438" s="7"/>
      <c r="C438" s="7"/>
      <c r="D438" s="7" t="s">
        <v>433</v>
      </c>
      <c r="E438" s="7"/>
      <c r="F438" s="7"/>
      <c r="G438" s="7"/>
      <c r="H438" s="7"/>
      <c r="I438" s="7"/>
      <c r="J438" s="7"/>
      <c r="K438" s="7"/>
      <c r="L438" s="9" t="s">
        <v>240</v>
      </c>
      <c r="M438" s="14" t="s">
        <v>101</v>
      </c>
      <c r="N438" s="14" t="s">
        <v>101</v>
      </c>
      <c r="O438" s="13" t="s">
        <v>104</v>
      </c>
      <c r="P438" s="7"/>
      <c r="Q438" s="14" t="s">
        <v>101</v>
      </c>
      <c r="R438" s="14" t="s">
        <v>101</v>
      </c>
      <c r="S438" s="13" t="s">
        <v>104</v>
      </c>
    </row>
    <row r="439" spans="1:19" ht="16.5" customHeight="1" x14ac:dyDescent="0.2">
      <c r="A439" s="7"/>
      <c r="B439" s="7"/>
      <c r="C439" s="7"/>
      <c r="D439" s="7" t="s">
        <v>434</v>
      </c>
      <c r="E439" s="7"/>
      <c r="F439" s="7"/>
      <c r="G439" s="7"/>
      <c r="H439" s="7"/>
      <c r="I439" s="7"/>
      <c r="J439" s="7"/>
      <c r="K439" s="7"/>
      <c r="L439" s="9" t="s">
        <v>240</v>
      </c>
      <c r="M439" s="15">
        <v>580</v>
      </c>
      <c r="N439" s="17">
        <v>1002</v>
      </c>
      <c r="O439" s="17">
        <v>2952</v>
      </c>
      <c r="P439" s="7"/>
      <c r="Q439" s="15">
        <v>695</v>
      </c>
      <c r="R439" s="17">
        <v>1078</v>
      </c>
      <c r="S439" s="17">
        <v>1525</v>
      </c>
    </row>
    <row r="440" spans="1:19" ht="16.5" customHeight="1" x14ac:dyDescent="0.2">
      <c r="A440" s="7"/>
      <c r="B440" s="7"/>
      <c r="C440" s="7"/>
      <c r="D440" s="7" t="s">
        <v>435</v>
      </c>
      <c r="E440" s="7"/>
      <c r="F440" s="7"/>
      <c r="G440" s="7"/>
      <c r="H440" s="7"/>
      <c r="I440" s="7"/>
      <c r="J440" s="7"/>
      <c r="K440" s="7"/>
      <c r="L440" s="9" t="s">
        <v>240</v>
      </c>
      <c r="M440" s="15">
        <v>554</v>
      </c>
      <c r="N440" s="17">
        <v>1260</v>
      </c>
      <c r="O440" s="17">
        <v>1821</v>
      </c>
      <c r="P440" s="7"/>
      <c r="Q440" s="15">
        <v>612</v>
      </c>
      <c r="R440" s="17">
        <v>1317</v>
      </c>
      <c r="S440" s="15">
        <v>864</v>
      </c>
    </row>
    <row r="441" spans="1:19" ht="16.5" customHeight="1" x14ac:dyDescent="0.2">
      <c r="A441" s="7"/>
      <c r="B441" s="7"/>
      <c r="C441" s="7"/>
      <c r="D441" s="7" t="s">
        <v>436</v>
      </c>
      <c r="E441" s="7"/>
      <c r="F441" s="7"/>
      <c r="G441" s="7"/>
      <c r="H441" s="7"/>
      <c r="I441" s="7"/>
      <c r="J441" s="7"/>
      <c r="K441" s="7"/>
      <c r="L441" s="9" t="s">
        <v>240</v>
      </c>
      <c r="M441" s="15">
        <v>555</v>
      </c>
      <c r="N441" s="17">
        <v>1148</v>
      </c>
      <c r="O441" s="16">
        <v>61</v>
      </c>
      <c r="P441" s="7"/>
      <c r="Q441" s="15">
        <v>617</v>
      </c>
      <c r="R441" s="17">
        <v>1526</v>
      </c>
      <c r="S441" s="16">
        <v>26</v>
      </c>
    </row>
    <row r="442" spans="1:19" ht="16.5" customHeight="1" x14ac:dyDescent="0.2">
      <c r="A442" s="7"/>
      <c r="B442" s="7"/>
      <c r="C442" s="7"/>
      <c r="D442" s="7" t="s">
        <v>437</v>
      </c>
      <c r="E442" s="7"/>
      <c r="F442" s="7"/>
      <c r="G442" s="7"/>
      <c r="H442" s="7"/>
      <c r="I442" s="7"/>
      <c r="J442" s="7"/>
      <c r="K442" s="7"/>
      <c r="L442" s="9" t="s">
        <v>240</v>
      </c>
      <c r="M442" s="15">
        <v>498</v>
      </c>
      <c r="N442" s="15">
        <v>847</v>
      </c>
      <c r="O442" s="16">
        <v>25</v>
      </c>
      <c r="P442" s="7"/>
      <c r="Q442" s="14" t="s">
        <v>227</v>
      </c>
      <c r="R442" s="14" t="s">
        <v>227</v>
      </c>
      <c r="S442" s="16">
        <v>16</v>
      </c>
    </row>
    <row r="443" spans="1:19" ht="16.5" customHeight="1" x14ac:dyDescent="0.2">
      <c r="A443" s="7"/>
      <c r="B443" s="7"/>
      <c r="C443" s="7"/>
      <c r="D443" s="7" t="s">
        <v>588</v>
      </c>
      <c r="E443" s="7"/>
      <c r="F443" s="7"/>
      <c r="G443" s="7"/>
      <c r="H443" s="7"/>
      <c r="I443" s="7"/>
      <c r="J443" s="7"/>
      <c r="K443" s="7"/>
      <c r="L443" s="9" t="s">
        <v>240</v>
      </c>
      <c r="M443" s="14" t="s">
        <v>227</v>
      </c>
      <c r="N443" s="14" t="s">
        <v>227</v>
      </c>
      <c r="O443" s="16">
        <v>19</v>
      </c>
      <c r="P443" s="7"/>
      <c r="Q443" s="14" t="s">
        <v>227</v>
      </c>
      <c r="R443" s="14" t="s">
        <v>227</v>
      </c>
      <c r="S443" s="13">
        <v>2</v>
      </c>
    </row>
    <row r="444" spans="1:19" ht="16.5" customHeight="1" x14ac:dyDescent="0.2">
      <c r="A444" s="7"/>
      <c r="B444" s="7"/>
      <c r="C444" s="7" t="s">
        <v>630</v>
      </c>
      <c r="D444" s="7"/>
      <c r="E444" s="7"/>
      <c r="F444" s="7"/>
      <c r="G444" s="7"/>
      <c r="H444" s="7"/>
      <c r="I444" s="7"/>
      <c r="J444" s="7"/>
      <c r="K444" s="7"/>
      <c r="L444" s="9"/>
      <c r="M444" s="10"/>
      <c r="N444" s="10"/>
      <c r="O444" s="10"/>
      <c r="P444" s="7"/>
      <c r="Q444" s="10"/>
      <c r="R444" s="10"/>
      <c r="S444" s="10"/>
    </row>
    <row r="445" spans="1:19" ht="16.5" customHeight="1" x14ac:dyDescent="0.2">
      <c r="A445" s="7"/>
      <c r="B445" s="7"/>
      <c r="C445" s="7"/>
      <c r="D445" s="7" t="s">
        <v>591</v>
      </c>
      <c r="E445" s="7"/>
      <c r="F445" s="7"/>
      <c r="G445" s="7"/>
      <c r="H445" s="7"/>
      <c r="I445" s="7"/>
      <c r="J445" s="7"/>
      <c r="K445" s="7"/>
      <c r="L445" s="9" t="s">
        <v>240</v>
      </c>
      <c r="M445" s="15">
        <v>567</v>
      </c>
      <c r="N445" s="17">
        <v>1107</v>
      </c>
      <c r="O445" s="17">
        <v>2952</v>
      </c>
      <c r="P445" s="7"/>
      <c r="Q445" s="15">
        <v>637</v>
      </c>
      <c r="R445" s="17">
        <v>1241</v>
      </c>
      <c r="S445" s="17">
        <v>1432</v>
      </c>
    </row>
    <row r="446" spans="1:19" ht="16.5" customHeight="1" x14ac:dyDescent="0.2">
      <c r="A446" s="7"/>
      <c r="B446" s="7"/>
      <c r="C446" s="7"/>
      <c r="D446" s="7" t="s">
        <v>592</v>
      </c>
      <c r="E446" s="7"/>
      <c r="F446" s="7"/>
      <c r="G446" s="7"/>
      <c r="H446" s="7"/>
      <c r="I446" s="7"/>
      <c r="J446" s="7"/>
      <c r="K446" s="7"/>
      <c r="L446" s="9" t="s">
        <v>240</v>
      </c>
      <c r="M446" s="15">
        <v>584</v>
      </c>
      <c r="N446" s="17">
        <v>1059</v>
      </c>
      <c r="O446" s="15">
        <v>705</v>
      </c>
      <c r="P446" s="7"/>
      <c r="Q446" s="15">
        <v>693</v>
      </c>
      <c r="R446" s="17">
        <v>1132</v>
      </c>
      <c r="S446" s="15">
        <v>352</v>
      </c>
    </row>
    <row r="447" spans="1:19" ht="16.5" customHeight="1" x14ac:dyDescent="0.2">
      <c r="A447" s="7"/>
      <c r="B447" s="7"/>
      <c r="C447" s="7"/>
      <c r="D447" s="7" t="s">
        <v>593</v>
      </c>
      <c r="E447" s="7"/>
      <c r="F447" s="7"/>
      <c r="G447" s="7"/>
      <c r="H447" s="7"/>
      <c r="I447" s="7"/>
      <c r="J447" s="7"/>
      <c r="K447" s="7"/>
      <c r="L447" s="9" t="s">
        <v>240</v>
      </c>
      <c r="M447" s="15">
        <v>533</v>
      </c>
      <c r="N447" s="15">
        <v>871</v>
      </c>
      <c r="O447" s="15">
        <v>769</v>
      </c>
      <c r="P447" s="7"/>
      <c r="Q447" s="15">
        <v>617</v>
      </c>
      <c r="R447" s="15">
        <v>980</v>
      </c>
      <c r="S447" s="15">
        <v>393</v>
      </c>
    </row>
    <row r="448" spans="1:19" ht="16.5" customHeight="1" x14ac:dyDescent="0.2">
      <c r="A448" s="7"/>
      <c r="B448" s="7"/>
      <c r="C448" s="7"/>
      <c r="D448" s="7" t="s">
        <v>594</v>
      </c>
      <c r="E448" s="7"/>
      <c r="F448" s="7"/>
      <c r="G448" s="7"/>
      <c r="H448" s="7"/>
      <c r="I448" s="7"/>
      <c r="J448" s="7"/>
      <c r="K448" s="7"/>
      <c r="L448" s="9" t="s">
        <v>240</v>
      </c>
      <c r="M448" s="15">
        <v>856</v>
      </c>
      <c r="N448" s="17">
        <v>1003</v>
      </c>
      <c r="O448" s="15">
        <v>412</v>
      </c>
      <c r="P448" s="7"/>
      <c r="Q448" s="15">
        <v>887</v>
      </c>
      <c r="R448" s="17">
        <v>1099</v>
      </c>
      <c r="S448" s="15">
        <v>237</v>
      </c>
    </row>
    <row r="449" spans="1:19" ht="16.5" customHeight="1" x14ac:dyDescent="0.2">
      <c r="A449" s="7"/>
      <c r="B449" s="7"/>
      <c r="C449" s="7"/>
      <c r="D449" s="7" t="s">
        <v>595</v>
      </c>
      <c r="E449" s="7"/>
      <c r="F449" s="7"/>
      <c r="G449" s="7"/>
      <c r="H449" s="7"/>
      <c r="I449" s="7"/>
      <c r="J449" s="7"/>
      <c r="K449" s="7"/>
      <c r="L449" s="9" t="s">
        <v>240</v>
      </c>
      <c r="M449" s="15">
        <v>949</v>
      </c>
      <c r="N449" s="17">
        <v>1008</v>
      </c>
      <c r="O449" s="16">
        <v>21</v>
      </c>
      <c r="P449" s="7"/>
      <c r="Q449" s="14" t="s">
        <v>227</v>
      </c>
      <c r="R449" s="14" t="s">
        <v>227</v>
      </c>
      <c r="S449" s="16">
        <v>17</v>
      </c>
    </row>
    <row r="450" spans="1:19" ht="16.5" customHeight="1" x14ac:dyDescent="0.2">
      <c r="A450" s="7"/>
      <c r="B450" s="7"/>
      <c r="C450" s="7"/>
      <c r="D450" s="7" t="s">
        <v>588</v>
      </c>
      <c r="E450" s="7"/>
      <c r="F450" s="7"/>
      <c r="G450" s="7"/>
      <c r="H450" s="7"/>
      <c r="I450" s="7"/>
      <c r="J450" s="7"/>
      <c r="K450" s="7"/>
      <c r="L450" s="9" t="s">
        <v>240</v>
      </c>
      <c r="M450" s="14" t="s">
        <v>227</v>
      </c>
      <c r="N450" s="14" t="s">
        <v>227</v>
      </c>
      <c r="O450" s="16">
        <v>19</v>
      </c>
      <c r="P450" s="7"/>
      <c r="Q450" s="14" t="s">
        <v>227</v>
      </c>
      <c r="R450" s="14" t="s">
        <v>227</v>
      </c>
      <c r="S450" s="13">
        <v>2</v>
      </c>
    </row>
    <row r="451" spans="1:19" ht="16.5" customHeight="1" x14ac:dyDescent="0.2">
      <c r="A451" s="7"/>
      <c r="B451" s="7" t="s">
        <v>596</v>
      </c>
      <c r="C451" s="7"/>
      <c r="D451" s="7"/>
      <c r="E451" s="7"/>
      <c r="F451" s="7"/>
      <c r="G451" s="7"/>
      <c r="H451" s="7"/>
      <c r="I451" s="7"/>
      <c r="J451" s="7"/>
      <c r="K451" s="7"/>
      <c r="L451" s="9"/>
      <c r="M451" s="10"/>
      <c r="N451" s="10"/>
      <c r="O451" s="10"/>
      <c r="P451" s="7"/>
      <c r="Q451" s="10"/>
      <c r="R451" s="10"/>
      <c r="S451" s="10"/>
    </row>
    <row r="452" spans="1:19" ht="16.5" customHeight="1" x14ac:dyDescent="0.2">
      <c r="A452" s="7"/>
      <c r="B452" s="7"/>
      <c r="C452" s="7" t="s">
        <v>105</v>
      </c>
      <c r="D452" s="7"/>
      <c r="E452" s="7"/>
      <c r="F452" s="7"/>
      <c r="G452" s="7"/>
      <c r="H452" s="7"/>
      <c r="I452" s="7"/>
      <c r="J452" s="7"/>
      <c r="K452" s="7"/>
      <c r="L452" s="9" t="s">
        <v>240</v>
      </c>
      <c r="M452" s="15">
        <v>266</v>
      </c>
      <c r="N452" s="17">
        <v>1035</v>
      </c>
      <c r="O452" s="17">
        <v>1633</v>
      </c>
      <c r="P452" s="7"/>
      <c r="Q452" s="15">
        <v>357</v>
      </c>
      <c r="R452" s="17">
        <v>1237</v>
      </c>
      <c r="S452" s="17">
        <v>1360</v>
      </c>
    </row>
    <row r="453" spans="1:19" ht="16.5" customHeight="1" x14ac:dyDescent="0.2">
      <c r="A453" s="7"/>
      <c r="B453" s="7"/>
      <c r="C453" s="7" t="s">
        <v>587</v>
      </c>
      <c r="D453" s="7"/>
      <c r="E453" s="7"/>
      <c r="F453" s="7"/>
      <c r="G453" s="7"/>
      <c r="H453" s="7"/>
      <c r="I453" s="7"/>
      <c r="J453" s="7"/>
      <c r="K453" s="7"/>
      <c r="L453" s="9"/>
      <c r="M453" s="10"/>
      <c r="N453" s="10"/>
      <c r="O453" s="10"/>
      <c r="P453" s="7"/>
      <c r="Q453" s="10"/>
      <c r="R453" s="10"/>
      <c r="S453" s="10"/>
    </row>
    <row r="454" spans="1:19" ht="29.45" customHeight="1" x14ac:dyDescent="0.2">
      <c r="A454" s="7"/>
      <c r="B454" s="7"/>
      <c r="C454" s="7"/>
      <c r="D454" s="84" t="s">
        <v>346</v>
      </c>
      <c r="E454" s="84"/>
      <c r="F454" s="84"/>
      <c r="G454" s="84"/>
      <c r="H454" s="84"/>
      <c r="I454" s="84"/>
      <c r="J454" s="84"/>
      <c r="K454" s="84"/>
      <c r="L454" s="9" t="s">
        <v>240</v>
      </c>
      <c r="M454" s="15">
        <v>183</v>
      </c>
      <c r="N454" s="17">
        <v>1433</v>
      </c>
      <c r="O454" s="16">
        <v>37</v>
      </c>
      <c r="P454" s="7"/>
      <c r="Q454" s="15">
        <v>432</v>
      </c>
      <c r="R454" s="17">
        <v>1435</v>
      </c>
      <c r="S454" s="16">
        <v>25</v>
      </c>
    </row>
    <row r="455" spans="1:19" ht="16.5" customHeight="1" x14ac:dyDescent="0.2">
      <c r="A455" s="7"/>
      <c r="B455" s="7"/>
      <c r="C455" s="7"/>
      <c r="D455" s="7" t="s">
        <v>487</v>
      </c>
      <c r="E455" s="7"/>
      <c r="F455" s="7"/>
      <c r="G455" s="7"/>
      <c r="H455" s="7"/>
      <c r="I455" s="7"/>
      <c r="J455" s="7"/>
      <c r="K455" s="7"/>
      <c r="L455" s="9" t="s">
        <v>240</v>
      </c>
      <c r="M455" s="15">
        <v>293</v>
      </c>
      <c r="N455" s="17">
        <v>1590</v>
      </c>
      <c r="O455" s="17">
        <v>1146</v>
      </c>
      <c r="P455" s="7"/>
      <c r="Q455" s="15">
        <v>413</v>
      </c>
      <c r="R455" s="17">
        <v>1326</v>
      </c>
      <c r="S455" s="15">
        <v>980</v>
      </c>
    </row>
    <row r="456" spans="1:19" ht="16.5" customHeight="1" x14ac:dyDescent="0.2">
      <c r="A456" s="7"/>
      <c r="B456" s="7"/>
      <c r="C456" s="7"/>
      <c r="D456" s="7" t="s">
        <v>588</v>
      </c>
      <c r="E456" s="7"/>
      <c r="F456" s="7"/>
      <c r="G456" s="7"/>
      <c r="H456" s="7"/>
      <c r="I456" s="7"/>
      <c r="J456" s="7"/>
      <c r="K456" s="7"/>
      <c r="L456" s="9" t="s">
        <v>240</v>
      </c>
      <c r="M456" s="14" t="s">
        <v>227</v>
      </c>
      <c r="N456" s="14" t="s">
        <v>227</v>
      </c>
      <c r="O456" s="15">
        <v>450</v>
      </c>
      <c r="P456" s="7"/>
      <c r="Q456" s="14" t="s">
        <v>227</v>
      </c>
      <c r="R456" s="14" t="s">
        <v>227</v>
      </c>
      <c r="S456" s="15">
        <v>355</v>
      </c>
    </row>
    <row r="457" spans="1:19" ht="16.5" customHeight="1" x14ac:dyDescent="0.2">
      <c r="A457" s="7"/>
      <c r="B457" s="7"/>
      <c r="C457" s="7" t="s">
        <v>589</v>
      </c>
      <c r="D457" s="7"/>
      <c r="E457" s="7"/>
      <c r="F457" s="7"/>
      <c r="G457" s="7"/>
      <c r="H457" s="7"/>
      <c r="I457" s="7"/>
      <c r="J457" s="7"/>
      <c r="K457" s="7"/>
      <c r="L457" s="9"/>
      <c r="M457" s="10"/>
      <c r="N457" s="10"/>
      <c r="O457" s="10"/>
      <c r="P457" s="7"/>
      <c r="Q457" s="10"/>
      <c r="R457" s="10"/>
      <c r="S457" s="10"/>
    </row>
    <row r="458" spans="1:19" ht="16.5" customHeight="1" x14ac:dyDescent="0.2">
      <c r="A458" s="7"/>
      <c r="B458" s="7"/>
      <c r="C458" s="7"/>
      <c r="D458" s="7" t="s">
        <v>433</v>
      </c>
      <c r="E458" s="7"/>
      <c r="F458" s="7"/>
      <c r="G458" s="7"/>
      <c r="H458" s="7"/>
      <c r="I458" s="7"/>
      <c r="J458" s="7"/>
      <c r="K458" s="7"/>
      <c r="L458" s="9" t="s">
        <v>240</v>
      </c>
      <c r="M458" s="14" t="s">
        <v>101</v>
      </c>
      <c r="N458" s="14" t="s">
        <v>101</v>
      </c>
      <c r="O458" s="13" t="s">
        <v>104</v>
      </c>
      <c r="P458" s="7"/>
      <c r="Q458" s="14" t="s">
        <v>101</v>
      </c>
      <c r="R458" s="14" t="s">
        <v>101</v>
      </c>
      <c r="S458" s="13" t="s">
        <v>104</v>
      </c>
    </row>
    <row r="459" spans="1:19" ht="16.5" customHeight="1" x14ac:dyDescent="0.2">
      <c r="A459" s="7"/>
      <c r="B459" s="7"/>
      <c r="C459" s="7"/>
      <c r="D459" s="7" t="s">
        <v>434</v>
      </c>
      <c r="E459" s="7"/>
      <c r="F459" s="7"/>
      <c r="G459" s="7"/>
      <c r="H459" s="7"/>
      <c r="I459" s="7"/>
      <c r="J459" s="7"/>
      <c r="K459" s="7"/>
      <c r="L459" s="9" t="s">
        <v>240</v>
      </c>
      <c r="M459" s="15">
        <v>216</v>
      </c>
      <c r="N459" s="15">
        <v>733</v>
      </c>
      <c r="O459" s="15">
        <v>893</v>
      </c>
      <c r="P459" s="7"/>
      <c r="Q459" s="15">
        <v>344</v>
      </c>
      <c r="R459" s="17">
        <v>1035</v>
      </c>
      <c r="S459" s="15">
        <v>782</v>
      </c>
    </row>
    <row r="460" spans="1:19" ht="16.5" customHeight="1" x14ac:dyDescent="0.2">
      <c r="A460" s="7"/>
      <c r="B460" s="7"/>
      <c r="C460" s="7"/>
      <c r="D460" s="7" t="s">
        <v>435</v>
      </c>
      <c r="E460" s="7"/>
      <c r="F460" s="7"/>
      <c r="G460" s="7"/>
      <c r="H460" s="7"/>
      <c r="I460" s="7"/>
      <c r="J460" s="7"/>
      <c r="K460" s="7"/>
      <c r="L460" s="9" t="s">
        <v>240</v>
      </c>
      <c r="M460" s="15">
        <v>316</v>
      </c>
      <c r="N460" s="17">
        <v>2242</v>
      </c>
      <c r="O460" s="15">
        <v>701</v>
      </c>
      <c r="P460" s="7"/>
      <c r="Q460" s="15">
        <v>389</v>
      </c>
      <c r="R460" s="17">
        <v>1855</v>
      </c>
      <c r="S460" s="15">
        <v>553</v>
      </c>
    </row>
    <row r="461" spans="1:19" ht="16.5" customHeight="1" x14ac:dyDescent="0.2">
      <c r="A461" s="7"/>
      <c r="B461" s="7"/>
      <c r="C461" s="7"/>
      <c r="D461" s="7" t="s">
        <v>436</v>
      </c>
      <c r="E461" s="7"/>
      <c r="F461" s="7"/>
      <c r="G461" s="7"/>
      <c r="H461" s="7"/>
      <c r="I461" s="7"/>
      <c r="J461" s="7"/>
      <c r="K461" s="7"/>
      <c r="L461" s="9" t="s">
        <v>240</v>
      </c>
      <c r="M461" s="15">
        <v>582</v>
      </c>
      <c r="N461" s="17">
        <v>2324</v>
      </c>
      <c r="O461" s="16">
        <v>32</v>
      </c>
      <c r="P461" s="7"/>
      <c r="Q461" s="15">
        <v>369</v>
      </c>
      <c r="R461" s="17">
        <v>1998</v>
      </c>
      <c r="S461" s="16">
        <v>21</v>
      </c>
    </row>
    <row r="462" spans="1:19" ht="16.5" customHeight="1" x14ac:dyDescent="0.2">
      <c r="A462" s="7"/>
      <c r="B462" s="7"/>
      <c r="C462" s="7"/>
      <c r="D462" s="7" t="s">
        <v>437</v>
      </c>
      <c r="E462" s="7"/>
      <c r="F462" s="7"/>
      <c r="G462" s="7"/>
      <c r="H462" s="7"/>
      <c r="I462" s="7"/>
      <c r="J462" s="7"/>
      <c r="K462" s="7"/>
      <c r="L462" s="9" t="s">
        <v>240</v>
      </c>
      <c r="M462" s="14" t="s">
        <v>227</v>
      </c>
      <c r="N462" s="14" t="s">
        <v>227</v>
      </c>
      <c r="O462" s="13">
        <v>5</v>
      </c>
      <c r="P462" s="7"/>
      <c r="Q462" s="14" t="s">
        <v>227</v>
      </c>
      <c r="R462" s="14" t="s">
        <v>227</v>
      </c>
      <c r="S462" s="13">
        <v>4</v>
      </c>
    </row>
    <row r="463" spans="1:19" ht="16.5" customHeight="1" x14ac:dyDescent="0.2">
      <c r="A463" s="7"/>
      <c r="B463" s="7"/>
      <c r="C463" s="7"/>
      <c r="D463" s="7" t="s">
        <v>588</v>
      </c>
      <c r="E463" s="7"/>
      <c r="F463" s="7"/>
      <c r="G463" s="7"/>
      <c r="H463" s="7"/>
      <c r="I463" s="7"/>
      <c r="J463" s="7"/>
      <c r="K463" s="7"/>
      <c r="L463" s="9" t="s">
        <v>240</v>
      </c>
      <c r="M463" s="14" t="s">
        <v>227</v>
      </c>
      <c r="N463" s="14" t="s">
        <v>227</v>
      </c>
      <c r="O463" s="13">
        <v>2</v>
      </c>
      <c r="P463" s="7"/>
      <c r="Q463" s="14" t="s">
        <v>101</v>
      </c>
      <c r="R463" s="14" t="s">
        <v>101</v>
      </c>
      <c r="S463" s="13" t="s">
        <v>104</v>
      </c>
    </row>
    <row r="464" spans="1:19" ht="16.5" customHeight="1" x14ac:dyDescent="0.2">
      <c r="A464" s="7"/>
      <c r="B464" s="7"/>
      <c r="C464" s="7" t="s">
        <v>630</v>
      </c>
      <c r="D464" s="7"/>
      <c r="E464" s="7"/>
      <c r="F464" s="7"/>
      <c r="G464" s="7"/>
      <c r="H464" s="7"/>
      <c r="I464" s="7"/>
      <c r="J464" s="7"/>
      <c r="K464" s="7"/>
      <c r="L464" s="9"/>
      <c r="M464" s="10"/>
      <c r="N464" s="10"/>
      <c r="O464" s="10"/>
      <c r="P464" s="7"/>
      <c r="Q464" s="10"/>
      <c r="R464" s="10"/>
      <c r="S464" s="10"/>
    </row>
    <row r="465" spans="1:19" ht="16.5" customHeight="1" x14ac:dyDescent="0.2">
      <c r="A465" s="7"/>
      <c r="B465" s="7"/>
      <c r="C465" s="7"/>
      <c r="D465" s="7" t="s">
        <v>591</v>
      </c>
      <c r="E465" s="7"/>
      <c r="F465" s="7"/>
      <c r="G465" s="7"/>
      <c r="H465" s="7"/>
      <c r="I465" s="7"/>
      <c r="J465" s="7"/>
      <c r="K465" s="7"/>
      <c r="L465" s="9" t="s">
        <v>240</v>
      </c>
      <c r="M465" s="15">
        <v>273</v>
      </c>
      <c r="N465" s="17">
        <v>1462</v>
      </c>
      <c r="O465" s="17">
        <v>1098</v>
      </c>
      <c r="P465" s="7"/>
      <c r="Q465" s="15">
        <v>344</v>
      </c>
      <c r="R465" s="17">
        <v>1271</v>
      </c>
      <c r="S465" s="15">
        <v>882</v>
      </c>
    </row>
    <row r="466" spans="1:19" ht="16.5" customHeight="1" x14ac:dyDescent="0.2">
      <c r="A466" s="7"/>
      <c r="B466" s="7"/>
      <c r="C466" s="7"/>
      <c r="D466" s="7" t="s">
        <v>592</v>
      </c>
      <c r="E466" s="7"/>
      <c r="F466" s="7"/>
      <c r="G466" s="7"/>
      <c r="H466" s="7"/>
      <c r="I466" s="7"/>
      <c r="J466" s="7"/>
      <c r="K466" s="7"/>
      <c r="L466" s="9" t="s">
        <v>240</v>
      </c>
      <c r="M466" s="15">
        <v>264</v>
      </c>
      <c r="N466" s="17">
        <v>1799</v>
      </c>
      <c r="O466" s="15">
        <v>248</v>
      </c>
      <c r="P466" s="7"/>
      <c r="Q466" s="15">
        <v>337</v>
      </c>
      <c r="R466" s="17">
        <v>1117</v>
      </c>
      <c r="S466" s="15">
        <v>205</v>
      </c>
    </row>
    <row r="467" spans="1:19" ht="16.5" customHeight="1" x14ac:dyDescent="0.2">
      <c r="A467" s="7"/>
      <c r="B467" s="7"/>
      <c r="C467" s="7"/>
      <c r="D467" s="7" t="s">
        <v>593</v>
      </c>
      <c r="E467" s="7"/>
      <c r="F467" s="7"/>
      <c r="G467" s="7"/>
      <c r="H467" s="7"/>
      <c r="I467" s="7"/>
      <c r="J467" s="7"/>
      <c r="K467" s="7"/>
      <c r="L467" s="9" t="s">
        <v>240</v>
      </c>
      <c r="M467" s="15">
        <v>328</v>
      </c>
      <c r="N467" s="15">
        <v>882</v>
      </c>
      <c r="O467" s="15">
        <v>163</v>
      </c>
      <c r="P467" s="7"/>
      <c r="Q467" s="15">
        <v>562</v>
      </c>
      <c r="R467" s="17">
        <v>1264</v>
      </c>
      <c r="S467" s="15">
        <v>169</v>
      </c>
    </row>
    <row r="468" spans="1:19" ht="16.5" customHeight="1" x14ac:dyDescent="0.2">
      <c r="A468" s="7"/>
      <c r="B468" s="7"/>
      <c r="C468" s="7"/>
      <c r="D468" s="7" t="s">
        <v>594</v>
      </c>
      <c r="E468" s="7"/>
      <c r="F468" s="7"/>
      <c r="G468" s="7"/>
      <c r="H468" s="7"/>
      <c r="I468" s="7"/>
      <c r="J468" s="7"/>
      <c r="K468" s="7"/>
      <c r="L468" s="9" t="s">
        <v>240</v>
      </c>
      <c r="M468" s="15">
        <v>126</v>
      </c>
      <c r="N468" s="15">
        <v>580</v>
      </c>
      <c r="O468" s="15">
        <v>116</v>
      </c>
      <c r="P468" s="7"/>
      <c r="Q468" s="15">
        <v>176</v>
      </c>
      <c r="R468" s="15">
        <v>774</v>
      </c>
      <c r="S468" s="16">
        <v>99</v>
      </c>
    </row>
    <row r="469" spans="1:19" ht="16.5" customHeight="1" x14ac:dyDescent="0.2">
      <c r="A469" s="7"/>
      <c r="B469" s="7"/>
      <c r="C469" s="7"/>
      <c r="D469" s="7" t="s">
        <v>595</v>
      </c>
      <c r="E469" s="7"/>
      <c r="F469" s="7"/>
      <c r="G469" s="7"/>
      <c r="H469" s="7"/>
      <c r="I469" s="7"/>
      <c r="J469" s="7"/>
      <c r="K469" s="7"/>
      <c r="L469" s="9" t="s">
        <v>240</v>
      </c>
      <c r="M469" s="14" t="s">
        <v>227</v>
      </c>
      <c r="N469" s="14" t="s">
        <v>227</v>
      </c>
      <c r="O469" s="13">
        <v>6</v>
      </c>
      <c r="P469" s="7"/>
      <c r="Q469" s="14" t="s">
        <v>227</v>
      </c>
      <c r="R469" s="14" t="s">
        <v>227</v>
      </c>
      <c r="S469" s="13">
        <v>5</v>
      </c>
    </row>
    <row r="470" spans="1:19" ht="16.5" customHeight="1" x14ac:dyDescent="0.2">
      <c r="A470" s="7"/>
      <c r="B470" s="7"/>
      <c r="C470" s="7"/>
      <c r="D470" s="7" t="s">
        <v>588</v>
      </c>
      <c r="E470" s="7"/>
      <c r="F470" s="7"/>
      <c r="G470" s="7"/>
      <c r="H470" s="7"/>
      <c r="I470" s="7"/>
      <c r="J470" s="7"/>
      <c r="K470" s="7"/>
      <c r="L470" s="9" t="s">
        <v>240</v>
      </c>
      <c r="M470" s="14" t="s">
        <v>227</v>
      </c>
      <c r="N470" s="14" t="s">
        <v>227</v>
      </c>
      <c r="O470" s="13">
        <v>2</v>
      </c>
      <c r="P470" s="7"/>
      <c r="Q470" s="14" t="s">
        <v>101</v>
      </c>
      <c r="R470" s="14" t="s">
        <v>101</v>
      </c>
      <c r="S470" s="13" t="s">
        <v>104</v>
      </c>
    </row>
    <row r="471" spans="1:19" ht="16.5" customHeight="1" x14ac:dyDescent="0.2">
      <c r="A471" s="7"/>
      <c r="B471" s="7" t="s">
        <v>597</v>
      </c>
      <c r="C471" s="7"/>
      <c r="D471" s="7"/>
      <c r="E471" s="7"/>
      <c r="F471" s="7"/>
      <c r="G471" s="7"/>
      <c r="H471" s="7"/>
      <c r="I471" s="7"/>
      <c r="J471" s="7"/>
      <c r="K471" s="7"/>
      <c r="L471" s="9"/>
      <c r="M471" s="10"/>
      <c r="N471" s="10"/>
      <c r="O471" s="10"/>
      <c r="P471" s="7"/>
      <c r="Q471" s="10"/>
      <c r="R471" s="10"/>
      <c r="S471" s="10"/>
    </row>
    <row r="472" spans="1:19" ht="16.5" customHeight="1" x14ac:dyDescent="0.2">
      <c r="A472" s="7"/>
      <c r="B472" s="7"/>
      <c r="C472" s="7" t="s">
        <v>105</v>
      </c>
      <c r="D472" s="7"/>
      <c r="E472" s="7"/>
      <c r="F472" s="7"/>
      <c r="G472" s="7"/>
      <c r="H472" s="7"/>
      <c r="I472" s="7"/>
      <c r="J472" s="7"/>
      <c r="K472" s="7"/>
      <c r="L472" s="9" t="s">
        <v>240</v>
      </c>
      <c r="M472" s="14" t="s">
        <v>101</v>
      </c>
      <c r="N472" s="14" t="s">
        <v>101</v>
      </c>
      <c r="O472" s="14" t="s">
        <v>101</v>
      </c>
      <c r="P472" s="7"/>
      <c r="Q472" s="14" t="s">
        <v>101</v>
      </c>
      <c r="R472" s="14" t="s">
        <v>101</v>
      </c>
      <c r="S472" s="14" t="s">
        <v>101</v>
      </c>
    </row>
    <row r="473" spans="1:19" ht="16.5" customHeight="1" x14ac:dyDescent="0.2">
      <c r="A473" s="7"/>
      <c r="B473" s="7"/>
      <c r="C473" s="7" t="s">
        <v>587</v>
      </c>
      <c r="D473" s="7"/>
      <c r="E473" s="7"/>
      <c r="F473" s="7"/>
      <c r="G473" s="7"/>
      <c r="H473" s="7"/>
      <c r="I473" s="7"/>
      <c r="J473" s="7"/>
      <c r="K473" s="7"/>
      <c r="L473" s="9"/>
      <c r="M473" s="10"/>
      <c r="N473" s="10"/>
      <c r="O473" s="10"/>
      <c r="P473" s="7"/>
      <c r="Q473" s="10"/>
      <c r="R473" s="10"/>
      <c r="S473" s="10"/>
    </row>
    <row r="474" spans="1:19" ht="29.45" customHeight="1" x14ac:dyDescent="0.2">
      <c r="A474" s="7"/>
      <c r="B474" s="7"/>
      <c r="C474" s="7"/>
      <c r="D474" s="84" t="s">
        <v>346</v>
      </c>
      <c r="E474" s="84"/>
      <c r="F474" s="84"/>
      <c r="G474" s="84"/>
      <c r="H474" s="84"/>
      <c r="I474" s="84"/>
      <c r="J474" s="84"/>
      <c r="K474" s="84"/>
      <c r="L474" s="9" t="s">
        <v>240</v>
      </c>
      <c r="M474" s="14" t="s">
        <v>101</v>
      </c>
      <c r="N474" s="14" t="s">
        <v>101</v>
      </c>
      <c r="O474" s="14" t="s">
        <v>101</v>
      </c>
      <c r="P474" s="7"/>
      <c r="Q474" s="14" t="s">
        <v>101</v>
      </c>
      <c r="R474" s="14" t="s">
        <v>101</v>
      </c>
      <c r="S474" s="14" t="s">
        <v>101</v>
      </c>
    </row>
    <row r="475" spans="1:19" ht="16.5" customHeight="1" x14ac:dyDescent="0.2">
      <c r="A475" s="7"/>
      <c r="B475" s="7"/>
      <c r="C475" s="7"/>
      <c r="D475" s="7" t="s">
        <v>487</v>
      </c>
      <c r="E475" s="7"/>
      <c r="F475" s="7"/>
      <c r="G475" s="7"/>
      <c r="H475" s="7"/>
      <c r="I475" s="7"/>
      <c r="J475" s="7"/>
      <c r="K475" s="7"/>
      <c r="L475" s="9" t="s">
        <v>240</v>
      </c>
      <c r="M475" s="14" t="s">
        <v>101</v>
      </c>
      <c r="N475" s="14" t="s">
        <v>101</v>
      </c>
      <c r="O475" s="14" t="s">
        <v>101</v>
      </c>
      <c r="P475" s="7"/>
      <c r="Q475" s="14" t="s">
        <v>101</v>
      </c>
      <c r="R475" s="14" t="s">
        <v>101</v>
      </c>
      <c r="S475" s="14" t="s">
        <v>101</v>
      </c>
    </row>
    <row r="476" spans="1:19" ht="16.5" customHeight="1" x14ac:dyDescent="0.2">
      <c r="A476" s="7"/>
      <c r="B476" s="7"/>
      <c r="C476" s="7"/>
      <c r="D476" s="7" t="s">
        <v>588</v>
      </c>
      <c r="E476" s="7"/>
      <c r="F476" s="7"/>
      <c r="G476" s="7"/>
      <c r="H476" s="7"/>
      <c r="I476" s="7"/>
      <c r="J476" s="7"/>
      <c r="K476" s="7"/>
      <c r="L476" s="9" t="s">
        <v>240</v>
      </c>
      <c r="M476" s="14" t="s">
        <v>101</v>
      </c>
      <c r="N476" s="14" t="s">
        <v>101</v>
      </c>
      <c r="O476" s="14" t="s">
        <v>101</v>
      </c>
      <c r="P476" s="7"/>
      <c r="Q476" s="14" t="s">
        <v>101</v>
      </c>
      <c r="R476" s="14" t="s">
        <v>101</v>
      </c>
      <c r="S476" s="14" t="s">
        <v>101</v>
      </c>
    </row>
    <row r="477" spans="1:19" ht="16.5" customHeight="1" x14ac:dyDescent="0.2">
      <c r="A477" s="7"/>
      <c r="B477" s="7"/>
      <c r="C477" s="7" t="s">
        <v>589</v>
      </c>
      <c r="D477" s="7"/>
      <c r="E477" s="7"/>
      <c r="F477" s="7"/>
      <c r="G477" s="7"/>
      <c r="H477" s="7"/>
      <c r="I477" s="7"/>
      <c r="J477" s="7"/>
      <c r="K477" s="7"/>
      <c r="L477" s="9"/>
      <c r="M477" s="10"/>
      <c r="N477" s="10"/>
      <c r="O477" s="10"/>
      <c r="P477" s="7"/>
      <c r="Q477" s="10"/>
      <c r="R477" s="10"/>
      <c r="S477" s="10"/>
    </row>
    <row r="478" spans="1:19" ht="16.5" customHeight="1" x14ac:dyDescent="0.2">
      <c r="A478" s="7"/>
      <c r="B478" s="7"/>
      <c r="C478" s="7"/>
      <c r="D478" s="7" t="s">
        <v>433</v>
      </c>
      <c r="E478" s="7"/>
      <c r="F478" s="7"/>
      <c r="G478" s="7"/>
      <c r="H478" s="7"/>
      <c r="I478" s="7"/>
      <c r="J478" s="7"/>
      <c r="K478" s="7"/>
      <c r="L478" s="9" t="s">
        <v>240</v>
      </c>
      <c r="M478" s="14" t="s">
        <v>101</v>
      </c>
      <c r="N478" s="14" t="s">
        <v>101</v>
      </c>
      <c r="O478" s="14" t="s">
        <v>101</v>
      </c>
      <c r="P478" s="7"/>
      <c r="Q478" s="14" t="s">
        <v>101</v>
      </c>
      <c r="R478" s="14" t="s">
        <v>101</v>
      </c>
      <c r="S478" s="14" t="s">
        <v>101</v>
      </c>
    </row>
    <row r="479" spans="1:19" ht="16.5" customHeight="1" x14ac:dyDescent="0.2">
      <c r="A479" s="7"/>
      <c r="B479" s="7"/>
      <c r="C479" s="7"/>
      <c r="D479" s="7" t="s">
        <v>434</v>
      </c>
      <c r="E479" s="7"/>
      <c r="F479" s="7"/>
      <c r="G479" s="7"/>
      <c r="H479" s="7"/>
      <c r="I479" s="7"/>
      <c r="J479" s="7"/>
      <c r="K479" s="7"/>
      <c r="L479" s="9" t="s">
        <v>240</v>
      </c>
      <c r="M479" s="14" t="s">
        <v>101</v>
      </c>
      <c r="N479" s="14" t="s">
        <v>101</v>
      </c>
      <c r="O479" s="14" t="s">
        <v>101</v>
      </c>
      <c r="P479" s="7"/>
      <c r="Q479" s="14" t="s">
        <v>101</v>
      </c>
      <c r="R479" s="14" t="s">
        <v>101</v>
      </c>
      <c r="S479" s="14" t="s">
        <v>101</v>
      </c>
    </row>
    <row r="480" spans="1:19" ht="16.5" customHeight="1" x14ac:dyDescent="0.2">
      <c r="A480" s="7"/>
      <c r="B480" s="7"/>
      <c r="C480" s="7"/>
      <c r="D480" s="7" t="s">
        <v>435</v>
      </c>
      <c r="E480" s="7"/>
      <c r="F480" s="7"/>
      <c r="G480" s="7"/>
      <c r="H480" s="7"/>
      <c r="I480" s="7"/>
      <c r="J480" s="7"/>
      <c r="K480" s="7"/>
      <c r="L480" s="9" t="s">
        <v>240</v>
      </c>
      <c r="M480" s="14" t="s">
        <v>101</v>
      </c>
      <c r="N480" s="14" t="s">
        <v>101</v>
      </c>
      <c r="O480" s="14" t="s">
        <v>101</v>
      </c>
      <c r="P480" s="7"/>
      <c r="Q480" s="14" t="s">
        <v>101</v>
      </c>
      <c r="R480" s="14" t="s">
        <v>101</v>
      </c>
      <c r="S480" s="14" t="s">
        <v>101</v>
      </c>
    </row>
    <row r="481" spans="1:19" ht="16.5" customHeight="1" x14ac:dyDescent="0.2">
      <c r="A481" s="7"/>
      <c r="B481" s="7"/>
      <c r="C481" s="7"/>
      <c r="D481" s="7" t="s">
        <v>436</v>
      </c>
      <c r="E481" s="7"/>
      <c r="F481" s="7"/>
      <c r="G481" s="7"/>
      <c r="H481" s="7"/>
      <c r="I481" s="7"/>
      <c r="J481" s="7"/>
      <c r="K481" s="7"/>
      <c r="L481" s="9" t="s">
        <v>240</v>
      </c>
      <c r="M481" s="14" t="s">
        <v>101</v>
      </c>
      <c r="N481" s="14" t="s">
        <v>101</v>
      </c>
      <c r="O481" s="14" t="s">
        <v>101</v>
      </c>
      <c r="P481" s="7"/>
      <c r="Q481" s="14" t="s">
        <v>101</v>
      </c>
      <c r="R481" s="14" t="s">
        <v>101</v>
      </c>
      <c r="S481" s="14" t="s">
        <v>101</v>
      </c>
    </row>
    <row r="482" spans="1:19" ht="16.5" customHeight="1" x14ac:dyDescent="0.2">
      <c r="A482" s="7"/>
      <c r="B482" s="7"/>
      <c r="C482" s="7"/>
      <c r="D482" s="7" t="s">
        <v>437</v>
      </c>
      <c r="E482" s="7"/>
      <c r="F482" s="7"/>
      <c r="G482" s="7"/>
      <c r="H482" s="7"/>
      <c r="I482" s="7"/>
      <c r="J482" s="7"/>
      <c r="K482" s="7"/>
      <c r="L482" s="9" t="s">
        <v>240</v>
      </c>
      <c r="M482" s="14" t="s">
        <v>101</v>
      </c>
      <c r="N482" s="14" t="s">
        <v>101</v>
      </c>
      <c r="O482" s="14" t="s">
        <v>101</v>
      </c>
      <c r="P482" s="7"/>
      <c r="Q482" s="14" t="s">
        <v>101</v>
      </c>
      <c r="R482" s="14" t="s">
        <v>101</v>
      </c>
      <c r="S482" s="14" t="s">
        <v>101</v>
      </c>
    </row>
    <row r="483" spans="1:19" ht="16.5" customHeight="1" x14ac:dyDescent="0.2">
      <c r="A483" s="7"/>
      <c r="B483" s="7"/>
      <c r="C483" s="7"/>
      <c r="D483" s="7" t="s">
        <v>588</v>
      </c>
      <c r="E483" s="7"/>
      <c r="F483" s="7"/>
      <c r="G483" s="7"/>
      <c r="H483" s="7"/>
      <c r="I483" s="7"/>
      <c r="J483" s="7"/>
      <c r="K483" s="7"/>
      <c r="L483" s="9" t="s">
        <v>240</v>
      </c>
      <c r="M483" s="14" t="s">
        <v>101</v>
      </c>
      <c r="N483" s="14" t="s">
        <v>101</v>
      </c>
      <c r="O483" s="14" t="s">
        <v>101</v>
      </c>
      <c r="P483" s="7"/>
      <c r="Q483" s="14" t="s">
        <v>101</v>
      </c>
      <c r="R483" s="14" t="s">
        <v>101</v>
      </c>
      <c r="S483" s="14" t="s">
        <v>101</v>
      </c>
    </row>
    <row r="484" spans="1:19" ht="16.5" customHeight="1" x14ac:dyDescent="0.2">
      <c r="A484" s="7"/>
      <c r="B484" s="7"/>
      <c r="C484" s="7" t="s">
        <v>630</v>
      </c>
      <c r="D484" s="7"/>
      <c r="E484" s="7"/>
      <c r="F484" s="7"/>
      <c r="G484" s="7"/>
      <c r="H484" s="7"/>
      <c r="I484" s="7"/>
      <c r="J484" s="7"/>
      <c r="K484" s="7"/>
      <c r="L484" s="9"/>
      <c r="M484" s="10"/>
      <c r="N484" s="10"/>
      <c r="O484" s="10"/>
      <c r="P484" s="7"/>
      <c r="Q484" s="10"/>
      <c r="R484" s="10"/>
      <c r="S484" s="10"/>
    </row>
    <row r="485" spans="1:19" ht="16.5" customHeight="1" x14ac:dyDescent="0.2">
      <c r="A485" s="7"/>
      <c r="B485" s="7"/>
      <c r="C485" s="7"/>
      <c r="D485" s="7" t="s">
        <v>591</v>
      </c>
      <c r="E485" s="7"/>
      <c r="F485" s="7"/>
      <c r="G485" s="7"/>
      <c r="H485" s="7"/>
      <c r="I485" s="7"/>
      <c r="J485" s="7"/>
      <c r="K485" s="7"/>
      <c r="L485" s="9" t="s">
        <v>240</v>
      </c>
      <c r="M485" s="14" t="s">
        <v>101</v>
      </c>
      <c r="N485" s="14" t="s">
        <v>101</v>
      </c>
      <c r="O485" s="14" t="s">
        <v>101</v>
      </c>
      <c r="P485" s="7"/>
      <c r="Q485" s="14" t="s">
        <v>101</v>
      </c>
      <c r="R485" s="14" t="s">
        <v>101</v>
      </c>
      <c r="S485" s="14" t="s">
        <v>101</v>
      </c>
    </row>
    <row r="486" spans="1:19" ht="16.5" customHeight="1" x14ac:dyDescent="0.2">
      <c r="A486" s="7"/>
      <c r="B486" s="7"/>
      <c r="C486" s="7"/>
      <c r="D486" s="7" t="s">
        <v>592</v>
      </c>
      <c r="E486" s="7"/>
      <c r="F486" s="7"/>
      <c r="G486" s="7"/>
      <c r="H486" s="7"/>
      <c r="I486" s="7"/>
      <c r="J486" s="7"/>
      <c r="K486" s="7"/>
      <c r="L486" s="9" t="s">
        <v>240</v>
      </c>
      <c r="M486" s="14" t="s">
        <v>101</v>
      </c>
      <c r="N486" s="14" t="s">
        <v>101</v>
      </c>
      <c r="O486" s="14" t="s">
        <v>101</v>
      </c>
      <c r="P486" s="7"/>
      <c r="Q486" s="14" t="s">
        <v>101</v>
      </c>
      <c r="R486" s="14" t="s">
        <v>101</v>
      </c>
      <c r="S486" s="14" t="s">
        <v>101</v>
      </c>
    </row>
    <row r="487" spans="1:19" ht="16.5" customHeight="1" x14ac:dyDescent="0.2">
      <c r="A487" s="7"/>
      <c r="B487" s="7"/>
      <c r="C487" s="7"/>
      <c r="D487" s="7" t="s">
        <v>593</v>
      </c>
      <c r="E487" s="7"/>
      <c r="F487" s="7"/>
      <c r="G487" s="7"/>
      <c r="H487" s="7"/>
      <c r="I487" s="7"/>
      <c r="J487" s="7"/>
      <c r="K487" s="7"/>
      <c r="L487" s="9" t="s">
        <v>240</v>
      </c>
      <c r="M487" s="14" t="s">
        <v>101</v>
      </c>
      <c r="N487" s="14" t="s">
        <v>101</v>
      </c>
      <c r="O487" s="14" t="s">
        <v>101</v>
      </c>
      <c r="P487" s="7"/>
      <c r="Q487" s="14" t="s">
        <v>101</v>
      </c>
      <c r="R487" s="14" t="s">
        <v>101</v>
      </c>
      <c r="S487" s="14" t="s">
        <v>101</v>
      </c>
    </row>
    <row r="488" spans="1:19" ht="16.5" customHeight="1" x14ac:dyDescent="0.2">
      <c r="A488" s="7"/>
      <c r="B488" s="7"/>
      <c r="C488" s="7"/>
      <c r="D488" s="7" t="s">
        <v>594</v>
      </c>
      <c r="E488" s="7"/>
      <c r="F488" s="7"/>
      <c r="G488" s="7"/>
      <c r="H488" s="7"/>
      <c r="I488" s="7"/>
      <c r="J488" s="7"/>
      <c r="K488" s="7"/>
      <c r="L488" s="9" t="s">
        <v>240</v>
      </c>
      <c r="M488" s="14" t="s">
        <v>101</v>
      </c>
      <c r="N488" s="14" t="s">
        <v>101</v>
      </c>
      <c r="O488" s="14" t="s">
        <v>101</v>
      </c>
      <c r="P488" s="7"/>
      <c r="Q488" s="14" t="s">
        <v>101</v>
      </c>
      <c r="R488" s="14" t="s">
        <v>101</v>
      </c>
      <c r="S488" s="14" t="s">
        <v>101</v>
      </c>
    </row>
    <row r="489" spans="1:19" ht="16.5" customHeight="1" x14ac:dyDescent="0.2">
      <c r="A489" s="7"/>
      <c r="B489" s="7"/>
      <c r="C489" s="7"/>
      <c r="D489" s="7" t="s">
        <v>595</v>
      </c>
      <c r="E489" s="7"/>
      <c r="F489" s="7"/>
      <c r="G489" s="7"/>
      <c r="H489" s="7"/>
      <c r="I489" s="7"/>
      <c r="J489" s="7"/>
      <c r="K489" s="7"/>
      <c r="L489" s="9" t="s">
        <v>240</v>
      </c>
      <c r="M489" s="14" t="s">
        <v>101</v>
      </c>
      <c r="N489" s="14" t="s">
        <v>101</v>
      </c>
      <c r="O489" s="14" t="s">
        <v>101</v>
      </c>
      <c r="P489" s="7"/>
      <c r="Q489" s="14" t="s">
        <v>101</v>
      </c>
      <c r="R489" s="14" t="s">
        <v>101</v>
      </c>
      <c r="S489" s="14" t="s">
        <v>101</v>
      </c>
    </row>
    <row r="490" spans="1:19" ht="16.5" customHeight="1" x14ac:dyDescent="0.2">
      <c r="A490" s="11"/>
      <c r="B490" s="11"/>
      <c r="C490" s="11"/>
      <c r="D490" s="11" t="s">
        <v>588</v>
      </c>
      <c r="E490" s="11"/>
      <c r="F490" s="11"/>
      <c r="G490" s="11"/>
      <c r="H490" s="11"/>
      <c r="I490" s="11"/>
      <c r="J490" s="11"/>
      <c r="K490" s="11"/>
      <c r="L490" s="12" t="s">
        <v>240</v>
      </c>
      <c r="M490" s="49" t="s">
        <v>101</v>
      </c>
      <c r="N490" s="49" t="s">
        <v>101</v>
      </c>
      <c r="O490" s="49" t="s">
        <v>101</v>
      </c>
      <c r="P490" s="11"/>
      <c r="Q490" s="49" t="s">
        <v>101</v>
      </c>
      <c r="R490" s="49" t="s">
        <v>101</v>
      </c>
      <c r="S490" s="49" t="s">
        <v>101</v>
      </c>
    </row>
    <row r="491" spans="1:19" ht="4.5" customHeight="1" x14ac:dyDescent="0.2">
      <c r="A491" s="25"/>
      <c r="B491" s="25"/>
      <c r="C491" s="2"/>
      <c r="D491" s="2"/>
      <c r="E491" s="2"/>
      <c r="F491" s="2"/>
      <c r="G491" s="2"/>
      <c r="H491" s="2"/>
      <c r="I491" s="2"/>
      <c r="J491" s="2"/>
      <c r="K491" s="2"/>
      <c r="L491" s="2"/>
      <c r="M491" s="2"/>
      <c r="N491" s="2"/>
      <c r="O491" s="2"/>
      <c r="P491" s="2"/>
      <c r="Q491" s="2"/>
      <c r="R491" s="2"/>
      <c r="S491" s="2"/>
    </row>
    <row r="492" spans="1:19" ht="16.5" customHeight="1" x14ac:dyDescent="0.2">
      <c r="A492" s="25"/>
      <c r="B492" s="25"/>
      <c r="C492" s="79" t="s">
        <v>618</v>
      </c>
      <c r="D492" s="79"/>
      <c r="E492" s="79"/>
      <c r="F492" s="79"/>
      <c r="G492" s="79"/>
      <c r="H492" s="79"/>
      <c r="I492" s="79"/>
      <c r="J492" s="79"/>
      <c r="K492" s="79"/>
      <c r="L492" s="79"/>
      <c r="M492" s="79"/>
      <c r="N492" s="79"/>
      <c r="O492" s="79"/>
      <c r="P492" s="79"/>
      <c r="Q492" s="79"/>
      <c r="R492" s="79"/>
      <c r="S492" s="79"/>
    </row>
    <row r="493" spans="1:19" ht="4.5" customHeight="1" x14ac:dyDescent="0.2">
      <c r="A493" s="25"/>
      <c r="B493" s="25"/>
      <c r="C493" s="2"/>
      <c r="D493" s="2"/>
      <c r="E493" s="2"/>
      <c r="F493" s="2"/>
      <c r="G493" s="2"/>
      <c r="H493" s="2"/>
      <c r="I493" s="2"/>
      <c r="J493" s="2"/>
      <c r="K493" s="2"/>
      <c r="L493" s="2"/>
      <c r="M493" s="2"/>
      <c r="N493" s="2"/>
      <c r="O493" s="2"/>
      <c r="P493" s="2"/>
      <c r="Q493" s="2"/>
      <c r="R493" s="2"/>
      <c r="S493" s="2"/>
    </row>
    <row r="494" spans="1:19" ht="16.5" customHeight="1" x14ac:dyDescent="0.2">
      <c r="A494" s="54"/>
      <c r="B494" s="54"/>
      <c r="C494" s="79" t="s">
        <v>599</v>
      </c>
      <c r="D494" s="79"/>
      <c r="E494" s="79"/>
      <c r="F494" s="79"/>
      <c r="G494" s="79"/>
      <c r="H494" s="79"/>
      <c r="I494" s="79"/>
      <c r="J494" s="79"/>
      <c r="K494" s="79"/>
      <c r="L494" s="79"/>
      <c r="M494" s="79"/>
      <c r="N494" s="79"/>
      <c r="O494" s="79"/>
      <c r="P494" s="79"/>
      <c r="Q494" s="79"/>
      <c r="R494" s="79"/>
      <c r="S494" s="79"/>
    </row>
    <row r="495" spans="1:19" ht="16.5" customHeight="1" x14ac:dyDescent="0.2">
      <c r="A495" s="35"/>
      <c r="B495" s="35"/>
      <c r="C495" s="79" t="s">
        <v>155</v>
      </c>
      <c r="D495" s="79"/>
      <c r="E495" s="79"/>
      <c r="F495" s="79"/>
      <c r="G495" s="79"/>
      <c r="H495" s="79"/>
      <c r="I495" s="79"/>
      <c r="J495" s="79"/>
      <c r="K495" s="79"/>
      <c r="L495" s="79"/>
      <c r="M495" s="79"/>
      <c r="N495" s="79"/>
      <c r="O495" s="79"/>
      <c r="P495" s="79"/>
      <c r="Q495" s="79"/>
      <c r="R495" s="79"/>
      <c r="S495" s="79"/>
    </row>
    <row r="496" spans="1:19" ht="4.5" customHeight="1" x14ac:dyDescent="0.2">
      <c r="A496" s="25"/>
      <c r="B496" s="25"/>
      <c r="C496" s="2"/>
      <c r="D496" s="2"/>
      <c r="E496" s="2"/>
      <c r="F496" s="2"/>
      <c r="G496" s="2"/>
      <c r="H496" s="2"/>
      <c r="I496" s="2"/>
      <c r="J496" s="2"/>
      <c r="K496" s="2"/>
      <c r="L496" s="2"/>
      <c r="M496" s="2"/>
      <c r="N496" s="2"/>
      <c r="O496" s="2"/>
      <c r="P496" s="2"/>
      <c r="Q496" s="2"/>
      <c r="R496" s="2"/>
      <c r="S496" s="2"/>
    </row>
    <row r="497" spans="1:19" ht="42.4" customHeight="1" x14ac:dyDescent="0.2">
      <c r="A497" s="25" t="s">
        <v>115</v>
      </c>
      <c r="B497" s="25"/>
      <c r="C497" s="79" t="s">
        <v>601</v>
      </c>
      <c r="D497" s="79"/>
      <c r="E497" s="79"/>
      <c r="F497" s="79"/>
      <c r="G497" s="79"/>
      <c r="H497" s="79"/>
      <c r="I497" s="79"/>
      <c r="J497" s="79"/>
      <c r="K497" s="79"/>
      <c r="L497" s="79"/>
      <c r="M497" s="79"/>
      <c r="N497" s="79"/>
      <c r="O497" s="79"/>
      <c r="P497" s="79"/>
      <c r="Q497" s="79"/>
      <c r="R497" s="79"/>
      <c r="S497" s="79"/>
    </row>
    <row r="498" spans="1:19" ht="16.5" customHeight="1" x14ac:dyDescent="0.2">
      <c r="A498" s="25" t="s">
        <v>117</v>
      </c>
      <c r="B498" s="25"/>
      <c r="C498" s="79" t="s">
        <v>602</v>
      </c>
      <c r="D498" s="79"/>
      <c r="E498" s="79"/>
      <c r="F498" s="79"/>
      <c r="G498" s="79"/>
      <c r="H498" s="79"/>
      <c r="I498" s="79"/>
      <c r="J498" s="79"/>
      <c r="K498" s="79"/>
      <c r="L498" s="79"/>
      <c r="M498" s="79"/>
      <c r="N498" s="79"/>
      <c r="O498" s="79"/>
      <c r="P498" s="79"/>
      <c r="Q498" s="79"/>
      <c r="R498" s="79"/>
      <c r="S498" s="79"/>
    </row>
    <row r="499" spans="1:19" ht="27" customHeight="1" x14ac:dyDescent="0.2">
      <c r="A499" s="25" t="s">
        <v>119</v>
      </c>
      <c r="B499" s="25"/>
      <c r="C499" s="79" t="s">
        <v>603</v>
      </c>
      <c r="D499" s="79"/>
      <c r="E499" s="79"/>
      <c r="F499" s="79"/>
      <c r="G499" s="79"/>
      <c r="H499" s="79"/>
      <c r="I499" s="79"/>
      <c r="J499" s="79"/>
      <c r="K499" s="79"/>
      <c r="L499" s="79"/>
      <c r="M499" s="79"/>
      <c r="N499" s="79"/>
      <c r="O499" s="79"/>
      <c r="P499" s="79"/>
      <c r="Q499" s="79"/>
      <c r="R499" s="79"/>
      <c r="S499" s="79"/>
    </row>
    <row r="500" spans="1:19" ht="29.45" customHeight="1" x14ac:dyDescent="0.2">
      <c r="A500" s="25" t="s">
        <v>121</v>
      </c>
      <c r="B500" s="25"/>
      <c r="C500" s="79" t="s">
        <v>632</v>
      </c>
      <c r="D500" s="79"/>
      <c r="E500" s="79"/>
      <c r="F500" s="79"/>
      <c r="G500" s="79"/>
      <c r="H500" s="79"/>
      <c r="I500" s="79"/>
      <c r="J500" s="79"/>
      <c r="K500" s="79"/>
      <c r="L500" s="79"/>
      <c r="M500" s="79"/>
      <c r="N500" s="79"/>
      <c r="O500" s="79"/>
      <c r="P500" s="79"/>
      <c r="Q500" s="79"/>
      <c r="R500" s="79"/>
      <c r="S500" s="79"/>
    </row>
    <row r="501" spans="1:19" ht="29.45" customHeight="1" x14ac:dyDescent="0.2">
      <c r="A501" s="25" t="s">
        <v>123</v>
      </c>
      <c r="B501" s="25"/>
      <c r="C501" s="79" t="s">
        <v>633</v>
      </c>
      <c r="D501" s="79"/>
      <c r="E501" s="79"/>
      <c r="F501" s="79"/>
      <c r="G501" s="79"/>
      <c r="H501" s="79"/>
      <c r="I501" s="79"/>
      <c r="J501" s="79"/>
      <c r="K501" s="79"/>
      <c r="L501" s="79"/>
      <c r="M501" s="79"/>
      <c r="N501" s="79"/>
      <c r="O501" s="79"/>
      <c r="P501" s="79"/>
      <c r="Q501" s="79"/>
      <c r="R501" s="79"/>
      <c r="S501" s="79"/>
    </row>
    <row r="502" spans="1:19" ht="29.45" customHeight="1" x14ac:dyDescent="0.2">
      <c r="A502" s="25" t="s">
        <v>161</v>
      </c>
      <c r="B502" s="25"/>
      <c r="C502" s="79" t="s">
        <v>604</v>
      </c>
      <c r="D502" s="79"/>
      <c r="E502" s="79"/>
      <c r="F502" s="79"/>
      <c r="G502" s="79"/>
      <c r="H502" s="79"/>
      <c r="I502" s="79"/>
      <c r="J502" s="79"/>
      <c r="K502" s="79"/>
      <c r="L502" s="79"/>
      <c r="M502" s="79"/>
      <c r="N502" s="79"/>
      <c r="O502" s="79"/>
      <c r="P502" s="79"/>
      <c r="Q502" s="79"/>
      <c r="R502" s="79"/>
      <c r="S502" s="79"/>
    </row>
    <row r="503" spans="1:19" ht="42.4" customHeight="1" x14ac:dyDescent="0.2">
      <c r="A503" s="25" t="s">
        <v>180</v>
      </c>
      <c r="B503" s="25"/>
      <c r="C503" s="79" t="s">
        <v>605</v>
      </c>
      <c r="D503" s="79"/>
      <c r="E503" s="79"/>
      <c r="F503" s="79"/>
      <c r="G503" s="79"/>
      <c r="H503" s="79"/>
      <c r="I503" s="79"/>
      <c r="J503" s="79"/>
      <c r="K503" s="79"/>
      <c r="L503" s="79"/>
      <c r="M503" s="79"/>
      <c r="N503" s="79"/>
      <c r="O503" s="79"/>
      <c r="P503" s="79"/>
      <c r="Q503" s="79"/>
      <c r="R503" s="79"/>
      <c r="S503" s="79"/>
    </row>
    <row r="504" spans="1:19" ht="16.5" customHeight="1" x14ac:dyDescent="0.2">
      <c r="A504" s="25" t="s">
        <v>182</v>
      </c>
      <c r="B504" s="25"/>
      <c r="C504" s="79" t="s">
        <v>606</v>
      </c>
      <c r="D504" s="79"/>
      <c r="E504" s="79"/>
      <c r="F504" s="79"/>
      <c r="G504" s="79"/>
      <c r="H504" s="79"/>
      <c r="I504" s="79"/>
      <c r="J504" s="79"/>
      <c r="K504" s="79"/>
      <c r="L504" s="79"/>
      <c r="M504" s="79"/>
      <c r="N504" s="79"/>
      <c r="O504" s="79"/>
      <c r="P504" s="79"/>
      <c r="Q504" s="79"/>
      <c r="R504" s="79"/>
      <c r="S504" s="79"/>
    </row>
    <row r="505" spans="1:19" ht="4.5" customHeight="1" x14ac:dyDescent="0.2"/>
    <row r="506" spans="1:19" ht="16.5" customHeight="1" x14ac:dyDescent="0.2">
      <c r="A506" s="26" t="s">
        <v>125</v>
      </c>
      <c r="B506" s="25"/>
      <c r="C506" s="25"/>
      <c r="D506" s="25"/>
      <c r="E506" s="79" t="s">
        <v>607</v>
      </c>
      <c r="F506" s="79"/>
      <c r="G506" s="79"/>
      <c r="H506" s="79"/>
      <c r="I506" s="79"/>
      <c r="J506" s="79"/>
      <c r="K506" s="79"/>
      <c r="L506" s="79"/>
      <c r="M506" s="79"/>
      <c r="N506" s="79"/>
      <c r="O506" s="79"/>
      <c r="P506" s="79"/>
      <c r="Q506" s="79"/>
      <c r="R506" s="79"/>
      <c r="S506" s="79"/>
    </row>
  </sheetData>
  <mergeCells count="39">
    <mergeCell ref="M2:O2"/>
    <mergeCell ref="Q2:S2"/>
    <mergeCell ref="D8:K8"/>
    <mergeCell ref="D28:K28"/>
    <mergeCell ref="D47:K47"/>
    <mergeCell ref="D190:K190"/>
    <mergeCell ref="D210:K210"/>
    <mergeCell ref="D230:K230"/>
    <mergeCell ref="D251:K251"/>
    <mergeCell ref="D68:K68"/>
    <mergeCell ref="D88:K88"/>
    <mergeCell ref="D108:K108"/>
    <mergeCell ref="D129:K129"/>
    <mergeCell ref="D149:K149"/>
    <mergeCell ref="D474:K474"/>
    <mergeCell ref="K1:S1"/>
    <mergeCell ref="C492:S492"/>
    <mergeCell ref="C494:S494"/>
    <mergeCell ref="C495:S495"/>
    <mergeCell ref="D373:K373"/>
    <mergeCell ref="D393:K393"/>
    <mergeCell ref="D413:K413"/>
    <mergeCell ref="D434:K434"/>
    <mergeCell ref="D454:K454"/>
    <mergeCell ref="D271:K271"/>
    <mergeCell ref="D291:K291"/>
    <mergeCell ref="D312:K312"/>
    <mergeCell ref="D332:K332"/>
    <mergeCell ref="D352:K352"/>
    <mergeCell ref="D169:K169"/>
    <mergeCell ref="C502:S502"/>
    <mergeCell ref="C503:S503"/>
    <mergeCell ref="C504:S504"/>
    <mergeCell ref="E506:S506"/>
    <mergeCell ref="C497:S497"/>
    <mergeCell ref="C498:S498"/>
    <mergeCell ref="C499:S499"/>
    <mergeCell ref="C500:S500"/>
    <mergeCell ref="C501:S501"/>
  </mergeCells>
  <pageMargins left="0.7" right="0.7" top="0.75" bottom="0.75" header="0.3" footer="0.3"/>
  <pageSetup paperSize="9" fitToHeight="0" orientation="landscape" horizontalDpi="300" verticalDpi="300"/>
  <headerFooter scaleWithDoc="0" alignWithMargins="0">
    <oddHeader>&amp;C&amp;"Arial"&amp;8TABLE 10A.39</oddHeader>
    <oddFooter>&amp;L&amp;"Arial"&amp;8REPORT ON
GOVERNMENT
SERVICES 2022&amp;R&amp;"Arial"&amp;8PRIMARY AND
COMMUNITY HEALTH
PAGE &amp;B&amp;P&amp;B</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S506"/>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634</v>
      </c>
      <c r="B1" s="8"/>
      <c r="C1" s="8"/>
      <c r="D1" s="8"/>
      <c r="E1" s="8"/>
      <c r="F1" s="8"/>
      <c r="G1" s="8"/>
      <c r="H1" s="8"/>
      <c r="I1" s="8"/>
      <c r="J1" s="8"/>
      <c r="K1" s="85" t="s">
        <v>635</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610</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5">
        <v>406</v>
      </c>
      <c r="N6" s="15">
        <v>503</v>
      </c>
      <c r="O6" s="17">
        <v>4022</v>
      </c>
      <c r="P6" s="7"/>
      <c r="Q6" s="15">
        <v>585</v>
      </c>
      <c r="R6" s="15">
        <v>825</v>
      </c>
      <c r="S6" s="15">
        <v>597</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296</v>
      </c>
      <c r="N8" s="15">
        <v>497</v>
      </c>
      <c r="O8" s="15">
        <v>153</v>
      </c>
      <c r="P8" s="7"/>
      <c r="Q8" s="14" t="s">
        <v>227</v>
      </c>
      <c r="R8" s="14" t="s">
        <v>227</v>
      </c>
      <c r="S8" s="16">
        <v>14</v>
      </c>
    </row>
    <row r="9" spans="1:19" ht="16.5" customHeight="1" x14ac:dyDescent="0.2">
      <c r="A9" s="7"/>
      <c r="B9" s="7"/>
      <c r="C9" s="7"/>
      <c r="D9" s="7" t="s">
        <v>487</v>
      </c>
      <c r="E9" s="7"/>
      <c r="F9" s="7"/>
      <c r="G9" s="7"/>
      <c r="H9" s="7"/>
      <c r="I9" s="7"/>
      <c r="J9" s="7"/>
      <c r="K9" s="7"/>
      <c r="L9" s="9" t="s">
        <v>240</v>
      </c>
      <c r="M9" s="15">
        <v>407</v>
      </c>
      <c r="N9" s="15">
        <v>503</v>
      </c>
      <c r="O9" s="17">
        <v>3736</v>
      </c>
      <c r="P9" s="7"/>
      <c r="Q9" s="15">
        <v>582</v>
      </c>
      <c r="R9" s="15">
        <v>801</v>
      </c>
      <c r="S9" s="15">
        <v>569</v>
      </c>
    </row>
    <row r="10" spans="1:19" ht="16.5" customHeight="1" x14ac:dyDescent="0.2">
      <c r="A10" s="7"/>
      <c r="B10" s="7"/>
      <c r="C10" s="7"/>
      <c r="D10" s="7" t="s">
        <v>588</v>
      </c>
      <c r="E10" s="7"/>
      <c r="F10" s="7"/>
      <c r="G10" s="7"/>
      <c r="H10" s="7"/>
      <c r="I10" s="7"/>
      <c r="J10" s="7"/>
      <c r="K10" s="7"/>
      <c r="L10" s="9" t="s">
        <v>240</v>
      </c>
      <c r="M10" s="15">
        <v>420</v>
      </c>
      <c r="N10" s="15">
        <v>497</v>
      </c>
      <c r="O10" s="15">
        <v>133</v>
      </c>
      <c r="P10" s="7"/>
      <c r="Q10" s="14" t="s">
        <v>227</v>
      </c>
      <c r="R10" s="14" t="s">
        <v>227</v>
      </c>
      <c r="S10" s="16">
        <v>14</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5">
        <v>406</v>
      </c>
      <c r="N12" s="15">
        <v>503</v>
      </c>
      <c r="O12" s="17">
        <v>4011</v>
      </c>
      <c r="P12" s="7"/>
      <c r="Q12" s="15">
        <v>585</v>
      </c>
      <c r="R12" s="15">
        <v>825</v>
      </c>
      <c r="S12" s="15">
        <v>596</v>
      </c>
    </row>
    <row r="13" spans="1:19" ht="16.5" customHeight="1" x14ac:dyDescent="0.2">
      <c r="A13" s="7"/>
      <c r="B13" s="7"/>
      <c r="C13" s="7"/>
      <c r="D13" s="7" t="s">
        <v>434</v>
      </c>
      <c r="E13" s="7"/>
      <c r="F13" s="7"/>
      <c r="G13" s="7"/>
      <c r="H13" s="7"/>
      <c r="I13" s="7"/>
      <c r="J13" s="7"/>
      <c r="K13" s="7"/>
      <c r="L13" s="9" t="s">
        <v>240</v>
      </c>
      <c r="M13" s="14" t="s">
        <v>227</v>
      </c>
      <c r="N13" s="14" t="s">
        <v>227</v>
      </c>
      <c r="O13" s="13">
        <v>5</v>
      </c>
      <c r="P13" s="7"/>
      <c r="Q13" s="14" t="s">
        <v>227</v>
      </c>
      <c r="R13" s="14" t="s">
        <v>227</v>
      </c>
      <c r="S13" s="13">
        <v>1</v>
      </c>
    </row>
    <row r="14" spans="1:19" ht="16.5" customHeight="1" x14ac:dyDescent="0.2">
      <c r="A14" s="7"/>
      <c r="B14" s="7"/>
      <c r="C14" s="7"/>
      <c r="D14" s="7" t="s">
        <v>435</v>
      </c>
      <c r="E14" s="7"/>
      <c r="F14" s="7"/>
      <c r="G14" s="7"/>
      <c r="H14" s="7"/>
      <c r="I14" s="7"/>
      <c r="J14" s="7"/>
      <c r="K14" s="7"/>
      <c r="L14" s="9" t="s">
        <v>240</v>
      </c>
      <c r="M14" s="14" t="s">
        <v>101</v>
      </c>
      <c r="N14" s="14" t="s">
        <v>101</v>
      </c>
      <c r="O14" s="13" t="s">
        <v>104</v>
      </c>
      <c r="P14" s="7"/>
      <c r="Q14" s="14" t="s">
        <v>101</v>
      </c>
      <c r="R14" s="14" t="s">
        <v>101</v>
      </c>
      <c r="S14" s="13" t="s">
        <v>104</v>
      </c>
    </row>
    <row r="15" spans="1:19" ht="16.5" customHeight="1" x14ac:dyDescent="0.2">
      <c r="A15" s="7"/>
      <c r="B15" s="7"/>
      <c r="C15" s="7"/>
      <c r="D15" s="7" t="s">
        <v>436</v>
      </c>
      <c r="E15" s="7"/>
      <c r="F15" s="7"/>
      <c r="G15" s="7"/>
      <c r="H15" s="7"/>
      <c r="I15" s="7"/>
      <c r="J15" s="7"/>
      <c r="K15" s="7"/>
      <c r="L15" s="9" t="s">
        <v>240</v>
      </c>
      <c r="M15" s="14" t="s">
        <v>101</v>
      </c>
      <c r="N15" s="14" t="s">
        <v>101</v>
      </c>
      <c r="O15" s="13" t="s">
        <v>104</v>
      </c>
      <c r="P15" s="7"/>
      <c r="Q15" s="14" t="s">
        <v>101</v>
      </c>
      <c r="R15" s="14" t="s">
        <v>101</v>
      </c>
      <c r="S15" s="13" t="s">
        <v>104</v>
      </c>
    </row>
    <row r="16" spans="1:19" ht="16.5" customHeight="1" x14ac:dyDescent="0.2">
      <c r="A16" s="7"/>
      <c r="B16" s="7"/>
      <c r="C16" s="7"/>
      <c r="D16" s="7" t="s">
        <v>437</v>
      </c>
      <c r="E16" s="7"/>
      <c r="F16" s="7"/>
      <c r="G16" s="7"/>
      <c r="H16" s="7"/>
      <c r="I16" s="7"/>
      <c r="J16" s="7"/>
      <c r="K16" s="7"/>
      <c r="L16" s="9" t="s">
        <v>240</v>
      </c>
      <c r="M16" s="14" t="s">
        <v>101</v>
      </c>
      <c r="N16" s="14" t="s">
        <v>101</v>
      </c>
      <c r="O16" s="13" t="s">
        <v>104</v>
      </c>
      <c r="P16" s="7"/>
      <c r="Q16" s="14" t="s">
        <v>101</v>
      </c>
      <c r="R16" s="14" t="s">
        <v>101</v>
      </c>
      <c r="S16" s="13" t="s">
        <v>104</v>
      </c>
    </row>
    <row r="17" spans="1:19" ht="16.5" customHeight="1" x14ac:dyDescent="0.2">
      <c r="A17" s="7"/>
      <c r="B17" s="7"/>
      <c r="C17" s="7"/>
      <c r="D17" s="7" t="s">
        <v>588</v>
      </c>
      <c r="E17" s="7"/>
      <c r="F17" s="7"/>
      <c r="G17" s="7"/>
      <c r="H17" s="7"/>
      <c r="I17" s="7"/>
      <c r="J17" s="7"/>
      <c r="K17" s="7"/>
      <c r="L17" s="9" t="s">
        <v>240</v>
      </c>
      <c r="M17" s="14" t="s">
        <v>227</v>
      </c>
      <c r="N17" s="14" t="s">
        <v>227</v>
      </c>
      <c r="O17" s="13">
        <v>6</v>
      </c>
      <c r="P17" s="7"/>
      <c r="Q17" s="14" t="s">
        <v>101</v>
      </c>
      <c r="R17" s="14" t="s">
        <v>101</v>
      </c>
      <c r="S17" s="13" t="s">
        <v>104</v>
      </c>
    </row>
    <row r="18" spans="1:19" ht="16.5" customHeight="1" x14ac:dyDescent="0.2">
      <c r="A18" s="7"/>
      <c r="B18" s="7"/>
      <c r="C18" s="7" t="s">
        <v>611</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444</v>
      </c>
      <c r="N19" s="15">
        <v>505</v>
      </c>
      <c r="O19" s="16">
        <v>32</v>
      </c>
      <c r="P19" s="7"/>
      <c r="Q19" s="14" t="s">
        <v>227</v>
      </c>
      <c r="R19" s="14" t="s">
        <v>227</v>
      </c>
      <c r="S19" s="13">
        <v>3</v>
      </c>
    </row>
    <row r="20" spans="1:19" ht="16.5" customHeight="1" x14ac:dyDescent="0.2">
      <c r="A20" s="7"/>
      <c r="B20" s="7"/>
      <c r="C20" s="7"/>
      <c r="D20" s="7" t="s">
        <v>592</v>
      </c>
      <c r="E20" s="7"/>
      <c r="F20" s="7"/>
      <c r="G20" s="7"/>
      <c r="H20" s="7"/>
      <c r="I20" s="7"/>
      <c r="J20" s="7"/>
      <c r="K20" s="7"/>
      <c r="L20" s="9" t="s">
        <v>240</v>
      </c>
      <c r="M20" s="15">
        <v>402</v>
      </c>
      <c r="N20" s="15">
        <v>506</v>
      </c>
      <c r="O20" s="16">
        <v>79</v>
      </c>
      <c r="P20" s="7"/>
      <c r="Q20" s="14" t="s">
        <v>227</v>
      </c>
      <c r="R20" s="14" t="s">
        <v>227</v>
      </c>
      <c r="S20" s="16">
        <v>14</v>
      </c>
    </row>
    <row r="21" spans="1:19" ht="16.5" customHeight="1" x14ac:dyDescent="0.2">
      <c r="A21" s="7"/>
      <c r="B21" s="7"/>
      <c r="C21" s="7"/>
      <c r="D21" s="7" t="s">
        <v>593</v>
      </c>
      <c r="E21" s="7"/>
      <c r="F21" s="7"/>
      <c r="G21" s="7"/>
      <c r="H21" s="7"/>
      <c r="I21" s="7"/>
      <c r="J21" s="7"/>
      <c r="K21" s="7"/>
      <c r="L21" s="9" t="s">
        <v>240</v>
      </c>
      <c r="M21" s="15">
        <v>400</v>
      </c>
      <c r="N21" s="15">
        <v>502</v>
      </c>
      <c r="O21" s="15">
        <v>373</v>
      </c>
      <c r="P21" s="7"/>
      <c r="Q21" s="15">
        <v>599</v>
      </c>
      <c r="R21" s="15">
        <v>828</v>
      </c>
      <c r="S21" s="16">
        <v>66</v>
      </c>
    </row>
    <row r="22" spans="1:19" ht="16.5" customHeight="1" x14ac:dyDescent="0.2">
      <c r="A22" s="7"/>
      <c r="B22" s="7"/>
      <c r="C22" s="7"/>
      <c r="D22" s="7" t="s">
        <v>594</v>
      </c>
      <c r="E22" s="7"/>
      <c r="F22" s="7"/>
      <c r="G22" s="7"/>
      <c r="H22" s="7"/>
      <c r="I22" s="7"/>
      <c r="J22" s="7"/>
      <c r="K22" s="7"/>
      <c r="L22" s="9" t="s">
        <v>240</v>
      </c>
      <c r="M22" s="15">
        <v>405</v>
      </c>
      <c r="N22" s="15">
        <v>502</v>
      </c>
      <c r="O22" s="17">
        <v>1615</v>
      </c>
      <c r="P22" s="7"/>
      <c r="Q22" s="15">
        <v>582</v>
      </c>
      <c r="R22" s="15">
        <v>877</v>
      </c>
      <c r="S22" s="15">
        <v>230</v>
      </c>
    </row>
    <row r="23" spans="1:19" ht="16.5" customHeight="1" x14ac:dyDescent="0.2">
      <c r="A23" s="7"/>
      <c r="B23" s="7"/>
      <c r="C23" s="7"/>
      <c r="D23" s="7" t="s">
        <v>595</v>
      </c>
      <c r="E23" s="7"/>
      <c r="F23" s="7"/>
      <c r="G23" s="7"/>
      <c r="H23" s="7"/>
      <c r="I23" s="7"/>
      <c r="J23" s="7"/>
      <c r="K23" s="7"/>
      <c r="L23" s="9" t="s">
        <v>240</v>
      </c>
      <c r="M23" s="15">
        <v>408</v>
      </c>
      <c r="N23" s="15">
        <v>503</v>
      </c>
      <c r="O23" s="17">
        <v>1862</v>
      </c>
      <c r="P23" s="7"/>
      <c r="Q23" s="15">
        <v>582</v>
      </c>
      <c r="R23" s="15">
        <v>772</v>
      </c>
      <c r="S23" s="15">
        <v>280</v>
      </c>
    </row>
    <row r="24" spans="1:19" ht="16.5" customHeight="1" x14ac:dyDescent="0.2">
      <c r="A24" s="7"/>
      <c r="B24" s="7"/>
      <c r="C24" s="7"/>
      <c r="D24" s="7" t="s">
        <v>588</v>
      </c>
      <c r="E24" s="7"/>
      <c r="F24" s="7"/>
      <c r="G24" s="7"/>
      <c r="H24" s="7"/>
      <c r="I24" s="7"/>
      <c r="J24" s="7"/>
      <c r="K24" s="7"/>
      <c r="L24" s="9" t="s">
        <v>240</v>
      </c>
      <c r="M24" s="15">
        <v>365</v>
      </c>
      <c r="N24" s="15">
        <v>502</v>
      </c>
      <c r="O24" s="16">
        <v>61</v>
      </c>
      <c r="P24" s="7"/>
      <c r="Q24" s="14" t="s">
        <v>227</v>
      </c>
      <c r="R24" s="14" t="s">
        <v>227</v>
      </c>
      <c r="S24" s="13">
        <v>4</v>
      </c>
    </row>
    <row r="25" spans="1:19" ht="16.5" customHeight="1" x14ac:dyDescent="0.2">
      <c r="A25" s="7"/>
      <c r="B25" s="7" t="s">
        <v>596</v>
      </c>
      <c r="C25" s="7"/>
      <c r="D25" s="7"/>
      <c r="E25" s="7"/>
      <c r="F25" s="7"/>
      <c r="G25" s="7"/>
      <c r="H25" s="7"/>
      <c r="I25" s="7"/>
      <c r="J25" s="7"/>
      <c r="K25" s="7"/>
      <c r="L25" s="9"/>
      <c r="M25" s="10"/>
      <c r="N25" s="10"/>
      <c r="O25" s="10"/>
      <c r="P25" s="7"/>
      <c r="Q25" s="10"/>
      <c r="R25" s="10"/>
      <c r="S25" s="10"/>
    </row>
    <row r="26" spans="1:19" ht="16.5" customHeight="1" x14ac:dyDescent="0.2">
      <c r="A26" s="7"/>
      <c r="B26" s="7"/>
      <c r="C26" s="7" t="s">
        <v>105</v>
      </c>
      <c r="D26" s="7"/>
      <c r="E26" s="7"/>
      <c r="F26" s="7"/>
      <c r="G26" s="7"/>
      <c r="H26" s="7"/>
      <c r="I26" s="7"/>
      <c r="J26" s="7"/>
      <c r="K26" s="7"/>
      <c r="L26" s="9" t="s">
        <v>240</v>
      </c>
      <c r="M26" s="15">
        <v>372</v>
      </c>
      <c r="N26" s="15">
        <v>429</v>
      </c>
      <c r="O26" s="15">
        <v>108</v>
      </c>
      <c r="P26" s="7"/>
      <c r="Q26" s="15">
        <v>451</v>
      </c>
      <c r="R26" s="17">
        <v>4114</v>
      </c>
      <c r="S26" s="16">
        <v>49</v>
      </c>
    </row>
    <row r="27" spans="1:19" ht="16.5" customHeight="1" x14ac:dyDescent="0.2">
      <c r="A27" s="7"/>
      <c r="B27" s="7"/>
      <c r="C27" s="7" t="s">
        <v>587</v>
      </c>
      <c r="D27" s="7"/>
      <c r="E27" s="7"/>
      <c r="F27" s="7"/>
      <c r="G27" s="7"/>
      <c r="H27" s="7"/>
      <c r="I27" s="7"/>
      <c r="J27" s="7"/>
      <c r="K27" s="7"/>
      <c r="L27" s="9"/>
      <c r="M27" s="10"/>
      <c r="N27" s="10"/>
      <c r="O27" s="10"/>
      <c r="P27" s="7"/>
      <c r="Q27" s="10"/>
      <c r="R27" s="10"/>
      <c r="S27" s="10"/>
    </row>
    <row r="28" spans="1:19" ht="29.45" customHeight="1" x14ac:dyDescent="0.2">
      <c r="A28" s="7"/>
      <c r="B28" s="7"/>
      <c r="C28" s="7"/>
      <c r="D28" s="84" t="s">
        <v>346</v>
      </c>
      <c r="E28" s="84"/>
      <c r="F28" s="84"/>
      <c r="G28" s="84"/>
      <c r="H28" s="84"/>
      <c r="I28" s="84"/>
      <c r="J28" s="84"/>
      <c r="K28" s="84"/>
      <c r="L28" s="9" t="s">
        <v>240</v>
      </c>
      <c r="M28" s="14" t="s">
        <v>227</v>
      </c>
      <c r="N28" s="14" t="s">
        <v>227</v>
      </c>
      <c r="O28" s="13">
        <v>3</v>
      </c>
      <c r="P28" s="7"/>
      <c r="Q28" s="14" t="s">
        <v>227</v>
      </c>
      <c r="R28" s="14" t="s">
        <v>227</v>
      </c>
      <c r="S28" s="13">
        <v>2</v>
      </c>
    </row>
    <row r="29" spans="1:19" ht="16.5" customHeight="1" x14ac:dyDescent="0.2">
      <c r="A29" s="7"/>
      <c r="B29" s="7"/>
      <c r="C29" s="7"/>
      <c r="D29" s="7" t="s">
        <v>487</v>
      </c>
      <c r="E29" s="7"/>
      <c r="F29" s="7"/>
      <c r="G29" s="7"/>
      <c r="H29" s="7"/>
      <c r="I29" s="7"/>
      <c r="J29" s="7"/>
      <c r="K29" s="7"/>
      <c r="L29" s="9" t="s">
        <v>240</v>
      </c>
      <c r="M29" s="15">
        <v>375</v>
      </c>
      <c r="N29" s="15">
        <v>429</v>
      </c>
      <c r="O29" s="16">
        <v>97</v>
      </c>
      <c r="P29" s="7"/>
      <c r="Q29" s="15">
        <v>428</v>
      </c>
      <c r="R29" s="17">
        <v>4114</v>
      </c>
      <c r="S29" s="16">
        <v>42</v>
      </c>
    </row>
    <row r="30" spans="1:19" ht="16.5" customHeight="1" x14ac:dyDescent="0.2">
      <c r="A30" s="7"/>
      <c r="B30" s="7"/>
      <c r="C30" s="7"/>
      <c r="D30" s="7" t="s">
        <v>588</v>
      </c>
      <c r="E30" s="7"/>
      <c r="F30" s="7"/>
      <c r="G30" s="7"/>
      <c r="H30" s="7"/>
      <c r="I30" s="7"/>
      <c r="J30" s="7"/>
      <c r="K30" s="7"/>
      <c r="L30" s="9" t="s">
        <v>240</v>
      </c>
      <c r="M30" s="14" t="s">
        <v>227</v>
      </c>
      <c r="N30" s="14" t="s">
        <v>227</v>
      </c>
      <c r="O30" s="13">
        <v>8</v>
      </c>
      <c r="P30" s="7"/>
      <c r="Q30" s="14" t="s">
        <v>227</v>
      </c>
      <c r="R30" s="14" t="s">
        <v>227</v>
      </c>
      <c r="S30" s="13">
        <v>5</v>
      </c>
    </row>
    <row r="31" spans="1:19" ht="16.5" customHeight="1" x14ac:dyDescent="0.2">
      <c r="A31" s="7"/>
      <c r="B31" s="7"/>
      <c r="C31" s="7" t="s">
        <v>589</v>
      </c>
      <c r="D31" s="7"/>
      <c r="E31" s="7"/>
      <c r="F31" s="7"/>
      <c r="G31" s="7"/>
      <c r="H31" s="7"/>
      <c r="I31" s="7"/>
      <c r="J31" s="7"/>
      <c r="K31" s="7"/>
      <c r="L31" s="9"/>
      <c r="M31" s="10"/>
      <c r="N31" s="10"/>
      <c r="O31" s="10"/>
      <c r="P31" s="7"/>
      <c r="Q31" s="10"/>
      <c r="R31" s="10"/>
      <c r="S31" s="10"/>
    </row>
    <row r="32" spans="1:19" ht="16.5" customHeight="1" x14ac:dyDescent="0.2">
      <c r="A32" s="7"/>
      <c r="B32" s="7"/>
      <c r="C32" s="7"/>
      <c r="D32" s="7" t="s">
        <v>433</v>
      </c>
      <c r="E32" s="7"/>
      <c r="F32" s="7"/>
      <c r="G32" s="7"/>
      <c r="H32" s="7"/>
      <c r="I32" s="7"/>
      <c r="J32" s="7"/>
      <c r="K32" s="7"/>
      <c r="L32" s="9" t="s">
        <v>240</v>
      </c>
      <c r="M32" s="15">
        <v>371</v>
      </c>
      <c r="N32" s="15">
        <v>429</v>
      </c>
      <c r="O32" s="15">
        <v>107</v>
      </c>
      <c r="P32" s="7"/>
      <c r="Q32" s="15">
        <v>451</v>
      </c>
      <c r="R32" s="17">
        <v>4114</v>
      </c>
      <c r="S32" s="16">
        <v>49</v>
      </c>
    </row>
    <row r="33" spans="1:19" ht="16.5" customHeight="1" x14ac:dyDescent="0.2">
      <c r="A33" s="7"/>
      <c r="B33" s="7"/>
      <c r="C33" s="7"/>
      <c r="D33" s="7" t="s">
        <v>434</v>
      </c>
      <c r="E33" s="7"/>
      <c r="F33" s="7"/>
      <c r="G33" s="7"/>
      <c r="H33" s="7"/>
      <c r="I33" s="7"/>
      <c r="J33" s="7"/>
      <c r="K33" s="7"/>
      <c r="L33" s="9" t="s">
        <v>240</v>
      </c>
      <c r="M33" s="14" t="s">
        <v>227</v>
      </c>
      <c r="N33" s="14" t="s">
        <v>227</v>
      </c>
      <c r="O33" s="13">
        <v>1</v>
      </c>
      <c r="P33" s="7"/>
      <c r="Q33" s="14" t="s">
        <v>101</v>
      </c>
      <c r="R33" s="14" t="s">
        <v>101</v>
      </c>
      <c r="S33" s="13" t="s">
        <v>104</v>
      </c>
    </row>
    <row r="34" spans="1:19" ht="16.5" customHeight="1" x14ac:dyDescent="0.2">
      <c r="A34" s="7"/>
      <c r="B34" s="7"/>
      <c r="C34" s="7"/>
      <c r="D34" s="7" t="s">
        <v>435</v>
      </c>
      <c r="E34" s="7"/>
      <c r="F34" s="7"/>
      <c r="G34" s="7"/>
      <c r="H34" s="7"/>
      <c r="I34" s="7"/>
      <c r="J34" s="7"/>
      <c r="K34" s="7"/>
      <c r="L34" s="9" t="s">
        <v>240</v>
      </c>
      <c r="M34" s="14" t="s">
        <v>101</v>
      </c>
      <c r="N34" s="14" t="s">
        <v>101</v>
      </c>
      <c r="O34" s="13" t="s">
        <v>104</v>
      </c>
      <c r="P34" s="7"/>
      <c r="Q34" s="14" t="s">
        <v>101</v>
      </c>
      <c r="R34" s="14" t="s">
        <v>101</v>
      </c>
      <c r="S34" s="13" t="s">
        <v>104</v>
      </c>
    </row>
    <row r="35" spans="1:19" ht="16.5" customHeight="1" x14ac:dyDescent="0.2">
      <c r="A35" s="7"/>
      <c r="B35" s="7"/>
      <c r="C35" s="7"/>
      <c r="D35" s="7" t="s">
        <v>436</v>
      </c>
      <c r="E35" s="7"/>
      <c r="F35" s="7"/>
      <c r="G35" s="7"/>
      <c r="H35" s="7"/>
      <c r="I35" s="7"/>
      <c r="J35" s="7"/>
      <c r="K35" s="7"/>
      <c r="L35" s="9" t="s">
        <v>240</v>
      </c>
      <c r="M35" s="14" t="s">
        <v>101</v>
      </c>
      <c r="N35" s="14" t="s">
        <v>101</v>
      </c>
      <c r="O35" s="13" t="s">
        <v>104</v>
      </c>
      <c r="P35" s="7"/>
      <c r="Q35" s="14" t="s">
        <v>101</v>
      </c>
      <c r="R35" s="14" t="s">
        <v>101</v>
      </c>
      <c r="S35" s="13" t="s">
        <v>104</v>
      </c>
    </row>
    <row r="36" spans="1:19" ht="16.5" customHeight="1" x14ac:dyDescent="0.2">
      <c r="A36" s="7"/>
      <c r="B36" s="7"/>
      <c r="C36" s="7"/>
      <c r="D36" s="7" t="s">
        <v>437</v>
      </c>
      <c r="E36" s="7"/>
      <c r="F36" s="7"/>
      <c r="G36" s="7"/>
      <c r="H36" s="7"/>
      <c r="I36" s="7"/>
      <c r="J36" s="7"/>
      <c r="K36" s="7"/>
      <c r="L36" s="9" t="s">
        <v>240</v>
      </c>
      <c r="M36" s="14" t="s">
        <v>101</v>
      </c>
      <c r="N36" s="14" t="s">
        <v>101</v>
      </c>
      <c r="O36" s="13" t="s">
        <v>104</v>
      </c>
      <c r="P36" s="7"/>
      <c r="Q36" s="14" t="s">
        <v>101</v>
      </c>
      <c r="R36" s="14" t="s">
        <v>101</v>
      </c>
      <c r="S36" s="13" t="s">
        <v>104</v>
      </c>
    </row>
    <row r="37" spans="1:19" ht="16.5" customHeight="1" x14ac:dyDescent="0.2">
      <c r="A37" s="7"/>
      <c r="B37" s="7"/>
      <c r="C37" s="7"/>
      <c r="D37" s="7" t="s">
        <v>588</v>
      </c>
      <c r="E37" s="7"/>
      <c r="F37" s="7"/>
      <c r="G37" s="7"/>
      <c r="H37" s="7"/>
      <c r="I37" s="7"/>
      <c r="J37" s="7"/>
      <c r="K37" s="7"/>
      <c r="L37" s="9" t="s">
        <v>240</v>
      </c>
      <c r="M37" s="14" t="s">
        <v>101</v>
      </c>
      <c r="N37" s="14" t="s">
        <v>101</v>
      </c>
      <c r="O37" s="13" t="s">
        <v>104</v>
      </c>
      <c r="P37" s="7"/>
      <c r="Q37" s="14" t="s">
        <v>101</v>
      </c>
      <c r="R37" s="14" t="s">
        <v>101</v>
      </c>
      <c r="S37" s="13" t="s">
        <v>104</v>
      </c>
    </row>
    <row r="38" spans="1:19" ht="16.5" customHeight="1" x14ac:dyDescent="0.2">
      <c r="A38" s="7"/>
      <c r="B38" s="7"/>
      <c r="C38" s="7" t="s">
        <v>611</v>
      </c>
      <c r="D38" s="7"/>
      <c r="E38" s="7"/>
      <c r="F38" s="7"/>
      <c r="G38" s="7"/>
      <c r="H38" s="7"/>
      <c r="I38" s="7"/>
      <c r="J38" s="7"/>
      <c r="K38" s="7"/>
      <c r="L38" s="9"/>
      <c r="M38" s="10"/>
      <c r="N38" s="10"/>
      <c r="O38" s="10"/>
      <c r="P38" s="7"/>
      <c r="Q38" s="10"/>
      <c r="R38" s="10"/>
      <c r="S38" s="10"/>
    </row>
    <row r="39" spans="1:19" ht="16.5" customHeight="1" x14ac:dyDescent="0.2">
      <c r="A39" s="7"/>
      <c r="B39" s="7"/>
      <c r="C39" s="7"/>
      <c r="D39" s="7" t="s">
        <v>591</v>
      </c>
      <c r="E39" s="7"/>
      <c r="F39" s="7"/>
      <c r="G39" s="7"/>
      <c r="H39" s="7"/>
      <c r="I39" s="7"/>
      <c r="J39" s="7"/>
      <c r="K39" s="7"/>
      <c r="L39" s="9" t="s">
        <v>240</v>
      </c>
      <c r="M39" s="14" t="s">
        <v>101</v>
      </c>
      <c r="N39" s="14" t="s">
        <v>101</v>
      </c>
      <c r="O39" s="13" t="s">
        <v>104</v>
      </c>
      <c r="P39" s="7"/>
      <c r="Q39" s="14" t="s">
        <v>101</v>
      </c>
      <c r="R39" s="14" t="s">
        <v>101</v>
      </c>
      <c r="S39" s="13" t="s">
        <v>104</v>
      </c>
    </row>
    <row r="40" spans="1:19" ht="16.5" customHeight="1" x14ac:dyDescent="0.2">
      <c r="A40" s="7"/>
      <c r="B40" s="7"/>
      <c r="C40" s="7"/>
      <c r="D40" s="7" t="s">
        <v>592</v>
      </c>
      <c r="E40" s="7"/>
      <c r="F40" s="7"/>
      <c r="G40" s="7"/>
      <c r="H40" s="7"/>
      <c r="I40" s="7"/>
      <c r="J40" s="7"/>
      <c r="K40" s="7"/>
      <c r="L40" s="9" t="s">
        <v>240</v>
      </c>
      <c r="M40" s="14" t="s">
        <v>227</v>
      </c>
      <c r="N40" s="14" t="s">
        <v>227</v>
      </c>
      <c r="O40" s="13">
        <v>3</v>
      </c>
      <c r="P40" s="7"/>
      <c r="Q40" s="14" t="s">
        <v>227</v>
      </c>
      <c r="R40" s="14" t="s">
        <v>227</v>
      </c>
      <c r="S40" s="13">
        <v>3</v>
      </c>
    </row>
    <row r="41" spans="1:19" ht="16.5" customHeight="1" x14ac:dyDescent="0.2">
      <c r="A41" s="7"/>
      <c r="B41" s="7"/>
      <c r="C41" s="7"/>
      <c r="D41" s="7" t="s">
        <v>593</v>
      </c>
      <c r="E41" s="7"/>
      <c r="F41" s="7"/>
      <c r="G41" s="7"/>
      <c r="H41" s="7"/>
      <c r="I41" s="7"/>
      <c r="J41" s="7"/>
      <c r="K41" s="7"/>
      <c r="L41" s="9" t="s">
        <v>240</v>
      </c>
      <c r="M41" s="14" t="s">
        <v>227</v>
      </c>
      <c r="N41" s="14" t="s">
        <v>227</v>
      </c>
      <c r="O41" s="16">
        <v>15</v>
      </c>
      <c r="P41" s="7"/>
      <c r="Q41" s="14" t="s">
        <v>227</v>
      </c>
      <c r="R41" s="14" t="s">
        <v>227</v>
      </c>
      <c r="S41" s="13">
        <v>4</v>
      </c>
    </row>
    <row r="42" spans="1:19" ht="16.5" customHeight="1" x14ac:dyDescent="0.2">
      <c r="A42" s="7"/>
      <c r="B42" s="7"/>
      <c r="C42" s="7"/>
      <c r="D42" s="7" t="s">
        <v>594</v>
      </c>
      <c r="E42" s="7"/>
      <c r="F42" s="7"/>
      <c r="G42" s="7"/>
      <c r="H42" s="7"/>
      <c r="I42" s="7"/>
      <c r="J42" s="7"/>
      <c r="K42" s="7"/>
      <c r="L42" s="9" t="s">
        <v>240</v>
      </c>
      <c r="M42" s="15">
        <v>368</v>
      </c>
      <c r="N42" s="15">
        <v>433</v>
      </c>
      <c r="O42" s="16">
        <v>36</v>
      </c>
      <c r="P42" s="7"/>
      <c r="Q42" s="15">
        <v>517</v>
      </c>
      <c r="R42" s="17">
        <v>4146</v>
      </c>
      <c r="S42" s="16">
        <v>20</v>
      </c>
    </row>
    <row r="43" spans="1:19" ht="16.5" customHeight="1" x14ac:dyDescent="0.2">
      <c r="A43" s="7"/>
      <c r="B43" s="7"/>
      <c r="C43" s="7"/>
      <c r="D43" s="7" t="s">
        <v>595</v>
      </c>
      <c r="E43" s="7"/>
      <c r="F43" s="7"/>
      <c r="G43" s="7"/>
      <c r="H43" s="7"/>
      <c r="I43" s="7"/>
      <c r="J43" s="7"/>
      <c r="K43" s="7"/>
      <c r="L43" s="9" t="s">
        <v>240</v>
      </c>
      <c r="M43" s="15">
        <v>375</v>
      </c>
      <c r="N43" s="15">
        <v>427</v>
      </c>
      <c r="O43" s="16">
        <v>54</v>
      </c>
      <c r="P43" s="7"/>
      <c r="Q43" s="15">
        <v>446</v>
      </c>
      <c r="R43" s="17">
        <v>3193</v>
      </c>
      <c r="S43" s="16">
        <v>22</v>
      </c>
    </row>
    <row r="44" spans="1:19" ht="16.5" customHeight="1" x14ac:dyDescent="0.2">
      <c r="A44" s="7"/>
      <c r="B44" s="7" t="s">
        <v>597</v>
      </c>
      <c r="C44" s="7"/>
      <c r="D44" s="7"/>
      <c r="E44" s="7"/>
      <c r="F44" s="7"/>
      <c r="G44" s="7"/>
      <c r="H44" s="7"/>
      <c r="I44" s="7"/>
      <c r="J44" s="7"/>
      <c r="K44" s="7"/>
      <c r="L44" s="9"/>
      <c r="M44" s="10"/>
      <c r="N44" s="10"/>
      <c r="O44" s="10"/>
      <c r="P44" s="7"/>
      <c r="Q44" s="10"/>
      <c r="R44" s="10"/>
      <c r="S44" s="10"/>
    </row>
    <row r="45" spans="1:19" ht="16.5" customHeight="1" x14ac:dyDescent="0.2">
      <c r="A45" s="7"/>
      <c r="B45" s="7"/>
      <c r="C45" s="7" t="s">
        <v>105</v>
      </c>
      <c r="D45" s="7"/>
      <c r="E45" s="7"/>
      <c r="F45" s="7"/>
      <c r="G45" s="7"/>
      <c r="H45" s="7"/>
      <c r="I45" s="7"/>
      <c r="J45" s="7"/>
      <c r="K45" s="7"/>
      <c r="L45" s="9" t="s">
        <v>240</v>
      </c>
      <c r="M45" s="14" t="s">
        <v>101</v>
      </c>
      <c r="N45" s="14" t="s">
        <v>101</v>
      </c>
      <c r="O45" s="14" t="s">
        <v>101</v>
      </c>
      <c r="P45" s="7"/>
      <c r="Q45" s="14" t="s">
        <v>101</v>
      </c>
      <c r="R45" s="14" t="s">
        <v>101</v>
      </c>
      <c r="S45" s="14" t="s">
        <v>101</v>
      </c>
    </row>
    <row r="46" spans="1:19" ht="16.5" customHeight="1" x14ac:dyDescent="0.2">
      <c r="A46" s="7"/>
      <c r="B46" s="7"/>
      <c r="C46" s="7" t="s">
        <v>587</v>
      </c>
      <c r="D46" s="7"/>
      <c r="E46" s="7"/>
      <c r="F46" s="7"/>
      <c r="G46" s="7"/>
      <c r="H46" s="7"/>
      <c r="I46" s="7"/>
      <c r="J46" s="7"/>
      <c r="K46" s="7"/>
      <c r="L46" s="9"/>
      <c r="M46" s="10"/>
      <c r="N46" s="10"/>
      <c r="O46" s="10"/>
      <c r="P46" s="7"/>
      <c r="Q46" s="10"/>
      <c r="R46" s="10"/>
      <c r="S46" s="10"/>
    </row>
    <row r="47" spans="1:19" ht="29.45" customHeight="1" x14ac:dyDescent="0.2">
      <c r="A47" s="7"/>
      <c r="B47" s="7"/>
      <c r="C47" s="7"/>
      <c r="D47" s="84" t="s">
        <v>346</v>
      </c>
      <c r="E47" s="84"/>
      <c r="F47" s="84"/>
      <c r="G47" s="84"/>
      <c r="H47" s="84"/>
      <c r="I47" s="84"/>
      <c r="J47" s="84"/>
      <c r="K47" s="84"/>
      <c r="L47" s="9" t="s">
        <v>240</v>
      </c>
      <c r="M47" s="14" t="s">
        <v>101</v>
      </c>
      <c r="N47" s="14" t="s">
        <v>101</v>
      </c>
      <c r="O47" s="14" t="s">
        <v>101</v>
      </c>
      <c r="P47" s="7"/>
      <c r="Q47" s="14" t="s">
        <v>101</v>
      </c>
      <c r="R47" s="14" t="s">
        <v>101</v>
      </c>
      <c r="S47" s="14" t="s">
        <v>101</v>
      </c>
    </row>
    <row r="48" spans="1:19" ht="16.5" customHeight="1" x14ac:dyDescent="0.2">
      <c r="A48" s="7"/>
      <c r="B48" s="7"/>
      <c r="C48" s="7"/>
      <c r="D48" s="7" t="s">
        <v>487</v>
      </c>
      <c r="E48" s="7"/>
      <c r="F48" s="7"/>
      <c r="G48" s="7"/>
      <c r="H48" s="7"/>
      <c r="I48" s="7"/>
      <c r="J48" s="7"/>
      <c r="K48" s="7"/>
      <c r="L48" s="9" t="s">
        <v>240</v>
      </c>
      <c r="M48" s="14" t="s">
        <v>101</v>
      </c>
      <c r="N48" s="14" t="s">
        <v>101</v>
      </c>
      <c r="O48" s="14" t="s">
        <v>101</v>
      </c>
      <c r="P48" s="7"/>
      <c r="Q48" s="14" t="s">
        <v>101</v>
      </c>
      <c r="R48" s="14" t="s">
        <v>101</v>
      </c>
      <c r="S48" s="14" t="s">
        <v>101</v>
      </c>
    </row>
    <row r="49" spans="1:19" ht="16.5" customHeight="1" x14ac:dyDescent="0.2">
      <c r="A49" s="7"/>
      <c r="B49" s="7"/>
      <c r="C49" s="7"/>
      <c r="D49" s="7" t="s">
        <v>588</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t="s">
        <v>589</v>
      </c>
      <c r="D50" s="7"/>
      <c r="E50" s="7"/>
      <c r="F50" s="7"/>
      <c r="G50" s="7"/>
      <c r="H50" s="7"/>
      <c r="I50" s="7"/>
      <c r="J50" s="7"/>
      <c r="K50" s="7"/>
      <c r="L50" s="9"/>
      <c r="M50" s="10"/>
      <c r="N50" s="10"/>
      <c r="O50" s="10"/>
      <c r="P50" s="7"/>
      <c r="Q50" s="10"/>
      <c r="R50" s="10"/>
      <c r="S50" s="10"/>
    </row>
    <row r="51" spans="1:19" ht="16.5" customHeight="1" x14ac:dyDescent="0.2">
      <c r="A51" s="7"/>
      <c r="B51" s="7"/>
      <c r="C51" s="7"/>
      <c r="D51" s="7" t="s">
        <v>433</v>
      </c>
      <c r="E51" s="7"/>
      <c r="F51" s="7"/>
      <c r="G51" s="7"/>
      <c r="H51" s="7"/>
      <c r="I51" s="7"/>
      <c r="J51" s="7"/>
      <c r="K51" s="7"/>
      <c r="L51" s="9" t="s">
        <v>240</v>
      </c>
      <c r="M51" s="14" t="s">
        <v>101</v>
      </c>
      <c r="N51" s="14" t="s">
        <v>101</v>
      </c>
      <c r="O51" s="14" t="s">
        <v>101</v>
      </c>
      <c r="P51" s="7"/>
      <c r="Q51" s="14" t="s">
        <v>101</v>
      </c>
      <c r="R51" s="14" t="s">
        <v>101</v>
      </c>
      <c r="S51" s="14" t="s">
        <v>101</v>
      </c>
    </row>
    <row r="52" spans="1:19" ht="16.5" customHeight="1" x14ac:dyDescent="0.2">
      <c r="A52" s="7"/>
      <c r="B52" s="7"/>
      <c r="C52" s="7"/>
      <c r="D52" s="7" t="s">
        <v>434</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435</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436</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437</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588</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t="s">
        <v>611</v>
      </c>
      <c r="D57" s="7"/>
      <c r="E57" s="7"/>
      <c r="F57" s="7"/>
      <c r="G57" s="7"/>
      <c r="H57" s="7"/>
      <c r="I57" s="7"/>
      <c r="J57" s="7"/>
      <c r="K57" s="7"/>
      <c r="L57" s="9"/>
      <c r="M57" s="10"/>
      <c r="N57" s="10"/>
      <c r="O57" s="10"/>
      <c r="P57" s="7"/>
      <c r="Q57" s="10"/>
      <c r="R57" s="10"/>
      <c r="S57" s="10"/>
    </row>
    <row r="58" spans="1:19" ht="16.5" customHeight="1" x14ac:dyDescent="0.2">
      <c r="A58" s="7"/>
      <c r="B58" s="7"/>
      <c r="C58" s="7"/>
      <c r="D58" s="7" t="s">
        <v>591</v>
      </c>
      <c r="E58" s="7"/>
      <c r="F58" s="7"/>
      <c r="G58" s="7"/>
      <c r="H58" s="7"/>
      <c r="I58" s="7"/>
      <c r="J58" s="7"/>
      <c r="K58" s="7"/>
      <c r="L58" s="9" t="s">
        <v>240</v>
      </c>
      <c r="M58" s="14" t="s">
        <v>101</v>
      </c>
      <c r="N58" s="14" t="s">
        <v>101</v>
      </c>
      <c r="O58" s="14" t="s">
        <v>101</v>
      </c>
      <c r="P58" s="7"/>
      <c r="Q58" s="14" t="s">
        <v>101</v>
      </c>
      <c r="R58" s="14" t="s">
        <v>101</v>
      </c>
      <c r="S58" s="14" t="s">
        <v>101</v>
      </c>
    </row>
    <row r="59" spans="1:19" ht="16.5" customHeight="1" x14ac:dyDescent="0.2">
      <c r="A59" s="7"/>
      <c r="B59" s="7"/>
      <c r="C59" s="7"/>
      <c r="D59" s="7" t="s">
        <v>592</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593</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594</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595</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588</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t="s">
        <v>612</v>
      </c>
      <c r="B64" s="7"/>
      <c r="C64" s="7"/>
      <c r="D64" s="7"/>
      <c r="E64" s="7"/>
      <c r="F64" s="7"/>
      <c r="G64" s="7"/>
      <c r="H64" s="7"/>
      <c r="I64" s="7"/>
      <c r="J64" s="7"/>
      <c r="K64" s="7"/>
      <c r="L64" s="9"/>
      <c r="M64" s="10"/>
      <c r="N64" s="10"/>
      <c r="O64" s="10"/>
      <c r="P64" s="7"/>
      <c r="Q64" s="10"/>
      <c r="R64" s="10"/>
      <c r="S64" s="10"/>
    </row>
    <row r="65" spans="1:19" ht="16.5" customHeight="1" x14ac:dyDescent="0.2">
      <c r="A65" s="7"/>
      <c r="B65" s="7" t="s">
        <v>586</v>
      </c>
      <c r="C65" s="7"/>
      <c r="D65" s="7"/>
      <c r="E65" s="7"/>
      <c r="F65" s="7"/>
      <c r="G65" s="7"/>
      <c r="H65" s="7"/>
      <c r="I65" s="7"/>
      <c r="J65" s="7"/>
      <c r="K65" s="7"/>
      <c r="L65" s="9"/>
      <c r="M65" s="10"/>
      <c r="N65" s="10"/>
      <c r="O65" s="10"/>
      <c r="P65" s="7"/>
      <c r="Q65" s="10"/>
      <c r="R65" s="10"/>
      <c r="S65" s="10"/>
    </row>
    <row r="66" spans="1:19" ht="16.5" customHeight="1" x14ac:dyDescent="0.2">
      <c r="A66" s="7"/>
      <c r="B66" s="7"/>
      <c r="C66" s="7" t="s">
        <v>105</v>
      </c>
      <c r="D66" s="7"/>
      <c r="E66" s="7"/>
      <c r="F66" s="7"/>
      <c r="G66" s="7"/>
      <c r="H66" s="7"/>
      <c r="I66" s="7"/>
      <c r="J66" s="7"/>
      <c r="K66" s="7"/>
      <c r="L66" s="9" t="s">
        <v>240</v>
      </c>
      <c r="M66" s="15">
        <v>314</v>
      </c>
      <c r="N66" s="15">
        <v>382</v>
      </c>
      <c r="O66" s="17">
        <v>1409</v>
      </c>
      <c r="P66" s="7"/>
      <c r="Q66" s="15">
        <v>387</v>
      </c>
      <c r="R66" s="15">
        <v>599</v>
      </c>
      <c r="S66" s="15">
        <v>786</v>
      </c>
    </row>
    <row r="67" spans="1:19" ht="16.5" customHeight="1" x14ac:dyDescent="0.2">
      <c r="A67" s="7"/>
      <c r="B67" s="7"/>
      <c r="C67" s="7" t="s">
        <v>587</v>
      </c>
      <c r="D67" s="7"/>
      <c r="E67" s="7"/>
      <c r="F67" s="7"/>
      <c r="G67" s="7"/>
      <c r="H67" s="7"/>
      <c r="I67" s="7"/>
      <c r="J67" s="7"/>
      <c r="K67" s="7"/>
      <c r="L67" s="9"/>
      <c r="M67" s="10"/>
      <c r="N67" s="10"/>
      <c r="O67" s="10"/>
      <c r="P67" s="7"/>
      <c r="Q67" s="10"/>
      <c r="R67" s="10"/>
      <c r="S67" s="10"/>
    </row>
    <row r="68" spans="1:19" ht="29.45" customHeight="1" x14ac:dyDescent="0.2">
      <c r="A68" s="7"/>
      <c r="B68" s="7"/>
      <c r="C68" s="7"/>
      <c r="D68" s="84" t="s">
        <v>346</v>
      </c>
      <c r="E68" s="84"/>
      <c r="F68" s="84"/>
      <c r="G68" s="84"/>
      <c r="H68" s="84"/>
      <c r="I68" s="84"/>
      <c r="J68" s="84"/>
      <c r="K68" s="84"/>
      <c r="L68" s="9" t="s">
        <v>240</v>
      </c>
      <c r="M68" s="15">
        <v>309</v>
      </c>
      <c r="N68" s="15">
        <v>385</v>
      </c>
      <c r="O68" s="16">
        <v>44</v>
      </c>
      <c r="P68" s="7"/>
      <c r="Q68" s="14" t="s">
        <v>227</v>
      </c>
      <c r="R68" s="14" t="s">
        <v>227</v>
      </c>
      <c r="S68" s="16">
        <v>18</v>
      </c>
    </row>
    <row r="69" spans="1:19" ht="16.5" customHeight="1" x14ac:dyDescent="0.2">
      <c r="A69" s="7"/>
      <c r="B69" s="7"/>
      <c r="C69" s="7"/>
      <c r="D69" s="7" t="s">
        <v>487</v>
      </c>
      <c r="E69" s="7"/>
      <c r="F69" s="7"/>
      <c r="G69" s="7"/>
      <c r="H69" s="7"/>
      <c r="I69" s="7"/>
      <c r="J69" s="7"/>
      <c r="K69" s="7"/>
      <c r="L69" s="9" t="s">
        <v>240</v>
      </c>
      <c r="M69" s="15">
        <v>314</v>
      </c>
      <c r="N69" s="15">
        <v>382</v>
      </c>
      <c r="O69" s="17">
        <v>1299</v>
      </c>
      <c r="P69" s="7"/>
      <c r="Q69" s="15">
        <v>388</v>
      </c>
      <c r="R69" s="15">
        <v>601</v>
      </c>
      <c r="S69" s="15">
        <v>740</v>
      </c>
    </row>
    <row r="70" spans="1:19" ht="16.5" customHeight="1" x14ac:dyDescent="0.2">
      <c r="A70" s="7"/>
      <c r="B70" s="7"/>
      <c r="C70" s="7"/>
      <c r="D70" s="7" t="s">
        <v>588</v>
      </c>
      <c r="E70" s="7"/>
      <c r="F70" s="7"/>
      <c r="G70" s="7"/>
      <c r="H70" s="7"/>
      <c r="I70" s="7"/>
      <c r="J70" s="7"/>
      <c r="K70" s="7"/>
      <c r="L70" s="9" t="s">
        <v>240</v>
      </c>
      <c r="M70" s="15">
        <v>309</v>
      </c>
      <c r="N70" s="15">
        <v>386</v>
      </c>
      <c r="O70" s="16">
        <v>66</v>
      </c>
      <c r="P70" s="7"/>
      <c r="Q70" s="15">
        <v>350</v>
      </c>
      <c r="R70" s="15">
        <v>531</v>
      </c>
      <c r="S70" s="16">
        <v>28</v>
      </c>
    </row>
    <row r="71" spans="1:19" ht="16.5" customHeight="1" x14ac:dyDescent="0.2">
      <c r="A71" s="7"/>
      <c r="B71" s="7"/>
      <c r="C71" s="7" t="s">
        <v>589</v>
      </c>
      <c r="D71" s="7"/>
      <c r="E71" s="7"/>
      <c r="F71" s="7"/>
      <c r="G71" s="7"/>
      <c r="H71" s="7"/>
      <c r="I71" s="7"/>
      <c r="J71" s="7"/>
      <c r="K71" s="7"/>
      <c r="L71" s="9"/>
      <c r="M71" s="10"/>
      <c r="N71" s="10"/>
      <c r="O71" s="10"/>
      <c r="P71" s="7"/>
      <c r="Q71" s="10"/>
      <c r="R71" s="10"/>
      <c r="S71" s="10"/>
    </row>
    <row r="72" spans="1:19" ht="16.5" customHeight="1" x14ac:dyDescent="0.2">
      <c r="A72" s="7"/>
      <c r="B72" s="7"/>
      <c r="C72" s="7"/>
      <c r="D72" s="7" t="s">
        <v>433</v>
      </c>
      <c r="E72" s="7"/>
      <c r="F72" s="7"/>
      <c r="G72" s="7"/>
      <c r="H72" s="7"/>
      <c r="I72" s="7"/>
      <c r="J72" s="7"/>
      <c r="K72" s="7"/>
      <c r="L72" s="9" t="s">
        <v>240</v>
      </c>
      <c r="M72" s="15">
        <v>314</v>
      </c>
      <c r="N72" s="15">
        <v>382</v>
      </c>
      <c r="O72" s="17">
        <v>1402</v>
      </c>
      <c r="P72" s="7"/>
      <c r="Q72" s="15">
        <v>388</v>
      </c>
      <c r="R72" s="15">
        <v>599</v>
      </c>
      <c r="S72" s="15">
        <v>783</v>
      </c>
    </row>
    <row r="73" spans="1:19" ht="16.5" customHeight="1" x14ac:dyDescent="0.2">
      <c r="A73" s="7"/>
      <c r="B73" s="7"/>
      <c r="C73" s="7"/>
      <c r="D73" s="7" t="s">
        <v>434</v>
      </c>
      <c r="E73" s="7"/>
      <c r="F73" s="7"/>
      <c r="G73" s="7"/>
      <c r="H73" s="7"/>
      <c r="I73" s="7"/>
      <c r="J73" s="7"/>
      <c r="K73" s="7"/>
      <c r="L73" s="9" t="s">
        <v>240</v>
      </c>
      <c r="M73" s="14" t="s">
        <v>227</v>
      </c>
      <c r="N73" s="14" t="s">
        <v>227</v>
      </c>
      <c r="O73" s="13">
        <v>3</v>
      </c>
      <c r="P73" s="7"/>
      <c r="Q73" s="14" t="s">
        <v>227</v>
      </c>
      <c r="R73" s="14" t="s">
        <v>227</v>
      </c>
      <c r="S73" s="13">
        <v>1</v>
      </c>
    </row>
    <row r="74" spans="1:19" ht="16.5" customHeight="1" x14ac:dyDescent="0.2">
      <c r="A74" s="7"/>
      <c r="B74" s="7"/>
      <c r="C74" s="7"/>
      <c r="D74" s="7" t="s">
        <v>435</v>
      </c>
      <c r="E74" s="7"/>
      <c r="F74" s="7"/>
      <c r="G74" s="7"/>
      <c r="H74" s="7"/>
      <c r="I74" s="7"/>
      <c r="J74" s="7"/>
      <c r="K74" s="7"/>
      <c r="L74" s="9" t="s">
        <v>240</v>
      </c>
      <c r="M74" s="14" t="s">
        <v>101</v>
      </c>
      <c r="N74" s="14" t="s">
        <v>101</v>
      </c>
      <c r="O74" s="13" t="s">
        <v>104</v>
      </c>
      <c r="P74" s="7"/>
      <c r="Q74" s="14" t="s">
        <v>101</v>
      </c>
      <c r="R74" s="14" t="s">
        <v>101</v>
      </c>
      <c r="S74" s="13" t="s">
        <v>104</v>
      </c>
    </row>
    <row r="75" spans="1:19" ht="16.5" customHeight="1" x14ac:dyDescent="0.2">
      <c r="A75" s="7"/>
      <c r="B75" s="7"/>
      <c r="C75" s="7"/>
      <c r="D75" s="7" t="s">
        <v>436</v>
      </c>
      <c r="E75" s="7"/>
      <c r="F75" s="7"/>
      <c r="G75" s="7"/>
      <c r="H75" s="7"/>
      <c r="I75" s="7"/>
      <c r="J75" s="7"/>
      <c r="K75" s="7"/>
      <c r="L75" s="9" t="s">
        <v>240</v>
      </c>
      <c r="M75" s="14" t="s">
        <v>101</v>
      </c>
      <c r="N75" s="14" t="s">
        <v>101</v>
      </c>
      <c r="O75" s="13" t="s">
        <v>104</v>
      </c>
      <c r="P75" s="7"/>
      <c r="Q75" s="14" t="s">
        <v>101</v>
      </c>
      <c r="R75" s="14" t="s">
        <v>101</v>
      </c>
      <c r="S75" s="13" t="s">
        <v>104</v>
      </c>
    </row>
    <row r="76" spans="1:19" ht="16.5" customHeight="1" x14ac:dyDescent="0.2">
      <c r="A76" s="7"/>
      <c r="B76" s="7"/>
      <c r="C76" s="7"/>
      <c r="D76" s="7" t="s">
        <v>437</v>
      </c>
      <c r="E76" s="7"/>
      <c r="F76" s="7"/>
      <c r="G76" s="7"/>
      <c r="H76" s="7"/>
      <c r="I76" s="7"/>
      <c r="J76" s="7"/>
      <c r="K76" s="7"/>
      <c r="L76" s="9" t="s">
        <v>240</v>
      </c>
      <c r="M76" s="14" t="s">
        <v>101</v>
      </c>
      <c r="N76" s="14" t="s">
        <v>101</v>
      </c>
      <c r="O76" s="13" t="s">
        <v>104</v>
      </c>
      <c r="P76" s="7"/>
      <c r="Q76" s="14" t="s">
        <v>101</v>
      </c>
      <c r="R76" s="14" t="s">
        <v>101</v>
      </c>
      <c r="S76" s="13" t="s">
        <v>104</v>
      </c>
    </row>
    <row r="77" spans="1:19" ht="16.5" customHeight="1" x14ac:dyDescent="0.2">
      <c r="A77" s="7"/>
      <c r="B77" s="7"/>
      <c r="C77" s="7"/>
      <c r="D77" s="7" t="s">
        <v>588</v>
      </c>
      <c r="E77" s="7"/>
      <c r="F77" s="7"/>
      <c r="G77" s="7"/>
      <c r="H77" s="7"/>
      <c r="I77" s="7"/>
      <c r="J77" s="7"/>
      <c r="K77" s="7"/>
      <c r="L77" s="9" t="s">
        <v>240</v>
      </c>
      <c r="M77" s="14" t="s">
        <v>227</v>
      </c>
      <c r="N77" s="14" t="s">
        <v>227</v>
      </c>
      <c r="O77" s="13">
        <v>4</v>
      </c>
      <c r="P77" s="7"/>
      <c r="Q77" s="14" t="s">
        <v>227</v>
      </c>
      <c r="R77" s="14" t="s">
        <v>227</v>
      </c>
      <c r="S77" s="13">
        <v>2</v>
      </c>
    </row>
    <row r="78" spans="1:19" ht="16.5" customHeight="1" x14ac:dyDescent="0.2">
      <c r="A78" s="7"/>
      <c r="B78" s="7"/>
      <c r="C78" s="7" t="s">
        <v>611</v>
      </c>
      <c r="D78" s="7"/>
      <c r="E78" s="7"/>
      <c r="F78" s="7"/>
      <c r="G78" s="7"/>
      <c r="H78" s="7"/>
      <c r="I78" s="7"/>
      <c r="J78" s="7"/>
      <c r="K78" s="7"/>
      <c r="L78" s="9"/>
      <c r="M78" s="10"/>
      <c r="N78" s="10"/>
      <c r="O78" s="10"/>
      <c r="P78" s="7"/>
      <c r="Q78" s="10"/>
      <c r="R78" s="10"/>
      <c r="S78" s="10"/>
    </row>
    <row r="79" spans="1:19" ht="16.5" customHeight="1" x14ac:dyDescent="0.2">
      <c r="A79" s="7"/>
      <c r="B79" s="7"/>
      <c r="C79" s="7"/>
      <c r="D79" s="7" t="s">
        <v>591</v>
      </c>
      <c r="E79" s="7"/>
      <c r="F79" s="7"/>
      <c r="G79" s="7"/>
      <c r="H79" s="7"/>
      <c r="I79" s="7"/>
      <c r="J79" s="7"/>
      <c r="K79" s="7"/>
      <c r="L79" s="9" t="s">
        <v>240</v>
      </c>
      <c r="M79" s="14" t="s">
        <v>227</v>
      </c>
      <c r="N79" s="14" t="s">
        <v>227</v>
      </c>
      <c r="O79" s="13">
        <v>8</v>
      </c>
      <c r="P79" s="7"/>
      <c r="Q79" s="14" t="s">
        <v>227</v>
      </c>
      <c r="R79" s="14" t="s">
        <v>227</v>
      </c>
      <c r="S79" s="13">
        <v>6</v>
      </c>
    </row>
    <row r="80" spans="1:19" ht="16.5" customHeight="1" x14ac:dyDescent="0.2">
      <c r="A80" s="7"/>
      <c r="B80" s="7"/>
      <c r="C80" s="7"/>
      <c r="D80" s="7" t="s">
        <v>592</v>
      </c>
      <c r="E80" s="7"/>
      <c r="F80" s="7"/>
      <c r="G80" s="7"/>
      <c r="H80" s="7"/>
      <c r="I80" s="7"/>
      <c r="J80" s="7"/>
      <c r="K80" s="7"/>
      <c r="L80" s="9" t="s">
        <v>240</v>
      </c>
      <c r="M80" s="15">
        <v>310</v>
      </c>
      <c r="N80" s="15">
        <v>378</v>
      </c>
      <c r="O80" s="16">
        <v>31</v>
      </c>
      <c r="P80" s="7"/>
      <c r="Q80" s="14" t="s">
        <v>227</v>
      </c>
      <c r="R80" s="14" t="s">
        <v>227</v>
      </c>
      <c r="S80" s="16">
        <v>17</v>
      </c>
    </row>
    <row r="81" spans="1:19" ht="16.5" customHeight="1" x14ac:dyDescent="0.2">
      <c r="A81" s="7"/>
      <c r="B81" s="7"/>
      <c r="C81" s="7"/>
      <c r="D81" s="7" t="s">
        <v>593</v>
      </c>
      <c r="E81" s="7"/>
      <c r="F81" s="7"/>
      <c r="G81" s="7"/>
      <c r="H81" s="7"/>
      <c r="I81" s="7"/>
      <c r="J81" s="7"/>
      <c r="K81" s="7"/>
      <c r="L81" s="9" t="s">
        <v>240</v>
      </c>
      <c r="M81" s="15">
        <v>312</v>
      </c>
      <c r="N81" s="15">
        <v>383</v>
      </c>
      <c r="O81" s="15">
        <v>140</v>
      </c>
      <c r="P81" s="7"/>
      <c r="Q81" s="15">
        <v>394</v>
      </c>
      <c r="R81" s="15">
        <v>765</v>
      </c>
      <c r="S81" s="16">
        <v>77</v>
      </c>
    </row>
    <row r="82" spans="1:19" ht="16.5" customHeight="1" x14ac:dyDescent="0.2">
      <c r="A82" s="7"/>
      <c r="B82" s="7"/>
      <c r="C82" s="7"/>
      <c r="D82" s="7" t="s">
        <v>594</v>
      </c>
      <c r="E82" s="7"/>
      <c r="F82" s="7"/>
      <c r="G82" s="7"/>
      <c r="H82" s="7"/>
      <c r="I82" s="7"/>
      <c r="J82" s="7"/>
      <c r="K82" s="7"/>
      <c r="L82" s="9" t="s">
        <v>240</v>
      </c>
      <c r="M82" s="15">
        <v>313</v>
      </c>
      <c r="N82" s="15">
        <v>381</v>
      </c>
      <c r="O82" s="15">
        <v>561</v>
      </c>
      <c r="P82" s="7"/>
      <c r="Q82" s="15">
        <v>388</v>
      </c>
      <c r="R82" s="15">
        <v>567</v>
      </c>
      <c r="S82" s="15">
        <v>307</v>
      </c>
    </row>
    <row r="83" spans="1:19" ht="16.5" customHeight="1" x14ac:dyDescent="0.2">
      <c r="A83" s="7"/>
      <c r="B83" s="7"/>
      <c r="C83" s="7"/>
      <c r="D83" s="7" t="s">
        <v>595</v>
      </c>
      <c r="E83" s="7"/>
      <c r="F83" s="7"/>
      <c r="G83" s="7"/>
      <c r="H83" s="7"/>
      <c r="I83" s="7"/>
      <c r="J83" s="7"/>
      <c r="K83" s="7"/>
      <c r="L83" s="9" t="s">
        <v>240</v>
      </c>
      <c r="M83" s="15">
        <v>315</v>
      </c>
      <c r="N83" s="15">
        <v>382</v>
      </c>
      <c r="O83" s="15">
        <v>655</v>
      </c>
      <c r="P83" s="7"/>
      <c r="Q83" s="15">
        <v>386</v>
      </c>
      <c r="R83" s="15">
        <v>587</v>
      </c>
      <c r="S83" s="15">
        <v>371</v>
      </c>
    </row>
    <row r="84" spans="1:19" ht="16.5" customHeight="1" x14ac:dyDescent="0.2">
      <c r="A84" s="7"/>
      <c r="B84" s="7"/>
      <c r="C84" s="7"/>
      <c r="D84" s="7" t="s">
        <v>588</v>
      </c>
      <c r="E84" s="7"/>
      <c r="F84" s="7"/>
      <c r="G84" s="7"/>
      <c r="H84" s="7"/>
      <c r="I84" s="7"/>
      <c r="J84" s="7"/>
      <c r="K84" s="7"/>
      <c r="L84" s="9" t="s">
        <v>240</v>
      </c>
      <c r="M84" s="14" t="s">
        <v>227</v>
      </c>
      <c r="N84" s="14" t="s">
        <v>227</v>
      </c>
      <c r="O84" s="16">
        <v>14</v>
      </c>
      <c r="P84" s="7"/>
      <c r="Q84" s="14" t="s">
        <v>227</v>
      </c>
      <c r="R84" s="14" t="s">
        <v>227</v>
      </c>
      <c r="S84" s="13">
        <v>8</v>
      </c>
    </row>
    <row r="85" spans="1:19" ht="16.5" customHeight="1" x14ac:dyDescent="0.2">
      <c r="A85" s="7"/>
      <c r="B85" s="7" t="s">
        <v>596</v>
      </c>
      <c r="C85" s="7"/>
      <c r="D85" s="7"/>
      <c r="E85" s="7"/>
      <c r="F85" s="7"/>
      <c r="G85" s="7"/>
      <c r="H85" s="7"/>
      <c r="I85" s="7"/>
      <c r="J85" s="7"/>
      <c r="K85" s="7"/>
      <c r="L85" s="9"/>
      <c r="M85" s="10"/>
      <c r="N85" s="10"/>
      <c r="O85" s="10"/>
      <c r="P85" s="7"/>
      <c r="Q85" s="10"/>
      <c r="R85" s="10"/>
      <c r="S85" s="10"/>
    </row>
    <row r="86" spans="1:19" ht="16.5" customHeight="1" x14ac:dyDescent="0.2">
      <c r="A86" s="7"/>
      <c r="B86" s="7"/>
      <c r="C86" s="7" t="s">
        <v>105</v>
      </c>
      <c r="D86" s="7"/>
      <c r="E86" s="7"/>
      <c r="F86" s="7"/>
      <c r="G86" s="7"/>
      <c r="H86" s="7"/>
      <c r="I86" s="7"/>
      <c r="J86" s="7"/>
      <c r="K86" s="7"/>
      <c r="L86" s="9" t="s">
        <v>240</v>
      </c>
      <c r="M86" s="15">
        <v>360</v>
      </c>
      <c r="N86" s="15">
        <v>443</v>
      </c>
      <c r="O86" s="16">
        <v>56</v>
      </c>
      <c r="P86" s="7"/>
      <c r="Q86" s="15">
        <v>462</v>
      </c>
      <c r="R86" s="17">
        <v>2732</v>
      </c>
      <c r="S86" s="16">
        <v>45</v>
      </c>
    </row>
    <row r="87" spans="1:19" ht="16.5" customHeight="1" x14ac:dyDescent="0.2">
      <c r="A87" s="7"/>
      <c r="B87" s="7"/>
      <c r="C87" s="7" t="s">
        <v>587</v>
      </c>
      <c r="D87" s="7"/>
      <c r="E87" s="7"/>
      <c r="F87" s="7"/>
      <c r="G87" s="7"/>
      <c r="H87" s="7"/>
      <c r="I87" s="7"/>
      <c r="J87" s="7"/>
      <c r="K87" s="7"/>
      <c r="L87" s="9"/>
      <c r="M87" s="10"/>
      <c r="N87" s="10"/>
      <c r="O87" s="10"/>
      <c r="P87" s="7"/>
      <c r="Q87" s="10"/>
      <c r="R87" s="10"/>
      <c r="S87" s="10"/>
    </row>
    <row r="88" spans="1:19" ht="29.45" customHeight="1" x14ac:dyDescent="0.2">
      <c r="A88" s="7"/>
      <c r="B88" s="7"/>
      <c r="C88" s="7"/>
      <c r="D88" s="84" t="s">
        <v>346</v>
      </c>
      <c r="E88" s="84"/>
      <c r="F88" s="84"/>
      <c r="G88" s="84"/>
      <c r="H88" s="84"/>
      <c r="I88" s="84"/>
      <c r="J88" s="84"/>
      <c r="K88" s="84"/>
      <c r="L88" s="9" t="s">
        <v>240</v>
      </c>
      <c r="M88" s="14" t="s">
        <v>227</v>
      </c>
      <c r="N88" s="14" t="s">
        <v>227</v>
      </c>
      <c r="O88" s="13">
        <v>1</v>
      </c>
      <c r="P88" s="7"/>
      <c r="Q88" s="14" t="s">
        <v>101</v>
      </c>
      <c r="R88" s="14" t="s">
        <v>101</v>
      </c>
      <c r="S88" s="13" t="s">
        <v>104</v>
      </c>
    </row>
    <row r="89" spans="1:19" ht="16.5" customHeight="1" x14ac:dyDescent="0.2">
      <c r="A89" s="7"/>
      <c r="B89" s="7"/>
      <c r="C89" s="7"/>
      <c r="D89" s="7" t="s">
        <v>487</v>
      </c>
      <c r="E89" s="7"/>
      <c r="F89" s="7"/>
      <c r="G89" s="7"/>
      <c r="H89" s="7"/>
      <c r="I89" s="7"/>
      <c r="J89" s="7"/>
      <c r="K89" s="7"/>
      <c r="L89" s="9" t="s">
        <v>240</v>
      </c>
      <c r="M89" s="15">
        <v>362</v>
      </c>
      <c r="N89" s="15">
        <v>455</v>
      </c>
      <c r="O89" s="16">
        <v>49</v>
      </c>
      <c r="P89" s="7"/>
      <c r="Q89" s="15">
        <v>452</v>
      </c>
      <c r="R89" s="17">
        <v>2705</v>
      </c>
      <c r="S89" s="16">
        <v>40</v>
      </c>
    </row>
    <row r="90" spans="1:19" ht="16.5" customHeight="1" x14ac:dyDescent="0.2">
      <c r="A90" s="7"/>
      <c r="B90" s="7"/>
      <c r="C90" s="7"/>
      <c r="D90" s="7" t="s">
        <v>588</v>
      </c>
      <c r="E90" s="7"/>
      <c r="F90" s="7"/>
      <c r="G90" s="7"/>
      <c r="H90" s="7"/>
      <c r="I90" s="7"/>
      <c r="J90" s="7"/>
      <c r="K90" s="7"/>
      <c r="L90" s="9" t="s">
        <v>240</v>
      </c>
      <c r="M90" s="14" t="s">
        <v>227</v>
      </c>
      <c r="N90" s="14" t="s">
        <v>227</v>
      </c>
      <c r="O90" s="13">
        <v>6</v>
      </c>
      <c r="P90" s="7"/>
      <c r="Q90" s="14" t="s">
        <v>227</v>
      </c>
      <c r="R90" s="14" t="s">
        <v>227</v>
      </c>
      <c r="S90" s="13">
        <v>5</v>
      </c>
    </row>
    <row r="91" spans="1:19" ht="16.5" customHeight="1" x14ac:dyDescent="0.2">
      <c r="A91" s="7"/>
      <c r="B91" s="7"/>
      <c r="C91" s="7" t="s">
        <v>589</v>
      </c>
      <c r="D91" s="7"/>
      <c r="E91" s="7"/>
      <c r="F91" s="7"/>
      <c r="G91" s="7"/>
      <c r="H91" s="7"/>
      <c r="I91" s="7"/>
      <c r="J91" s="7"/>
      <c r="K91" s="7"/>
      <c r="L91" s="9"/>
      <c r="M91" s="10"/>
      <c r="N91" s="10"/>
      <c r="O91" s="10"/>
      <c r="P91" s="7"/>
      <c r="Q91" s="10"/>
      <c r="R91" s="10"/>
      <c r="S91" s="10"/>
    </row>
    <row r="92" spans="1:19" ht="16.5" customHeight="1" x14ac:dyDescent="0.2">
      <c r="A92" s="7"/>
      <c r="B92" s="7"/>
      <c r="C92" s="7"/>
      <c r="D92" s="7" t="s">
        <v>433</v>
      </c>
      <c r="E92" s="7"/>
      <c r="F92" s="7"/>
      <c r="G92" s="7"/>
      <c r="H92" s="7"/>
      <c r="I92" s="7"/>
      <c r="J92" s="7"/>
      <c r="K92" s="7"/>
      <c r="L92" s="9" t="s">
        <v>240</v>
      </c>
      <c r="M92" s="15">
        <v>360</v>
      </c>
      <c r="N92" s="15">
        <v>443</v>
      </c>
      <c r="O92" s="16">
        <v>56</v>
      </c>
      <c r="P92" s="7"/>
      <c r="Q92" s="15">
        <v>462</v>
      </c>
      <c r="R92" s="17">
        <v>2732</v>
      </c>
      <c r="S92" s="16">
        <v>45</v>
      </c>
    </row>
    <row r="93" spans="1:19" ht="16.5" customHeight="1" x14ac:dyDescent="0.2">
      <c r="A93" s="7"/>
      <c r="B93" s="7"/>
      <c r="C93" s="7"/>
      <c r="D93" s="7" t="s">
        <v>434</v>
      </c>
      <c r="E93" s="7"/>
      <c r="F93" s="7"/>
      <c r="G93" s="7"/>
      <c r="H93" s="7"/>
      <c r="I93" s="7"/>
      <c r="J93" s="7"/>
      <c r="K93" s="7"/>
      <c r="L93" s="9" t="s">
        <v>240</v>
      </c>
      <c r="M93" s="14" t="s">
        <v>101</v>
      </c>
      <c r="N93" s="14" t="s">
        <v>101</v>
      </c>
      <c r="O93" s="13" t="s">
        <v>104</v>
      </c>
      <c r="P93" s="7"/>
      <c r="Q93" s="14" t="s">
        <v>101</v>
      </c>
      <c r="R93" s="14" t="s">
        <v>101</v>
      </c>
      <c r="S93" s="13" t="s">
        <v>104</v>
      </c>
    </row>
    <row r="94" spans="1:19" ht="16.5" customHeight="1" x14ac:dyDescent="0.2">
      <c r="A94" s="7"/>
      <c r="B94" s="7"/>
      <c r="C94" s="7"/>
      <c r="D94" s="7" t="s">
        <v>435</v>
      </c>
      <c r="E94" s="7"/>
      <c r="F94" s="7"/>
      <c r="G94" s="7"/>
      <c r="H94" s="7"/>
      <c r="I94" s="7"/>
      <c r="J94" s="7"/>
      <c r="K94" s="7"/>
      <c r="L94" s="9" t="s">
        <v>240</v>
      </c>
      <c r="M94" s="14" t="s">
        <v>101</v>
      </c>
      <c r="N94" s="14" t="s">
        <v>101</v>
      </c>
      <c r="O94" s="13" t="s">
        <v>104</v>
      </c>
      <c r="P94" s="7"/>
      <c r="Q94" s="14" t="s">
        <v>101</v>
      </c>
      <c r="R94" s="14" t="s">
        <v>101</v>
      </c>
      <c r="S94" s="13" t="s">
        <v>104</v>
      </c>
    </row>
    <row r="95" spans="1:19" ht="16.5" customHeight="1" x14ac:dyDescent="0.2">
      <c r="A95" s="7"/>
      <c r="B95" s="7"/>
      <c r="C95" s="7"/>
      <c r="D95" s="7" t="s">
        <v>436</v>
      </c>
      <c r="E95" s="7"/>
      <c r="F95" s="7"/>
      <c r="G95" s="7"/>
      <c r="H95" s="7"/>
      <c r="I95" s="7"/>
      <c r="J95" s="7"/>
      <c r="K95" s="7"/>
      <c r="L95" s="9" t="s">
        <v>240</v>
      </c>
      <c r="M95" s="14" t="s">
        <v>101</v>
      </c>
      <c r="N95" s="14" t="s">
        <v>101</v>
      </c>
      <c r="O95" s="13" t="s">
        <v>104</v>
      </c>
      <c r="P95" s="7"/>
      <c r="Q95" s="14" t="s">
        <v>101</v>
      </c>
      <c r="R95" s="14" t="s">
        <v>101</v>
      </c>
      <c r="S95" s="13" t="s">
        <v>104</v>
      </c>
    </row>
    <row r="96" spans="1:19" ht="16.5" customHeight="1" x14ac:dyDescent="0.2">
      <c r="A96" s="7"/>
      <c r="B96" s="7"/>
      <c r="C96" s="7"/>
      <c r="D96" s="7" t="s">
        <v>437</v>
      </c>
      <c r="E96" s="7"/>
      <c r="F96" s="7"/>
      <c r="G96" s="7"/>
      <c r="H96" s="7"/>
      <c r="I96" s="7"/>
      <c r="J96" s="7"/>
      <c r="K96" s="7"/>
      <c r="L96" s="9" t="s">
        <v>240</v>
      </c>
      <c r="M96" s="14" t="s">
        <v>101</v>
      </c>
      <c r="N96" s="14" t="s">
        <v>101</v>
      </c>
      <c r="O96" s="13" t="s">
        <v>104</v>
      </c>
      <c r="P96" s="7"/>
      <c r="Q96" s="14" t="s">
        <v>101</v>
      </c>
      <c r="R96" s="14" t="s">
        <v>101</v>
      </c>
      <c r="S96" s="13" t="s">
        <v>104</v>
      </c>
    </row>
    <row r="97" spans="1:19" ht="16.5" customHeight="1" x14ac:dyDescent="0.2">
      <c r="A97" s="7"/>
      <c r="B97" s="7"/>
      <c r="C97" s="7"/>
      <c r="D97" s="7" t="s">
        <v>588</v>
      </c>
      <c r="E97" s="7"/>
      <c r="F97" s="7"/>
      <c r="G97" s="7"/>
      <c r="H97" s="7"/>
      <c r="I97" s="7"/>
      <c r="J97" s="7"/>
      <c r="K97" s="7"/>
      <c r="L97" s="9" t="s">
        <v>240</v>
      </c>
      <c r="M97" s="14" t="s">
        <v>101</v>
      </c>
      <c r="N97" s="14" t="s">
        <v>101</v>
      </c>
      <c r="O97" s="13" t="s">
        <v>104</v>
      </c>
      <c r="P97" s="7"/>
      <c r="Q97" s="14" t="s">
        <v>101</v>
      </c>
      <c r="R97" s="14" t="s">
        <v>101</v>
      </c>
      <c r="S97" s="13" t="s">
        <v>104</v>
      </c>
    </row>
    <row r="98" spans="1:19" ht="16.5" customHeight="1" x14ac:dyDescent="0.2">
      <c r="A98" s="7"/>
      <c r="B98" s="7"/>
      <c r="C98" s="7" t="s">
        <v>611</v>
      </c>
      <c r="D98" s="7"/>
      <c r="E98" s="7"/>
      <c r="F98" s="7"/>
      <c r="G98" s="7"/>
      <c r="H98" s="7"/>
      <c r="I98" s="7"/>
      <c r="J98" s="7"/>
      <c r="K98" s="7"/>
      <c r="L98" s="9"/>
      <c r="M98" s="10"/>
      <c r="N98" s="10"/>
      <c r="O98" s="10"/>
      <c r="P98" s="7"/>
      <c r="Q98" s="10"/>
      <c r="R98" s="10"/>
      <c r="S98" s="10"/>
    </row>
    <row r="99" spans="1:19" ht="16.5" customHeight="1" x14ac:dyDescent="0.2">
      <c r="A99" s="7"/>
      <c r="B99" s="7"/>
      <c r="C99" s="7"/>
      <c r="D99" s="7" t="s">
        <v>591</v>
      </c>
      <c r="E99" s="7"/>
      <c r="F99" s="7"/>
      <c r="G99" s="7"/>
      <c r="H99" s="7"/>
      <c r="I99" s="7"/>
      <c r="J99" s="7"/>
      <c r="K99" s="7"/>
      <c r="L99" s="9" t="s">
        <v>240</v>
      </c>
      <c r="M99" s="14" t="s">
        <v>101</v>
      </c>
      <c r="N99" s="14" t="s">
        <v>101</v>
      </c>
      <c r="O99" s="13" t="s">
        <v>104</v>
      </c>
      <c r="P99" s="7"/>
      <c r="Q99" s="14" t="s">
        <v>101</v>
      </c>
      <c r="R99" s="14" t="s">
        <v>101</v>
      </c>
      <c r="S99" s="13" t="s">
        <v>104</v>
      </c>
    </row>
    <row r="100" spans="1:19" ht="16.5" customHeight="1" x14ac:dyDescent="0.2">
      <c r="A100" s="7"/>
      <c r="B100" s="7"/>
      <c r="C100" s="7"/>
      <c r="D100" s="7" t="s">
        <v>592</v>
      </c>
      <c r="E100" s="7"/>
      <c r="F100" s="7"/>
      <c r="G100" s="7"/>
      <c r="H100" s="7"/>
      <c r="I100" s="7"/>
      <c r="J100" s="7"/>
      <c r="K100" s="7"/>
      <c r="L100" s="9" t="s">
        <v>240</v>
      </c>
      <c r="M100" s="14" t="s">
        <v>227</v>
      </c>
      <c r="N100" s="14" t="s">
        <v>227</v>
      </c>
      <c r="O100" s="13">
        <v>1</v>
      </c>
      <c r="P100" s="7"/>
      <c r="Q100" s="14" t="s">
        <v>101</v>
      </c>
      <c r="R100" s="14" t="s">
        <v>101</v>
      </c>
      <c r="S100" s="13" t="s">
        <v>104</v>
      </c>
    </row>
    <row r="101" spans="1:19" ht="16.5" customHeight="1" x14ac:dyDescent="0.2">
      <c r="A101" s="7"/>
      <c r="B101" s="7"/>
      <c r="C101" s="7"/>
      <c r="D101" s="7" t="s">
        <v>593</v>
      </c>
      <c r="E101" s="7"/>
      <c r="F101" s="7"/>
      <c r="G101" s="7"/>
      <c r="H101" s="7"/>
      <c r="I101" s="7"/>
      <c r="J101" s="7"/>
      <c r="K101" s="7"/>
      <c r="L101" s="9" t="s">
        <v>240</v>
      </c>
      <c r="M101" s="14" t="s">
        <v>227</v>
      </c>
      <c r="N101" s="14" t="s">
        <v>227</v>
      </c>
      <c r="O101" s="13">
        <v>6</v>
      </c>
      <c r="P101" s="7"/>
      <c r="Q101" s="14" t="s">
        <v>227</v>
      </c>
      <c r="R101" s="14" t="s">
        <v>227</v>
      </c>
      <c r="S101" s="13">
        <v>7</v>
      </c>
    </row>
    <row r="102" spans="1:19" ht="16.5" customHeight="1" x14ac:dyDescent="0.2">
      <c r="A102" s="7"/>
      <c r="B102" s="7"/>
      <c r="C102" s="7"/>
      <c r="D102" s="7" t="s">
        <v>594</v>
      </c>
      <c r="E102" s="7"/>
      <c r="F102" s="7"/>
      <c r="G102" s="7"/>
      <c r="H102" s="7"/>
      <c r="I102" s="7"/>
      <c r="J102" s="7"/>
      <c r="K102" s="7"/>
      <c r="L102" s="9" t="s">
        <v>240</v>
      </c>
      <c r="M102" s="14" t="s">
        <v>227</v>
      </c>
      <c r="N102" s="14" t="s">
        <v>227</v>
      </c>
      <c r="O102" s="16">
        <v>19</v>
      </c>
      <c r="P102" s="7"/>
      <c r="Q102" s="14" t="s">
        <v>227</v>
      </c>
      <c r="R102" s="14" t="s">
        <v>227</v>
      </c>
      <c r="S102" s="16">
        <v>18</v>
      </c>
    </row>
    <row r="103" spans="1:19" ht="16.5" customHeight="1" x14ac:dyDescent="0.2">
      <c r="A103" s="7"/>
      <c r="B103" s="7"/>
      <c r="C103" s="7"/>
      <c r="D103" s="7" t="s">
        <v>595</v>
      </c>
      <c r="E103" s="7"/>
      <c r="F103" s="7"/>
      <c r="G103" s="7"/>
      <c r="H103" s="7"/>
      <c r="I103" s="7"/>
      <c r="J103" s="7"/>
      <c r="K103" s="7"/>
      <c r="L103" s="9" t="s">
        <v>240</v>
      </c>
      <c r="M103" s="15">
        <v>361</v>
      </c>
      <c r="N103" s="15">
        <v>443</v>
      </c>
      <c r="O103" s="16">
        <v>29</v>
      </c>
      <c r="P103" s="7"/>
      <c r="Q103" s="15">
        <v>424</v>
      </c>
      <c r="R103" s="17">
        <v>2539</v>
      </c>
      <c r="S103" s="16">
        <v>20</v>
      </c>
    </row>
    <row r="104" spans="1:19" ht="16.5" customHeight="1" x14ac:dyDescent="0.2">
      <c r="A104" s="7"/>
      <c r="B104" s="7"/>
      <c r="C104" s="7"/>
      <c r="D104" s="7" t="s">
        <v>588</v>
      </c>
      <c r="E104" s="7"/>
      <c r="F104" s="7"/>
      <c r="G104" s="7"/>
      <c r="H104" s="7"/>
      <c r="I104" s="7"/>
      <c r="J104" s="7"/>
      <c r="K104" s="7"/>
      <c r="L104" s="9" t="s">
        <v>240</v>
      </c>
      <c r="M104" s="14" t="s">
        <v>227</v>
      </c>
      <c r="N104" s="14" t="s">
        <v>227</v>
      </c>
      <c r="O104" s="13">
        <v>1</v>
      </c>
      <c r="P104" s="7"/>
      <c r="Q104" s="14" t="s">
        <v>101</v>
      </c>
      <c r="R104" s="14" t="s">
        <v>101</v>
      </c>
      <c r="S104" s="13" t="s">
        <v>104</v>
      </c>
    </row>
    <row r="105" spans="1:19" ht="16.5" customHeight="1" x14ac:dyDescent="0.2">
      <c r="A105" s="7"/>
      <c r="B105" s="7" t="s">
        <v>597</v>
      </c>
      <c r="C105" s="7"/>
      <c r="D105" s="7"/>
      <c r="E105" s="7"/>
      <c r="F105" s="7"/>
      <c r="G105" s="7"/>
      <c r="H105" s="7"/>
      <c r="I105" s="7"/>
      <c r="J105" s="7"/>
      <c r="K105" s="7"/>
      <c r="L105" s="9"/>
      <c r="M105" s="10"/>
      <c r="N105" s="10"/>
      <c r="O105" s="10"/>
      <c r="P105" s="7"/>
      <c r="Q105" s="10"/>
      <c r="R105" s="10"/>
      <c r="S105" s="10"/>
    </row>
    <row r="106" spans="1:19" ht="16.5" customHeight="1" x14ac:dyDescent="0.2">
      <c r="A106" s="7"/>
      <c r="B106" s="7"/>
      <c r="C106" s="7" t="s">
        <v>105</v>
      </c>
      <c r="D106" s="7"/>
      <c r="E106" s="7"/>
      <c r="F106" s="7"/>
      <c r="G106" s="7"/>
      <c r="H106" s="7"/>
      <c r="I106" s="7"/>
      <c r="J106" s="7"/>
      <c r="K106" s="7"/>
      <c r="L106" s="9" t="s">
        <v>240</v>
      </c>
      <c r="M106" s="14" t="s">
        <v>101</v>
      </c>
      <c r="N106" s="14" t="s">
        <v>101</v>
      </c>
      <c r="O106" s="14" t="s">
        <v>101</v>
      </c>
      <c r="P106" s="7"/>
      <c r="Q106" s="14" t="s">
        <v>101</v>
      </c>
      <c r="R106" s="14" t="s">
        <v>101</v>
      </c>
      <c r="S106" s="14" t="s">
        <v>101</v>
      </c>
    </row>
    <row r="107" spans="1:19" ht="16.5" customHeight="1" x14ac:dyDescent="0.2">
      <c r="A107" s="7"/>
      <c r="B107" s="7"/>
      <c r="C107" s="7" t="s">
        <v>587</v>
      </c>
      <c r="D107" s="7"/>
      <c r="E107" s="7"/>
      <c r="F107" s="7"/>
      <c r="G107" s="7"/>
      <c r="H107" s="7"/>
      <c r="I107" s="7"/>
      <c r="J107" s="7"/>
      <c r="K107" s="7"/>
      <c r="L107" s="9"/>
      <c r="M107" s="10"/>
      <c r="N107" s="10"/>
      <c r="O107" s="10"/>
      <c r="P107" s="7"/>
      <c r="Q107" s="10"/>
      <c r="R107" s="10"/>
      <c r="S107" s="10"/>
    </row>
    <row r="108" spans="1:19" ht="29.45" customHeight="1" x14ac:dyDescent="0.2">
      <c r="A108" s="7"/>
      <c r="B108" s="7"/>
      <c r="C108" s="7"/>
      <c r="D108" s="84" t="s">
        <v>346</v>
      </c>
      <c r="E108" s="84"/>
      <c r="F108" s="84"/>
      <c r="G108" s="84"/>
      <c r="H108" s="84"/>
      <c r="I108" s="84"/>
      <c r="J108" s="84"/>
      <c r="K108" s="84"/>
      <c r="L108" s="9" t="s">
        <v>240</v>
      </c>
      <c r="M108" s="14" t="s">
        <v>101</v>
      </c>
      <c r="N108" s="14" t="s">
        <v>101</v>
      </c>
      <c r="O108" s="14" t="s">
        <v>101</v>
      </c>
      <c r="P108" s="7"/>
      <c r="Q108" s="14" t="s">
        <v>101</v>
      </c>
      <c r="R108" s="14" t="s">
        <v>101</v>
      </c>
      <c r="S108" s="14" t="s">
        <v>101</v>
      </c>
    </row>
    <row r="109" spans="1:19" ht="16.5" customHeight="1" x14ac:dyDescent="0.2">
      <c r="A109" s="7"/>
      <c r="B109" s="7"/>
      <c r="C109" s="7"/>
      <c r="D109" s="7" t="s">
        <v>487</v>
      </c>
      <c r="E109" s="7"/>
      <c r="F109" s="7"/>
      <c r="G109" s="7"/>
      <c r="H109" s="7"/>
      <c r="I109" s="7"/>
      <c r="J109" s="7"/>
      <c r="K109" s="7"/>
      <c r="L109" s="9" t="s">
        <v>240</v>
      </c>
      <c r="M109" s="14" t="s">
        <v>101</v>
      </c>
      <c r="N109" s="14" t="s">
        <v>101</v>
      </c>
      <c r="O109" s="14" t="s">
        <v>101</v>
      </c>
      <c r="P109" s="7"/>
      <c r="Q109" s="14" t="s">
        <v>101</v>
      </c>
      <c r="R109" s="14" t="s">
        <v>101</v>
      </c>
      <c r="S109" s="14" t="s">
        <v>101</v>
      </c>
    </row>
    <row r="110" spans="1:19" ht="16.5" customHeight="1" x14ac:dyDescent="0.2">
      <c r="A110" s="7"/>
      <c r="B110" s="7"/>
      <c r="C110" s="7"/>
      <c r="D110" s="7" t="s">
        <v>588</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t="s">
        <v>589</v>
      </c>
      <c r="D111" s="7"/>
      <c r="E111" s="7"/>
      <c r="F111" s="7"/>
      <c r="G111" s="7"/>
      <c r="H111" s="7"/>
      <c r="I111" s="7"/>
      <c r="J111" s="7"/>
      <c r="K111" s="7"/>
      <c r="L111" s="9"/>
      <c r="M111" s="10"/>
      <c r="N111" s="10"/>
      <c r="O111" s="10"/>
      <c r="P111" s="7"/>
      <c r="Q111" s="10"/>
      <c r="R111" s="10"/>
      <c r="S111" s="10"/>
    </row>
    <row r="112" spans="1:19" ht="16.5" customHeight="1" x14ac:dyDescent="0.2">
      <c r="A112" s="7"/>
      <c r="B112" s="7"/>
      <c r="C112" s="7"/>
      <c r="D112" s="7" t="s">
        <v>433</v>
      </c>
      <c r="E112" s="7"/>
      <c r="F112" s="7"/>
      <c r="G112" s="7"/>
      <c r="H112" s="7"/>
      <c r="I112" s="7"/>
      <c r="J112" s="7"/>
      <c r="K112" s="7"/>
      <c r="L112" s="9" t="s">
        <v>240</v>
      </c>
      <c r="M112" s="14" t="s">
        <v>101</v>
      </c>
      <c r="N112" s="14" t="s">
        <v>101</v>
      </c>
      <c r="O112" s="14" t="s">
        <v>101</v>
      </c>
      <c r="P112" s="7"/>
      <c r="Q112" s="14" t="s">
        <v>101</v>
      </c>
      <c r="R112" s="14" t="s">
        <v>101</v>
      </c>
      <c r="S112" s="14" t="s">
        <v>101</v>
      </c>
    </row>
    <row r="113" spans="1:19" ht="16.5" customHeight="1" x14ac:dyDescent="0.2">
      <c r="A113" s="7"/>
      <c r="B113" s="7"/>
      <c r="C113" s="7"/>
      <c r="D113" s="7" t="s">
        <v>434</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435</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436</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437</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588</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t="s">
        <v>611</v>
      </c>
      <c r="D118" s="7"/>
      <c r="E118" s="7"/>
      <c r="F118" s="7"/>
      <c r="G118" s="7"/>
      <c r="H118" s="7"/>
      <c r="I118" s="7"/>
      <c r="J118" s="7"/>
      <c r="K118" s="7"/>
      <c r="L118" s="9"/>
      <c r="M118" s="10"/>
      <c r="N118" s="10"/>
      <c r="O118" s="10"/>
      <c r="P118" s="7"/>
      <c r="Q118" s="10"/>
      <c r="R118" s="10"/>
      <c r="S118" s="10"/>
    </row>
    <row r="119" spans="1:19" ht="16.5" customHeight="1" x14ac:dyDescent="0.2">
      <c r="A119" s="7"/>
      <c r="B119" s="7"/>
      <c r="C119" s="7"/>
      <c r="D119" s="7" t="s">
        <v>591</v>
      </c>
      <c r="E119" s="7"/>
      <c r="F119" s="7"/>
      <c r="G119" s="7"/>
      <c r="H119" s="7"/>
      <c r="I119" s="7"/>
      <c r="J119" s="7"/>
      <c r="K119" s="7"/>
      <c r="L119" s="9" t="s">
        <v>240</v>
      </c>
      <c r="M119" s="14" t="s">
        <v>101</v>
      </c>
      <c r="N119" s="14" t="s">
        <v>101</v>
      </c>
      <c r="O119" s="14" t="s">
        <v>101</v>
      </c>
      <c r="P119" s="7"/>
      <c r="Q119" s="14" t="s">
        <v>101</v>
      </c>
      <c r="R119" s="14" t="s">
        <v>101</v>
      </c>
      <c r="S119" s="14" t="s">
        <v>101</v>
      </c>
    </row>
    <row r="120" spans="1:19" ht="16.5" customHeight="1" x14ac:dyDescent="0.2">
      <c r="A120" s="7"/>
      <c r="B120" s="7"/>
      <c r="C120" s="7"/>
      <c r="D120" s="7" t="s">
        <v>592</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593</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594</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595</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588</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t="s">
        <v>141</v>
      </c>
      <c r="B125" s="7"/>
      <c r="C125" s="7"/>
      <c r="D125" s="7"/>
      <c r="E125" s="7"/>
      <c r="F125" s="7"/>
      <c r="G125" s="7"/>
      <c r="H125" s="7"/>
      <c r="I125" s="7"/>
      <c r="J125" s="7"/>
      <c r="K125" s="7"/>
      <c r="L125" s="9"/>
      <c r="M125" s="10"/>
      <c r="N125" s="10"/>
      <c r="O125" s="10"/>
      <c r="P125" s="7"/>
      <c r="Q125" s="10"/>
      <c r="R125" s="10"/>
      <c r="S125" s="10"/>
    </row>
    <row r="126" spans="1:19" ht="16.5" customHeight="1" x14ac:dyDescent="0.2">
      <c r="A126" s="7"/>
      <c r="B126" s="7" t="s">
        <v>586</v>
      </c>
      <c r="C126" s="7"/>
      <c r="D126" s="7"/>
      <c r="E126" s="7"/>
      <c r="F126" s="7"/>
      <c r="G126" s="7"/>
      <c r="H126" s="7"/>
      <c r="I126" s="7"/>
      <c r="J126" s="7"/>
      <c r="K126" s="7"/>
      <c r="L126" s="9"/>
      <c r="M126" s="10"/>
      <c r="N126" s="10"/>
      <c r="O126" s="10"/>
      <c r="P126" s="7"/>
      <c r="Q126" s="10"/>
      <c r="R126" s="10"/>
      <c r="S126" s="10"/>
    </row>
    <row r="127" spans="1:19" ht="16.5" customHeight="1" x14ac:dyDescent="0.2">
      <c r="A127" s="7"/>
      <c r="B127" s="7"/>
      <c r="C127" s="7" t="s">
        <v>105</v>
      </c>
      <c r="D127" s="7"/>
      <c r="E127" s="7"/>
      <c r="F127" s="7"/>
      <c r="G127" s="7"/>
      <c r="H127" s="7"/>
      <c r="I127" s="7"/>
      <c r="J127" s="7"/>
      <c r="K127" s="7"/>
      <c r="L127" s="9" t="s">
        <v>240</v>
      </c>
      <c r="M127" s="15">
        <v>270</v>
      </c>
      <c r="N127" s="15">
        <v>291</v>
      </c>
      <c r="O127" s="17">
        <v>1806</v>
      </c>
      <c r="P127" s="7"/>
      <c r="Q127" s="15">
        <v>293</v>
      </c>
      <c r="R127" s="15">
        <v>328</v>
      </c>
      <c r="S127" s="15">
        <v>885</v>
      </c>
    </row>
    <row r="128" spans="1:19" ht="16.5" customHeight="1" x14ac:dyDescent="0.2">
      <c r="A128" s="7"/>
      <c r="B128" s="7"/>
      <c r="C128" s="7" t="s">
        <v>587</v>
      </c>
      <c r="D128" s="7"/>
      <c r="E128" s="7"/>
      <c r="F128" s="7"/>
      <c r="G128" s="7"/>
      <c r="H128" s="7"/>
      <c r="I128" s="7"/>
      <c r="J128" s="7"/>
      <c r="K128" s="7"/>
      <c r="L128" s="9"/>
      <c r="M128" s="10"/>
      <c r="N128" s="10"/>
      <c r="O128" s="10"/>
      <c r="P128" s="7"/>
      <c r="Q128" s="10"/>
      <c r="R128" s="10"/>
      <c r="S128" s="10"/>
    </row>
    <row r="129" spans="1:19" ht="29.45" customHeight="1" x14ac:dyDescent="0.2">
      <c r="A129" s="7"/>
      <c r="B129" s="7"/>
      <c r="C129" s="7"/>
      <c r="D129" s="84" t="s">
        <v>346</v>
      </c>
      <c r="E129" s="84"/>
      <c r="F129" s="84"/>
      <c r="G129" s="84"/>
      <c r="H129" s="84"/>
      <c r="I129" s="84"/>
      <c r="J129" s="84"/>
      <c r="K129" s="84"/>
      <c r="L129" s="9" t="s">
        <v>240</v>
      </c>
      <c r="M129" s="15">
        <v>267</v>
      </c>
      <c r="N129" s="15">
        <v>293</v>
      </c>
      <c r="O129" s="16">
        <v>38</v>
      </c>
      <c r="P129" s="7"/>
      <c r="Q129" s="14" t="s">
        <v>227</v>
      </c>
      <c r="R129" s="14" t="s">
        <v>227</v>
      </c>
      <c r="S129" s="13">
        <v>8</v>
      </c>
    </row>
    <row r="130" spans="1:19" ht="16.5" customHeight="1" x14ac:dyDescent="0.2">
      <c r="A130" s="7"/>
      <c r="B130" s="7"/>
      <c r="C130" s="7"/>
      <c r="D130" s="7" t="s">
        <v>487</v>
      </c>
      <c r="E130" s="7"/>
      <c r="F130" s="7"/>
      <c r="G130" s="7"/>
      <c r="H130" s="7"/>
      <c r="I130" s="7"/>
      <c r="J130" s="7"/>
      <c r="K130" s="7"/>
      <c r="L130" s="9" t="s">
        <v>240</v>
      </c>
      <c r="M130" s="15">
        <v>270</v>
      </c>
      <c r="N130" s="15">
        <v>291</v>
      </c>
      <c r="O130" s="17">
        <v>1685</v>
      </c>
      <c r="P130" s="7"/>
      <c r="Q130" s="15">
        <v>292</v>
      </c>
      <c r="R130" s="15">
        <v>329</v>
      </c>
      <c r="S130" s="15">
        <v>843</v>
      </c>
    </row>
    <row r="131" spans="1:19" ht="16.5" customHeight="1" x14ac:dyDescent="0.2">
      <c r="A131" s="7"/>
      <c r="B131" s="7"/>
      <c r="C131" s="7"/>
      <c r="D131" s="7" t="s">
        <v>588</v>
      </c>
      <c r="E131" s="7"/>
      <c r="F131" s="7"/>
      <c r="G131" s="7"/>
      <c r="H131" s="7"/>
      <c r="I131" s="7"/>
      <c r="J131" s="7"/>
      <c r="K131" s="7"/>
      <c r="L131" s="9" t="s">
        <v>240</v>
      </c>
      <c r="M131" s="15">
        <v>267</v>
      </c>
      <c r="N131" s="15">
        <v>293</v>
      </c>
      <c r="O131" s="16">
        <v>83</v>
      </c>
      <c r="P131" s="7"/>
      <c r="Q131" s="15">
        <v>295</v>
      </c>
      <c r="R131" s="15">
        <v>312</v>
      </c>
      <c r="S131" s="16">
        <v>34</v>
      </c>
    </row>
    <row r="132" spans="1:19" ht="16.5" customHeight="1" x14ac:dyDescent="0.2">
      <c r="A132" s="7"/>
      <c r="B132" s="7"/>
      <c r="C132" s="7" t="s">
        <v>589</v>
      </c>
      <c r="D132" s="7"/>
      <c r="E132" s="7"/>
      <c r="F132" s="7"/>
      <c r="G132" s="7"/>
      <c r="H132" s="7"/>
      <c r="I132" s="7"/>
      <c r="J132" s="7"/>
      <c r="K132" s="7"/>
      <c r="L132" s="9"/>
      <c r="M132" s="10"/>
      <c r="N132" s="10"/>
      <c r="O132" s="10"/>
      <c r="P132" s="7"/>
      <c r="Q132" s="10"/>
      <c r="R132" s="10"/>
      <c r="S132" s="10"/>
    </row>
    <row r="133" spans="1:19" ht="16.5" customHeight="1" x14ac:dyDescent="0.2">
      <c r="A133" s="7"/>
      <c r="B133" s="7"/>
      <c r="C133" s="7"/>
      <c r="D133" s="7" t="s">
        <v>433</v>
      </c>
      <c r="E133" s="7"/>
      <c r="F133" s="7"/>
      <c r="G133" s="7"/>
      <c r="H133" s="7"/>
      <c r="I133" s="7"/>
      <c r="J133" s="7"/>
      <c r="K133" s="7"/>
      <c r="L133" s="9" t="s">
        <v>240</v>
      </c>
      <c r="M133" s="15">
        <v>270</v>
      </c>
      <c r="N133" s="15">
        <v>291</v>
      </c>
      <c r="O133" s="17">
        <v>1799</v>
      </c>
      <c r="P133" s="7"/>
      <c r="Q133" s="15">
        <v>293</v>
      </c>
      <c r="R133" s="15">
        <v>328</v>
      </c>
      <c r="S133" s="15">
        <v>885</v>
      </c>
    </row>
    <row r="134" spans="1:19" ht="16.5" customHeight="1" x14ac:dyDescent="0.2">
      <c r="A134" s="7"/>
      <c r="B134" s="7"/>
      <c r="C134" s="7"/>
      <c r="D134" s="7" t="s">
        <v>434</v>
      </c>
      <c r="E134" s="7"/>
      <c r="F134" s="7"/>
      <c r="G134" s="7"/>
      <c r="H134" s="7"/>
      <c r="I134" s="7"/>
      <c r="J134" s="7"/>
      <c r="K134" s="7"/>
      <c r="L134" s="9" t="s">
        <v>240</v>
      </c>
      <c r="M134" s="14" t="s">
        <v>227</v>
      </c>
      <c r="N134" s="14" t="s">
        <v>227</v>
      </c>
      <c r="O134" s="13">
        <v>1</v>
      </c>
      <c r="P134" s="7"/>
      <c r="Q134" s="14" t="s">
        <v>101</v>
      </c>
      <c r="R134" s="14" t="s">
        <v>101</v>
      </c>
      <c r="S134" s="13" t="s">
        <v>104</v>
      </c>
    </row>
    <row r="135" spans="1:19" ht="16.5" customHeight="1" x14ac:dyDescent="0.2">
      <c r="A135" s="7"/>
      <c r="B135" s="7"/>
      <c r="C135" s="7"/>
      <c r="D135" s="7" t="s">
        <v>435</v>
      </c>
      <c r="E135" s="7"/>
      <c r="F135" s="7"/>
      <c r="G135" s="7"/>
      <c r="H135" s="7"/>
      <c r="I135" s="7"/>
      <c r="J135" s="7"/>
      <c r="K135" s="7"/>
      <c r="L135" s="9" t="s">
        <v>240</v>
      </c>
      <c r="M135" s="14" t="s">
        <v>101</v>
      </c>
      <c r="N135" s="14" t="s">
        <v>101</v>
      </c>
      <c r="O135" s="13" t="s">
        <v>104</v>
      </c>
      <c r="P135" s="7"/>
      <c r="Q135" s="14" t="s">
        <v>101</v>
      </c>
      <c r="R135" s="14" t="s">
        <v>101</v>
      </c>
      <c r="S135" s="13" t="s">
        <v>104</v>
      </c>
    </row>
    <row r="136" spans="1:19" ht="16.5" customHeight="1" x14ac:dyDescent="0.2">
      <c r="A136" s="7"/>
      <c r="B136" s="7"/>
      <c r="C136" s="7"/>
      <c r="D136" s="7" t="s">
        <v>436</v>
      </c>
      <c r="E136" s="7"/>
      <c r="F136" s="7"/>
      <c r="G136" s="7"/>
      <c r="H136" s="7"/>
      <c r="I136" s="7"/>
      <c r="J136" s="7"/>
      <c r="K136" s="7"/>
      <c r="L136" s="9" t="s">
        <v>240</v>
      </c>
      <c r="M136" s="14" t="s">
        <v>101</v>
      </c>
      <c r="N136" s="14" t="s">
        <v>101</v>
      </c>
      <c r="O136" s="13" t="s">
        <v>104</v>
      </c>
      <c r="P136" s="7"/>
      <c r="Q136" s="14" t="s">
        <v>101</v>
      </c>
      <c r="R136" s="14" t="s">
        <v>101</v>
      </c>
      <c r="S136" s="13" t="s">
        <v>104</v>
      </c>
    </row>
    <row r="137" spans="1:19" ht="16.5" customHeight="1" x14ac:dyDescent="0.2">
      <c r="A137" s="7"/>
      <c r="B137" s="7"/>
      <c r="C137" s="7"/>
      <c r="D137" s="7" t="s">
        <v>437</v>
      </c>
      <c r="E137" s="7"/>
      <c r="F137" s="7"/>
      <c r="G137" s="7"/>
      <c r="H137" s="7"/>
      <c r="I137" s="7"/>
      <c r="J137" s="7"/>
      <c r="K137" s="7"/>
      <c r="L137" s="9" t="s">
        <v>240</v>
      </c>
      <c r="M137" s="14" t="s">
        <v>101</v>
      </c>
      <c r="N137" s="14" t="s">
        <v>101</v>
      </c>
      <c r="O137" s="13" t="s">
        <v>104</v>
      </c>
      <c r="P137" s="7"/>
      <c r="Q137" s="14" t="s">
        <v>101</v>
      </c>
      <c r="R137" s="14" t="s">
        <v>101</v>
      </c>
      <c r="S137" s="13" t="s">
        <v>104</v>
      </c>
    </row>
    <row r="138" spans="1:19" ht="16.5" customHeight="1" x14ac:dyDescent="0.2">
      <c r="A138" s="7"/>
      <c r="B138" s="7"/>
      <c r="C138" s="7"/>
      <c r="D138" s="7" t="s">
        <v>588</v>
      </c>
      <c r="E138" s="7"/>
      <c r="F138" s="7"/>
      <c r="G138" s="7"/>
      <c r="H138" s="7"/>
      <c r="I138" s="7"/>
      <c r="J138" s="7"/>
      <c r="K138" s="7"/>
      <c r="L138" s="9" t="s">
        <v>240</v>
      </c>
      <c r="M138" s="14" t="s">
        <v>227</v>
      </c>
      <c r="N138" s="14" t="s">
        <v>227</v>
      </c>
      <c r="O138" s="13">
        <v>6</v>
      </c>
      <c r="P138" s="7"/>
      <c r="Q138" s="14" t="s">
        <v>101</v>
      </c>
      <c r="R138" s="14" t="s">
        <v>101</v>
      </c>
      <c r="S138" s="13" t="s">
        <v>104</v>
      </c>
    </row>
    <row r="139" spans="1:19" ht="16.5" customHeight="1" x14ac:dyDescent="0.2">
      <c r="A139" s="7"/>
      <c r="B139" s="7"/>
      <c r="C139" s="7" t="s">
        <v>611</v>
      </c>
      <c r="D139" s="7"/>
      <c r="E139" s="7"/>
      <c r="F139" s="7"/>
      <c r="G139" s="7"/>
      <c r="H139" s="7"/>
      <c r="I139" s="7"/>
      <c r="J139" s="7"/>
      <c r="K139" s="7"/>
      <c r="L139" s="9"/>
      <c r="M139" s="10"/>
      <c r="N139" s="10"/>
      <c r="O139" s="10"/>
      <c r="P139" s="7"/>
      <c r="Q139" s="10"/>
      <c r="R139" s="10"/>
      <c r="S139" s="10"/>
    </row>
    <row r="140" spans="1:19" ht="16.5" customHeight="1" x14ac:dyDescent="0.2">
      <c r="A140" s="7"/>
      <c r="B140" s="7"/>
      <c r="C140" s="7"/>
      <c r="D140" s="7" t="s">
        <v>591</v>
      </c>
      <c r="E140" s="7"/>
      <c r="F140" s="7"/>
      <c r="G140" s="7"/>
      <c r="H140" s="7"/>
      <c r="I140" s="7"/>
      <c r="J140" s="7"/>
      <c r="K140" s="7"/>
      <c r="L140" s="9" t="s">
        <v>240</v>
      </c>
      <c r="M140" s="14" t="s">
        <v>227</v>
      </c>
      <c r="N140" s="14" t="s">
        <v>227</v>
      </c>
      <c r="O140" s="16">
        <v>10</v>
      </c>
      <c r="P140" s="7"/>
      <c r="Q140" s="14" t="s">
        <v>227</v>
      </c>
      <c r="R140" s="14" t="s">
        <v>227</v>
      </c>
      <c r="S140" s="13">
        <v>3</v>
      </c>
    </row>
    <row r="141" spans="1:19" ht="16.5" customHeight="1" x14ac:dyDescent="0.2">
      <c r="A141" s="7"/>
      <c r="B141" s="7"/>
      <c r="C141" s="7"/>
      <c r="D141" s="7" t="s">
        <v>592</v>
      </c>
      <c r="E141" s="7"/>
      <c r="F141" s="7"/>
      <c r="G141" s="7"/>
      <c r="H141" s="7"/>
      <c r="I141" s="7"/>
      <c r="J141" s="7"/>
      <c r="K141" s="7"/>
      <c r="L141" s="9" t="s">
        <v>240</v>
      </c>
      <c r="M141" s="15">
        <v>270</v>
      </c>
      <c r="N141" s="15">
        <v>287</v>
      </c>
      <c r="O141" s="16">
        <v>47</v>
      </c>
      <c r="P141" s="7"/>
      <c r="Q141" s="15">
        <v>294</v>
      </c>
      <c r="R141" s="15">
        <v>309</v>
      </c>
      <c r="S141" s="16">
        <v>20</v>
      </c>
    </row>
    <row r="142" spans="1:19" ht="16.5" customHeight="1" x14ac:dyDescent="0.2">
      <c r="A142" s="7"/>
      <c r="B142" s="7"/>
      <c r="C142" s="7"/>
      <c r="D142" s="7" t="s">
        <v>593</v>
      </c>
      <c r="E142" s="7"/>
      <c r="F142" s="7"/>
      <c r="G142" s="7"/>
      <c r="H142" s="7"/>
      <c r="I142" s="7"/>
      <c r="J142" s="7"/>
      <c r="K142" s="7"/>
      <c r="L142" s="9" t="s">
        <v>240</v>
      </c>
      <c r="M142" s="15">
        <v>266</v>
      </c>
      <c r="N142" s="15">
        <v>288</v>
      </c>
      <c r="O142" s="15">
        <v>179</v>
      </c>
      <c r="P142" s="7"/>
      <c r="Q142" s="15">
        <v>292</v>
      </c>
      <c r="R142" s="15">
        <v>329</v>
      </c>
      <c r="S142" s="16">
        <v>86</v>
      </c>
    </row>
    <row r="143" spans="1:19" ht="16.5" customHeight="1" x14ac:dyDescent="0.2">
      <c r="A143" s="7"/>
      <c r="B143" s="7"/>
      <c r="C143" s="7"/>
      <c r="D143" s="7" t="s">
        <v>594</v>
      </c>
      <c r="E143" s="7"/>
      <c r="F143" s="7"/>
      <c r="G143" s="7"/>
      <c r="H143" s="7"/>
      <c r="I143" s="7"/>
      <c r="J143" s="7"/>
      <c r="K143" s="7"/>
      <c r="L143" s="9" t="s">
        <v>240</v>
      </c>
      <c r="M143" s="15">
        <v>270</v>
      </c>
      <c r="N143" s="15">
        <v>291</v>
      </c>
      <c r="O143" s="15">
        <v>714</v>
      </c>
      <c r="P143" s="7"/>
      <c r="Q143" s="15">
        <v>294</v>
      </c>
      <c r="R143" s="15">
        <v>329</v>
      </c>
      <c r="S143" s="15">
        <v>370</v>
      </c>
    </row>
    <row r="144" spans="1:19" ht="16.5" customHeight="1" x14ac:dyDescent="0.2">
      <c r="A144" s="7"/>
      <c r="B144" s="7"/>
      <c r="C144" s="7"/>
      <c r="D144" s="7" t="s">
        <v>595</v>
      </c>
      <c r="E144" s="7"/>
      <c r="F144" s="7"/>
      <c r="G144" s="7"/>
      <c r="H144" s="7"/>
      <c r="I144" s="7"/>
      <c r="J144" s="7"/>
      <c r="K144" s="7"/>
      <c r="L144" s="9" t="s">
        <v>240</v>
      </c>
      <c r="M144" s="15">
        <v>270</v>
      </c>
      <c r="N144" s="15">
        <v>291</v>
      </c>
      <c r="O144" s="15">
        <v>833</v>
      </c>
      <c r="P144" s="7"/>
      <c r="Q144" s="15">
        <v>291</v>
      </c>
      <c r="R144" s="15">
        <v>329</v>
      </c>
      <c r="S144" s="15">
        <v>394</v>
      </c>
    </row>
    <row r="145" spans="1:19" ht="16.5" customHeight="1" x14ac:dyDescent="0.2">
      <c r="A145" s="7"/>
      <c r="B145" s="7"/>
      <c r="C145" s="7"/>
      <c r="D145" s="7" t="s">
        <v>588</v>
      </c>
      <c r="E145" s="7"/>
      <c r="F145" s="7"/>
      <c r="G145" s="7"/>
      <c r="H145" s="7"/>
      <c r="I145" s="7"/>
      <c r="J145" s="7"/>
      <c r="K145" s="7"/>
      <c r="L145" s="9" t="s">
        <v>240</v>
      </c>
      <c r="M145" s="15">
        <v>270</v>
      </c>
      <c r="N145" s="15">
        <v>287</v>
      </c>
      <c r="O145" s="16">
        <v>23</v>
      </c>
      <c r="P145" s="7"/>
      <c r="Q145" s="14" t="s">
        <v>227</v>
      </c>
      <c r="R145" s="14" t="s">
        <v>227</v>
      </c>
      <c r="S145" s="16">
        <v>12</v>
      </c>
    </row>
    <row r="146" spans="1:19" ht="16.5" customHeight="1" x14ac:dyDescent="0.2">
      <c r="A146" s="7"/>
      <c r="B146" s="7" t="s">
        <v>596</v>
      </c>
      <c r="C146" s="7"/>
      <c r="D146" s="7"/>
      <c r="E146" s="7"/>
      <c r="F146" s="7"/>
      <c r="G146" s="7"/>
      <c r="H146" s="7"/>
      <c r="I146" s="7"/>
      <c r="J146" s="7"/>
      <c r="K146" s="7"/>
      <c r="L146" s="9"/>
      <c r="M146" s="10"/>
      <c r="N146" s="10"/>
      <c r="O146" s="10"/>
      <c r="P146" s="7"/>
      <c r="Q146" s="10"/>
      <c r="R146" s="10"/>
      <c r="S146" s="10"/>
    </row>
    <row r="147" spans="1:19" ht="16.5" customHeight="1" x14ac:dyDescent="0.2">
      <c r="A147" s="7"/>
      <c r="B147" s="7"/>
      <c r="C147" s="7" t="s">
        <v>105</v>
      </c>
      <c r="D147" s="7"/>
      <c r="E147" s="7"/>
      <c r="F147" s="7"/>
      <c r="G147" s="7"/>
      <c r="H147" s="7"/>
      <c r="I147" s="7"/>
      <c r="J147" s="7"/>
      <c r="K147" s="7"/>
      <c r="L147" s="9" t="s">
        <v>240</v>
      </c>
      <c r="M147" s="15">
        <v>267</v>
      </c>
      <c r="N147" s="15">
        <v>333</v>
      </c>
      <c r="O147" s="15">
        <v>104</v>
      </c>
      <c r="P147" s="7"/>
      <c r="Q147" s="14" t="s">
        <v>227</v>
      </c>
      <c r="R147" s="14" t="s">
        <v>227</v>
      </c>
      <c r="S147" s="14" t="s">
        <v>227</v>
      </c>
    </row>
    <row r="148" spans="1:19" ht="16.5" customHeight="1" x14ac:dyDescent="0.2">
      <c r="A148" s="7"/>
      <c r="B148" s="7"/>
      <c r="C148" s="7" t="s">
        <v>587</v>
      </c>
      <c r="D148" s="7"/>
      <c r="E148" s="7"/>
      <c r="F148" s="7"/>
      <c r="G148" s="7"/>
      <c r="H148" s="7"/>
      <c r="I148" s="7"/>
      <c r="J148" s="7"/>
      <c r="K148" s="7"/>
      <c r="L148" s="9"/>
      <c r="M148" s="10"/>
      <c r="N148" s="10"/>
      <c r="O148" s="10"/>
      <c r="P148" s="7"/>
      <c r="Q148" s="10"/>
      <c r="R148" s="10"/>
      <c r="S148" s="10"/>
    </row>
    <row r="149" spans="1:19" ht="29.45" customHeight="1" x14ac:dyDescent="0.2">
      <c r="A149" s="7"/>
      <c r="B149" s="7"/>
      <c r="C149" s="7"/>
      <c r="D149" s="84" t="s">
        <v>346</v>
      </c>
      <c r="E149" s="84"/>
      <c r="F149" s="84"/>
      <c r="G149" s="84"/>
      <c r="H149" s="84"/>
      <c r="I149" s="84"/>
      <c r="J149" s="84"/>
      <c r="K149" s="84"/>
      <c r="L149" s="9" t="s">
        <v>240</v>
      </c>
      <c r="M149" s="14" t="s">
        <v>227</v>
      </c>
      <c r="N149" s="14" t="s">
        <v>227</v>
      </c>
      <c r="O149" s="13">
        <v>1</v>
      </c>
      <c r="P149" s="7"/>
      <c r="Q149" s="14" t="s">
        <v>101</v>
      </c>
      <c r="R149" s="14" t="s">
        <v>101</v>
      </c>
      <c r="S149" s="13" t="s">
        <v>104</v>
      </c>
    </row>
    <row r="150" spans="1:19" ht="16.5" customHeight="1" x14ac:dyDescent="0.2">
      <c r="A150" s="7"/>
      <c r="B150" s="7"/>
      <c r="C150" s="7"/>
      <c r="D150" s="7" t="s">
        <v>487</v>
      </c>
      <c r="E150" s="7"/>
      <c r="F150" s="7"/>
      <c r="G150" s="7"/>
      <c r="H150" s="7"/>
      <c r="I150" s="7"/>
      <c r="J150" s="7"/>
      <c r="K150" s="7"/>
      <c r="L150" s="9" t="s">
        <v>240</v>
      </c>
      <c r="M150" s="15">
        <v>271</v>
      </c>
      <c r="N150" s="15">
        <v>335</v>
      </c>
      <c r="O150" s="16">
        <v>91</v>
      </c>
      <c r="P150" s="7"/>
      <c r="Q150" s="14" t="s">
        <v>101</v>
      </c>
      <c r="R150" s="14" t="s">
        <v>101</v>
      </c>
      <c r="S150" s="13" t="s">
        <v>104</v>
      </c>
    </row>
    <row r="151" spans="1:19" ht="16.5" customHeight="1" x14ac:dyDescent="0.2">
      <c r="A151" s="7"/>
      <c r="B151" s="7"/>
      <c r="C151" s="7"/>
      <c r="D151" s="7" t="s">
        <v>588</v>
      </c>
      <c r="E151" s="7"/>
      <c r="F151" s="7"/>
      <c r="G151" s="7"/>
      <c r="H151" s="7"/>
      <c r="I151" s="7"/>
      <c r="J151" s="7"/>
      <c r="K151" s="7"/>
      <c r="L151" s="9" t="s">
        <v>240</v>
      </c>
      <c r="M151" s="14" t="s">
        <v>227</v>
      </c>
      <c r="N151" s="14" t="s">
        <v>227</v>
      </c>
      <c r="O151" s="16">
        <v>12</v>
      </c>
      <c r="P151" s="7"/>
      <c r="Q151" s="14" t="s">
        <v>227</v>
      </c>
      <c r="R151" s="14" t="s">
        <v>227</v>
      </c>
      <c r="S151" s="14" t="s">
        <v>227</v>
      </c>
    </row>
    <row r="152" spans="1:19" ht="16.5" customHeight="1" x14ac:dyDescent="0.2">
      <c r="A152" s="7"/>
      <c r="B152" s="7"/>
      <c r="C152" s="7" t="s">
        <v>589</v>
      </c>
      <c r="D152" s="7"/>
      <c r="E152" s="7"/>
      <c r="F152" s="7"/>
      <c r="G152" s="7"/>
      <c r="H152" s="7"/>
      <c r="I152" s="7"/>
      <c r="J152" s="7"/>
      <c r="K152" s="7"/>
      <c r="L152" s="9"/>
      <c r="M152" s="10"/>
      <c r="N152" s="10"/>
      <c r="O152" s="10"/>
      <c r="P152" s="7"/>
      <c r="Q152" s="10"/>
      <c r="R152" s="10"/>
      <c r="S152" s="10"/>
    </row>
    <row r="153" spans="1:19" ht="16.5" customHeight="1" x14ac:dyDescent="0.2">
      <c r="A153" s="7"/>
      <c r="B153" s="7"/>
      <c r="C153" s="7"/>
      <c r="D153" s="7" t="s">
        <v>433</v>
      </c>
      <c r="E153" s="7"/>
      <c r="F153" s="7"/>
      <c r="G153" s="7"/>
      <c r="H153" s="7"/>
      <c r="I153" s="7"/>
      <c r="J153" s="7"/>
      <c r="K153" s="7"/>
      <c r="L153" s="9" t="s">
        <v>240</v>
      </c>
      <c r="M153" s="15">
        <v>265</v>
      </c>
      <c r="N153" s="15">
        <v>333</v>
      </c>
      <c r="O153" s="15">
        <v>103</v>
      </c>
      <c r="P153" s="7"/>
      <c r="Q153" s="14" t="s">
        <v>227</v>
      </c>
      <c r="R153" s="14" t="s">
        <v>227</v>
      </c>
      <c r="S153" s="14" t="s">
        <v>227</v>
      </c>
    </row>
    <row r="154" spans="1:19" ht="16.5" customHeight="1" x14ac:dyDescent="0.2">
      <c r="A154" s="7"/>
      <c r="B154" s="7"/>
      <c r="C154" s="7"/>
      <c r="D154" s="7" t="s">
        <v>434</v>
      </c>
      <c r="E154" s="7"/>
      <c r="F154" s="7"/>
      <c r="G154" s="7"/>
      <c r="H154" s="7"/>
      <c r="I154" s="7"/>
      <c r="J154" s="7"/>
      <c r="K154" s="7"/>
      <c r="L154" s="9" t="s">
        <v>240</v>
      </c>
      <c r="M154" s="14" t="s">
        <v>101</v>
      </c>
      <c r="N154" s="14" t="s">
        <v>101</v>
      </c>
      <c r="O154" s="13" t="s">
        <v>104</v>
      </c>
      <c r="P154" s="7"/>
      <c r="Q154" s="14" t="s">
        <v>101</v>
      </c>
      <c r="R154" s="14" t="s">
        <v>101</v>
      </c>
      <c r="S154" s="13" t="s">
        <v>104</v>
      </c>
    </row>
    <row r="155" spans="1:19" ht="16.5" customHeight="1" x14ac:dyDescent="0.2">
      <c r="A155" s="7"/>
      <c r="B155" s="7"/>
      <c r="C155" s="7"/>
      <c r="D155" s="7" t="s">
        <v>435</v>
      </c>
      <c r="E155" s="7"/>
      <c r="F155" s="7"/>
      <c r="G155" s="7"/>
      <c r="H155" s="7"/>
      <c r="I155" s="7"/>
      <c r="J155" s="7"/>
      <c r="K155" s="7"/>
      <c r="L155" s="9" t="s">
        <v>240</v>
      </c>
      <c r="M155" s="14" t="s">
        <v>101</v>
      </c>
      <c r="N155" s="14" t="s">
        <v>101</v>
      </c>
      <c r="O155" s="13" t="s">
        <v>104</v>
      </c>
      <c r="P155" s="7"/>
      <c r="Q155" s="14" t="s">
        <v>101</v>
      </c>
      <c r="R155" s="14" t="s">
        <v>101</v>
      </c>
      <c r="S155" s="13" t="s">
        <v>104</v>
      </c>
    </row>
    <row r="156" spans="1:19" ht="16.5" customHeight="1" x14ac:dyDescent="0.2">
      <c r="A156" s="7"/>
      <c r="B156" s="7"/>
      <c r="C156" s="7"/>
      <c r="D156" s="7" t="s">
        <v>436</v>
      </c>
      <c r="E156" s="7"/>
      <c r="F156" s="7"/>
      <c r="G156" s="7"/>
      <c r="H156" s="7"/>
      <c r="I156" s="7"/>
      <c r="J156" s="7"/>
      <c r="K156" s="7"/>
      <c r="L156" s="9" t="s">
        <v>240</v>
      </c>
      <c r="M156" s="14" t="s">
        <v>101</v>
      </c>
      <c r="N156" s="14" t="s">
        <v>101</v>
      </c>
      <c r="O156" s="13" t="s">
        <v>104</v>
      </c>
      <c r="P156" s="7"/>
      <c r="Q156" s="14" t="s">
        <v>101</v>
      </c>
      <c r="R156" s="14" t="s">
        <v>101</v>
      </c>
      <c r="S156" s="13" t="s">
        <v>104</v>
      </c>
    </row>
    <row r="157" spans="1:19" ht="16.5" customHeight="1" x14ac:dyDescent="0.2">
      <c r="A157" s="7"/>
      <c r="B157" s="7"/>
      <c r="C157" s="7"/>
      <c r="D157" s="7" t="s">
        <v>437</v>
      </c>
      <c r="E157" s="7"/>
      <c r="F157" s="7"/>
      <c r="G157" s="7"/>
      <c r="H157" s="7"/>
      <c r="I157" s="7"/>
      <c r="J157" s="7"/>
      <c r="K157" s="7"/>
      <c r="L157" s="9" t="s">
        <v>240</v>
      </c>
      <c r="M157" s="14" t="s">
        <v>101</v>
      </c>
      <c r="N157" s="14" t="s">
        <v>101</v>
      </c>
      <c r="O157" s="13" t="s">
        <v>104</v>
      </c>
      <c r="P157" s="7"/>
      <c r="Q157" s="14" t="s">
        <v>101</v>
      </c>
      <c r="R157" s="14" t="s">
        <v>101</v>
      </c>
      <c r="S157" s="13" t="s">
        <v>104</v>
      </c>
    </row>
    <row r="158" spans="1:19" ht="16.5" customHeight="1" x14ac:dyDescent="0.2">
      <c r="A158" s="7"/>
      <c r="B158" s="7"/>
      <c r="C158" s="7"/>
      <c r="D158" s="7" t="s">
        <v>588</v>
      </c>
      <c r="E158" s="7"/>
      <c r="F158" s="7"/>
      <c r="G158" s="7"/>
      <c r="H158" s="7"/>
      <c r="I158" s="7"/>
      <c r="J158" s="7"/>
      <c r="K158" s="7"/>
      <c r="L158" s="9" t="s">
        <v>240</v>
      </c>
      <c r="M158" s="14" t="s">
        <v>227</v>
      </c>
      <c r="N158" s="14" t="s">
        <v>227</v>
      </c>
      <c r="O158" s="13">
        <v>1</v>
      </c>
      <c r="P158" s="7"/>
      <c r="Q158" s="14" t="s">
        <v>101</v>
      </c>
      <c r="R158" s="14" t="s">
        <v>101</v>
      </c>
      <c r="S158" s="13" t="s">
        <v>104</v>
      </c>
    </row>
    <row r="159" spans="1:19" ht="16.5" customHeight="1" x14ac:dyDescent="0.2">
      <c r="A159" s="7"/>
      <c r="B159" s="7"/>
      <c r="C159" s="7" t="s">
        <v>611</v>
      </c>
      <c r="D159" s="7"/>
      <c r="E159" s="7"/>
      <c r="F159" s="7"/>
      <c r="G159" s="7"/>
      <c r="H159" s="7"/>
      <c r="I159" s="7"/>
      <c r="J159" s="7"/>
      <c r="K159" s="7"/>
      <c r="L159" s="9"/>
      <c r="M159" s="10"/>
      <c r="N159" s="10"/>
      <c r="O159" s="10"/>
      <c r="P159" s="7"/>
      <c r="Q159" s="10"/>
      <c r="R159" s="10"/>
      <c r="S159" s="10"/>
    </row>
    <row r="160" spans="1:19" ht="16.5" customHeight="1" x14ac:dyDescent="0.2">
      <c r="A160" s="7"/>
      <c r="B160" s="7"/>
      <c r="C160" s="7"/>
      <c r="D160" s="7" t="s">
        <v>591</v>
      </c>
      <c r="E160" s="7"/>
      <c r="F160" s="7"/>
      <c r="G160" s="7"/>
      <c r="H160" s="7"/>
      <c r="I160" s="7"/>
      <c r="J160" s="7"/>
      <c r="K160" s="7"/>
      <c r="L160" s="9" t="s">
        <v>240</v>
      </c>
      <c r="M160" s="14" t="s">
        <v>101</v>
      </c>
      <c r="N160" s="14" t="s">
        <v>101</v>
      </c>
      <c r="O160" s="13" t="s">
        <v>104</v>
      </c>
      <c r="P160" s="7"/>
      <c r="Q160" s="14" t="s">
        <v>101</v>
      </c>
      <c r="R160" s="14" t="s">
        <v>101</v>
      </c>
      <c r="S160" s="13" t="s">
        <v>104</v>
      </c>
    </row>
    <row r="161" spans="1:19" ht="16.5" customHeight="1" x14ac:dyDescent="0.2">
      <c r="A161" s="7"/>
      <c r="B161" s="7"/>
      <c r="C161" s="7"/>
      <c r="D161" s="7" t="s">
        <v>592</v>
      </c>
      <c r="E161" s="7"/>
      <c r="F161" s="7"/>
      <c r="G161" s="7"/>
      <c r="H161" s="7"/>
      <c r="I161" s="7"/>
      <c r="J161" s="7"/>
      <c r="K161" s="7"/>
      <c r="L161" s="9" t="s">
        <v>240</v>
      </c>
      <c r="M161" s="14" t="s">
        <v>227</v>
      </c>
      <c r="N161" s="14" t="s">
        <v>227</v>
      </c>
      <c r="O161" s="13">
        <v>1</v>
      </c>
      <c r="P161" s="7"/>
      <c r="Q161" s="14" t="s">
        <v>101</v>
      </c>
      <c r="R161" s="14" t="s">
        <v>101</v>
      </c>
      <c r="S161" s="13" t="s">
        <v>104</v>
      </c>
    </row>
    <row r="162" spans="1:19" ht="16.5" customHeight="1" x14ac:dyDescent="0.2">
      <c r="A162" s="7"/>
      <c r="B162" s="7"/>
      <c r="C162" s="7"/>
      <c r="D162" s="7" t="s">
        <v>593</v>
      </c>
      <c r="E162" s="7"/>
      <c r="F162" s="7"/>
      <c r="G162" s="7"/>
      <c r="H162" s="7"/>
      <c r="I162" s="7"/>
      <c r="J162" s="7"/>
      <c r="K162" s="7"/>
      <c r="L162" s="9" t="s">
        <v>240</v>
      </c>
      <c r="M162" s="14" t="s">
        <v>227</v>
      </c>
      <c r="N162" s="14" t="s">
        <v>227</v>
      </c>
      <c r="O162" s="13">
        <v>8</v>
      </c>
      <c r="P162" s="7"/>
      <c r="Q162" s="14" t="s">
        <v>101</v>
      </c>
      <c r="R162" s="14" t="s">
        <v>101</v>
      </c>
      <c r="S162" s="13" t="s">
        <v>104</v>
      </c>
    </row>
    <row r="163" spans="1:19" ht="16.5" customHeight="1" x14ac:dyDescent="0.2">
      <c r="A163" s="7"/>
      <c r="B163" s="7"/>
      <c r="C163" s="7"/>
      <c r="D163" s="7" t="s">
        <v>594</v>
      </c>
      <c r="E163" s="7"/>
      <c r="F163" s="7"/>
      <c r="G163" s="7"/>
      <c r="H163" s="7"/>
      <c r="I163" s="7"/>
      <c r="J163" s="7"/>
      <c r="K163" s="7"/>
      <c r="L163" s="9" t="s">
        <v>240</v>
      </c>
      <c r="M163" s="15">
        <v>280</v>
      </c>
      <c r="N163" s="15">
        <v>333</v>
      </c>
      <c r="O163" s="16">
        <v>47</v>
      </c>
      <c r="P163" s="7"/>
      <c r="Q163" s="14" t="s">
        <v>227</v>
      </c>
      <c r="R163" s="14" t="s">
        <v>227</v>
      </c>
      <c r="S163" s="14" t="s">
        <v>227</v>
      </c>
    </row>
    <row r="164" spans="1:19" ht="16.5" customHeight="1" x14ac:dyDescent="0.2">
      <c r="A164" s="7"/>
      <c r="B164" s="7"/>
      <c r="C164" s="7"/>
      <c r="D164" s="7" t="s">
        <v>595</v>
      </c>
      <c r="E164" s="7"/>
      <c r="F164" s="7"/>
      <c r="G164" s="7"/>
      <c r="H164" s="7"/>
      <c r="I164" s="7"/>
      <c r="J164" s="7"/>
      <c r="K164" s="7"/>
      <c r="L164" s="9" t="s">
        <v>240</v>
      </c>
      <c r="M164" s="15">
        <v>262</v>
      </c>
      <c r="N164" s="15">
        <v>341</v>
      </c>
      <c r="O164" s="16">
        <v>46</v>
      </c>
      <c r="P164" s="7"/>
      <c r="Q164" s="14" t="s">
        <v>101</v>
      </c>
      <c r="R164" s="14" t="s">
        <v>101</v>
      </c>
      <c r="S164" s="13" t="s">
        <v>104</v>
      </c>
    </row>
    <row r="165" spans="1:19" ht="16.5" customHeight="1" x14ac:dyDescent="0.2">
      <c r="A165" s="7"/>
      <c r="B165" s="7"/>
      <c r="C165" s="7"/>
      <c r="D165" s="7" t="s">
        <v>588</v>
      </c>
      <c r="E165" s="7"/>
      <c r="F165" s="7"/>
      <c r="G165" s="7"/>
      <c r="H165" s="7"/>
      <c r="I165" s="7"/>
      <c r="J165" s="7"/>
      <c r="K165" s="7"/>
      <c r="L165" s="9" t="s">
        <v>240</v>
      </c>
      <c r="M165" s="14" t="s">
        <v>227</v>
      </c>
      <c r="N165" s="14" t="s">
        <v>227</v>
      </c>
      <c r="O165" s="13">
        <v>2</v>
      </c>
      <c r="P165" s="7"/>
      <c r="Q165" s="14" t="s">
        <v>101</v>
      </c>
      <c r="R165" s="14" t="s">
        <v>101</v>
      </c>
      <c r="S165" s="13" t="s">
        <v>104</v>
      </c>
    </row>
    <row r="166" spans="1:19" ht="16.5" customHeight="1" x14ac:dyDescent="0.2">
      <c r="A166" s="7"/>
      <c r="B166" s="7" t="s">
        <v>597</v>
      </c>
      <c r="C166" s="7"/>
      <c r="D166" s="7"/>
      <c r="E166" s="7"/>
      <c r="F166" s="7"/>
      <c r="G166" s="7"/>
      <c r="H166" s="7"/>
      <c r="I166" s="7"/>
      <c r="J166" s="7"/>
      <c r="K166" s="7"/>
      <c r="L166" s="9"/>
      <c r="M166" s="10"/>
      <c r="N166" s="10"/>
      <c r="O166" s="10"/>
      <c r="P166" s="7"/>
      <c r="Q166" s="10"/>
      <c r="R166" s="10"/>
      <c r="S166" s="10"/>
    </row>
    <row r="167" spans="1:19" ht="16.5" customHeight="1" x14ac:dyDescent="0.2">
      <c r="A167" s="7"/>
      <c r="B167" s="7"/>
      <c r="C167" s="7" t="s">
        <v>105</v>
      </c>
      <c r="D167" s="7"/>
      <c r="E167" s="7"/>
      <c r="F167" s="7"/>
      <c r="G167" s="7"/>
      <c r="H167" s="7"/>
      <c r="I167" s="7"/>
      <c r="J167" s="7"/>
      <c r="K167" s="7"/>
      <c r="L167" s="9" t="s">
        <v>240</v>
      </c>
      <c r="M167" s="14" t="s">
        <v>101</v>
      </c>
      <c r="N167" s="14" t="s">
        <v>101</v>
      </c>
      <c r="O167" s="14" t="s">
        <v>101</v>
      </c>
      <c r="P167" s="7"/>
      <c r="Q167" s="14" t="s">
        <v>101</v>
      </c>
      <c r="R167" s="14" t="s">
        <v>101</v>
      </c>
      <c r="S167" s="14" t="s">
        <v>101</v>
      </c>
    </row>
    <row r="168" spans="1:19" ht="16.5" customHeight="1" x14ac:dyDescent="0.2">
      <c r="A168" s="7"/>
      <c r="B168" s="7"/>
      <c r="C168" s="7" t="s">
        <v>587</v>
      </c>
      <c r="D168" s="7"/>
      <c r="E168" s="7"/>
      <c r="F168" s="7"/>
      <c r="G168" s="7"/>
      <c r="H168" s="7"/>
      <c r="I168" s="7"/>
      <c r="J168" s="7"/>
      <c r="K168" s="7"/>
      <c r="L168" s="9"/>
      <c r="M168" s="10"/>
      <c r="N168" s="10"/>
      <c r="O168" s="10"/>
      <c r="P168" s="7"/>
      <c r="Q168" s="10"/>
      <c r="R168" s="10"/>
      <c r="S168" s="10"/>
    </row>
    <row r="169" spans="1:19" ht="29.45" customHeight="1" x14ac:dyDescent="0.2">
      <c r="A169" s="7"/>
      <c r="B169" s="7"/>
      <c r="C169" s="7"/>
      <c r="D169" s="84" t="s">
        <v>346</v>
      </c>
      <c r="E169" s="84"/>
      <c r="F169" s="84"/>
      <c r="G169" s="84"/>
      <c r="H169" s="84"/>
      <c r="I169" s="84"/>
      <c r="J169" s="84"/>
      <c r="K169" s="84"/>
      <c r="L169" s="9" t="s">
        <v>240</v>
      </c>
      <c r="M169" s="14" t="s">
        <v>101</v>
      </c>
      <c r="N169" s="14" t="s">
        <v>101</v>
      </c>
      <c r="O169" s="14" t="s">
        <v>101</v>
      </c>
      <c r="P169" s="7"/>
      <c r="Q169" s="14" t="s">
        <v>101</v>
      </c>
      <c r="R169" s="14" t="s">
        <v>101</v>
      </c>
      <c r="S169" s="14" t="s">
        <v>101</v>
      </c>
    </row>
    <row r="170" spans="1:19" ht="16.5" customHeight="1" x14ac:dyDescent="0.2">
      <c r="A170" s="7"/>
      <c r="B170" s="7"/>
      <c r="C170" s="7"/>
      <c r="D170" s="7" t="s">
        <v>487</v>
      </c>
      <c r="E170" s="7"/>
      <c r="F170" s="7"/>
      <c r="G170" s="7"/>
      <c r="H170" s="7"/>
      <c r="I170" s="7"/>
      <c r="J170" s="7"/>
      <c r="K170" s="7"/>
      <c r="L170" s="9" t="s">
        <v>240</v>
      </c>
      <c r="M170" s="14" t="s">
        <v>101</v>
      </c>
      <c r="N170" s="14" t="s">
        <v>101</v>
      </c>
      <c r="O170" s="14" t="s">
        <v>101</v>
      </c>
      <c r="P170" s="7"/>
      <c r="Q170" s="14" t="s">
        <v>101</v>
      </c>
      <c r="R170" s="14" t="s">
        <v>101</v>
      </c>
      <c r="S170" s="14" t="s">
        <v>101</v>
      </c>
    </row>
    <row r="171" spans="1:19" ht="16.5" customHeight="1" x14ac:dyDescent="0.2">
      <c r="A171" s="7"/>
      <c r="B171" s="7"/>
      <c r="C171" s="7"/>
      <c r="D171" s="7" t="s">
        <v>588</v>
      </c>
      <c r="E171" s="7"/>
      <c r="F171" s="7"/>
      <c r="G171" s="7"/>
      <c r="H171" s="7"/>
      <c r="I171" s="7"/>
      <c r="J171" s="7"/>
      <c r="K171" s="7"/>
      <c r="L171" s="9" t="s">
        <v>240</v>
      </c>
      <c r="M171" s="14" t="s">
        <v>101</v>
      </c>
      <c r="N171" s="14" t="s">
        <v>101</v>
      </c>
      <c r="O171" s="14" t="s">
        <v>101</v>
      </c>
      <c r="P171" s="7"/>
      <c r="Q171" s="14" t="s">
        <v>101</v>
      </c>
      <c r="R171" s="14" t="s">
        <v>101</v>
      </c>
      <c r="S171" s="14" t="s">
        <v>101</v>
      </c>
    </row>
    <row r="172" spans="1:19" ht="16.5" customHeight="1" x14ac:dyDescent="0.2">
      <c r="A172" s="7"/>
      <c r="B172" s="7"/>
      <c r="C172" s="7" t="s">
        <v>589</v>
      </c>
      <c r="D172" s="7"/>
      <c r="E172" s="7"/>
      <c r="F172" s="7"/>
      <c r="G172" s="7"/>
      <c r="H172" s="7"/>
      <c r="I172" s="7"/>
      <c r="J172" s="7"/>
      <c r="K172" s="7"/>
      <c r="L172" s="9"/>
      <c r="M172" s="10"/>
      <c r="N172" s="10"/>
      <c r="O172" s="10"/>
      <c r="P172" s="7"/>
      <c r="Q172" s="10"/>
      <c r="R172" s="10"/>
      <c r="S172" s="10"/>
    </row>
    <row r="173" spans="1:19" ht="16.5" customHeight="1" x14ac:dyDescent="0.2">
      <c r="A173" s="7"/>
      <c r="B173" s="7"/>
      <c r="C173" s="7"/>
      <c r="D173" s="7" t="s">
        <v>433</v>
      </c>
      <c r="E173" s="7"/>
      <c r="F173" s="7"/>
      <c r="G173" s="7"/>
      <c r="H173" s="7"/>
      <c r="I173" s="7"/>
      <c r="J173" s="7"/>
      <c r="K173" s="7"/>
      <c r="L173" s="9" t="s">
        <v>240</v>
      </c>
      <c r="M173" s="14" t="s">
        <v>101</v>
      </c>
      <c r="N173" s="14" t="s">
        <v>101</v>
      </c>
      <c r="O173" s="14" t="s">
        <v>101</v>
      </c>
      <c r="P173" s="7"/>
      <c r="Q173" s="14" t="s">
        <v>101</v>
      </c>
      <c r="R173" s="14" t="s">
        <v>101</v>
      </c>
      <c r="S173" s="14" t="s">
        <v>101</v>
      </c>
    </row>
    <row r="174" spans="1:19" ht="16.5" customHeight="1" x14ac:dyDescent="0.2">
      <c r="A174" s="7"/>
      <c r="B174" s="7"/>
      <c r="C174" s="7"/>
      <c r="D174" s="7" t="s">
        <v>434</v>
      </c>
      <c r="E174" s="7"/>
      <c r="F174" s="7"/>
      <c r="G174" s="7"/>
      <c r="H174" s="7"/>
      <c r="I174" s="7"/>
      <c r="J174" s="7"/>
      <c r="K174" s="7"/>
      <c r="L174" s="9" t="s">
        <v>240</v>
      </c>
      <c r="M174" s="14" t="s">
        <v>101</v>
      </c>
      <c r="N174" s="14" t="s">
        <v>101</v>
      </c>
      <c r="O174" s="14" t="s">
        <v>101</v>
      </c>
      <c r="P174" s="7"/>
      <c r="Q174" s="14" t="s">
        <v>101</v>
      </c>
      <c r="R174" s="14" t="s">
        <v>101</v>
      </c>
      <c r="S174" s="14" t="s">
        <v>101</v>
      </c>
    </row>
    <row r="175" spans="1:19" ht="16.5" customHeight="1" x14ac:dyDescent="0.2">
      <c r="A175" s="7"/>
      <c r="B175" s="7"/>
      <c r="C175" s="7"/>
      <c r="D175" s="7" t="s">
        <v>435</v>
      </c>
      <c r="E175" s="7"/>
      <c r="F175" s="7"/>
      <c r="G175" s="7"/>
      <c r="H175" s="7"/>
      <c r="I175" s="7"/>
      <c r="J175" s="7"/>
      <c r="K175" s="7"/>
      <c r="L175" s="9" t="s">
        <v>240</v>
      </c>
      <c r="M175" s="14" t="s">
        <v>101</v>
      </c>
      <c r="N175" s="14" t="s">
        <v>101</v>
      </c>
      <c r="O175" s="14" t="s">
        <v>101</v>
      </c>
      <c r="P175" s="7"/>
      <c r="Q175" s="14" t="s">
        <v>101</v>
      </c>
      <c r="R175" s="14" t="s">
        <v>101</v>
      </c>
      <c r="S175" s="14" t="s">
        <v>101</v>
      </c>
    </row>
    <row r="176" spans="1:19" ht="16.5" customHeight="1" x14ac:dyDescent="0.2">
      <c r="A176" s="7"/>
      <c r="B176" s="7"/>
      <c r="C176" s="7"/>
      <c r="D176" s="7" t="s">
        <v>436</v>
      </c>
      <c r="E176" s="7"/>
      <c r="F176" s="7"/>
      <c r="G176" s="7"/>
      <c r="H176" s="7"/>
      <c r="I176" s="7"/>
      <c r="J176" s="7"/>
      <c r="K176" s="7"/>
      <c r="L176" s="9" t="s">
        <v>240</v>
      </c>
      <c r="M176" s="14" t="s">
        <v>101</v>
      </c>
      <c r="N176" s="14" t="s">
        <v>101</v>
      </c>
      <c r="O176" s="14" t="s">
        <v>101</v>
      </c>
      <c r="P176" s="7"/>
      <c r="Q176" s="14" t="s">
        <v>101</v>
      </c>
      <c r="R176" s="14" t="s">
        <v>101</v>
      </c>
      <c r="S176" s="14" t="s">
        <v>101</v>
      </c>
    </row>
    <row r="177" spans="1:19" ht="16.5" customHeight="1" x14ac:dyDescent="0.2">
      <c r="A177" s="7"/>
      <c r="B177" s="7"/>
      <c r="C177" s="7"/>
      <c r="D177" s="7" t="s">
        <v>437</v>
      </c>
      <c r="E177" s="7"/>
      <c r="F177" s="7"/>
      <c r="G177" s="7"/>
      <c r="H177" s="7"/>
      <c r="I177" s="7"/>
      <c r="J177" s="7"/>
      <c r="K177" s="7"/>
      <c r="L177" s="9" t="s">
        <v>240</v>
      </c>
      <c r="M177" s="14" t="s">
        <v>101</v>
      </c>
      <c r="N177" s="14" t="s">
        <v>101</v>
      </c>
      <c r="O177" s="14" t="s">
        <v>101</v>
      </c>
      <c r="P177" s="7"/>
      <c r="Q177" s="14" t="s">
        <v>101</v>
      </c>
      <c r="R177" s="14" t="s">
        <v>101</v>
      </c>
      <c r="S177" s="14" t="s">
        <v>101</v>
      </c>
    </row>
    <row r="178" spans="1:19" ht="16.5" customHeight="1" x14ac:dyDescent="0.2">
      <c r="A178" s="7"/>
      <c r="B178" s="7"/>
      <c r="C178" s="7"/>
      <c r="D178" s="7" t="s">
        <v>588</v>
      </c>
      <c r="E178" s="7"/>
      <c r="F178" s="7"/>
      <c r="G178" s="7"/>
      <c r="H178" s="7"/>
      <c r="I178" s="7"/>
      <c r="J178" s="7"/>
      <c r="K178" s="7"/>
      <c r="L178" s="9" t="s">
        <v>240</v>
      </c>
      <c r="M178" s="14" t="s">
        <v>101</v>
      </c>
      <c r="N178" s="14" t="s">
        <v>101</v>
      </c>
      <c r="O178" s="14" t="s">
        <v>101</v>
      </c>
      <c r="P178" s="7"/>
      <c r="Q178" s="14" t="s">
        <v>101</v>
      </c>
      <c r="R178" s="14" t="s">
        <v>101</v>
      </c>
      <c r="S178" s="14" t="s">
        <v>101</v>
      </c>
    </row>
    <row r="179" spans="1:19" ht="16.5" customHeight="1" x14ac:dyDescent="0.2">
      <c r="A179" s="7"/>
      <c r="B179" s="7"/>
      <c r="C179" s="7" t="s">
        <v>611</v>
      </c>
      <c r="D179" s="7"/>
      <c r="E179" s="7"/>
      <c r="F179" s="7"/>
      <c r="G179" s="7"/>
      <c r="H179" s="7"/>
      <c r="I179" s="7"/>
      <c r="J179" s="7"/>
      <c r="K179" s="7"/>
      <c r="L179" s="9"/>
      <c r="M179" s="10"/>
      <c r="N179" s="10"/>
      <c r="O179" s="10"/>
      <c r="P179" s="7"/>
      <c r="Q179" s="10"/>
      <c r="R179" s="10"/>
      <c r="S179" s="10"/>
    </row>
    <row r="180" spans="1:19" ht="16.5" customHeight="1" x14ac:dyDescent="0.2">
      <c r="A180" s="7"/>
      <c r="B180" s="7"/>
      <c r="C180" s="7"/>
      <c r="D180" s="7" t="s">
        <v>591</v>
      </c>
      <c r="E180" s="7"/>
      <c r="F180" s="7"/>
      <c r="G180" s="7"/>
      <c r="H180" s="7"/>
      <c r="I180" s="7"/>
      <c r="J180" s="7"/>
      <c r="K180" s="7"/>
      <c r="L180" s="9" t="s">
        <v>240</v>
      </c>
      <c r="M180" s="14" t="s">
        <v>101</v>
      </c>
      <c r="N180" s="14" t="s">
        <v>101</v>
      </c>
      <c r="O180" s="14" t="s">
        <v>101</v>
      </c>
      <c r="P180" s="7"/>
      <c r="Q180" s="14" t="s">
        <v>101</v>
      </c>
      <c r="R180" s="14" t="s">
        <v>101</v>
      </c>
      <c r="S180" s="14" t="s">
        <v>101</v>
      </c>
    </row>
    <row r="181" spans="1:19" ht="16.5" customHeight="1" x14ac:dyDescent="0.2">
      <c r="A181" s="7"/>
      <c r="B181" s="7"/>
      <c r="C181" s="7"/>
      <c r="D181" s="7" t="s">
        <v>592</v>
      </c>
      <c r="E181" s="7"/>
      <c r="F181" s="7"/>
      <c r="G181" s="7"/>
      <c r="H181" s="7"/>
      <c r="I181" s="7"/>
      <c r="J181" s="7"/>
      <c r="K181" s="7"/>
      <c r="L181" s="9" t="s">
        <v>240</v>
      </c>
      <c r="M181" s="14" t="s">
        <v>101</v>
      </c>
      <c r="N181" s="14" t="s">
        <v>101</v>
      </c>
      <c r="O181" s="14" t="s">
        <v>101</v>
      </c>
      <c r="P181" s="7"/>
      <c r="Q181" s="14" t="s">
        <v>101</v>
      </c>
      <c r="R181" s="14" t="s">
        <v>101</v>
      </c>
      <c r="S181" s="14" t="s">
        <v>101</v>
      </c>
    </row>
    <row r="182" spans="1:19" ht="16.5" customHeight="1" x14ac:dyDescent="0.2">
      <c r="A182" s="7"/>
      <c r="B182" s="7"/>
      <c r="C182" s="7"/>
      <c r="D182" s="7" t="s">
        <v>593</v>
      </c>
      <c r="E182" s="7"/>
      <c r="F182" s="7"/>
      <c r="G182" s="7"/>
      <c r="H182" s="7"/>
      <c r="I182" s="7"/>
      <c r="J182" s="7"/>
      <c r="K182" s="7"/>
      <c r="L182" s="9" t="s">
        <v>240</v>
      </c>
      <c r="M182" s="14" t="s">
        <v>101</v>
      </c>
      <c r="N182" s="14" t="s">
        <v>101</v>
      </c>
      <c r="O182" s="14" t="s">
        <v>101</v>
      </c>
      <c r="P182" s="7"/>
      <c r="Q182" s="14" t="s">
        <v>101</v>
      </c>
      <c r="R182" s="14" t="s">
        <v>101</v>
      </c>
      <c r="S182" s="14" t="s">
        <v>101</v>
      </c>
    </row>
    <row r="183" spans="1:19" ht="16.5" customHeight="1" x14ac:dyDescent="0.2">
      <c r="A183" s="7"/>
      <c r="B183" s="7"/>
      <c r="C183" s="7"/>
      <c r="D183" s="7" t="s">
        <v>594</v>
      </c>
      <c r="E183" s="7"/>
      <c r="F183" s="7"/>
      <c r="G183" s="7"/>
      <c r="H183" s="7"/>
      <c r="I183" s="7"/>
      <c r="J183" s="7"/>
      <c r="K183" s="7"/>
      <c r="L183" s="9" t="s">
        <v>240</v>
      </c>
      <c r="M183" s="14" t="s">
        <v>101</v>
      </c>
      <c r="N183" s="14" t="s">
        <v>101</v>
      </c>
      <c r="O183" s="14" t="s">
        <v>101</v>
      </c>
      <c r="P183" s="7"/>
      <c r="Q183" s="14" t="s">
        <v>101</v>
      </c>
      <c r="R183" s="14" t="s">
        <v>101</v>
      </c>
      <c r="S183" s="14" t="s">
        <v>101</v>
      </c>
    </row>
    <row r="184" spans="1:19" ht="16.5" customHeight="1" x14ac:dyDescent="0.2">
      <c r="A184" s="7"/>
      <c r="B184" s="7"/>
      <c r="C184" s="7"/>
      <c r="D184" s="7" t="s">
        <v>595</v>
      </c>
      <c r="E184" s="7"/>
      <c r="F184" s="7"/>
      <c r="G184" s="7"/>
      <c r="H184" s="7"/>
      <c r="I184" s="7"/>
      <c r="J184" s="7"/>
      <c r="K184" s="7"/>
      <c r="L184" s="9" t="s">
        <v>240</v>
      </c>
      <c r="M184" s="14" t="s">
        <v>101</v>
      </c>
      <c r="N184" s="14" t="s">
        <v>101</v>
      </c>
      <c r="O184" s="14" t="s">
        <v>101</v>
      </c>
      <c r="P184" s="7"/>
      <c r="Q184" s="14" t="s">
        <v>101</v>
      </c>
      <c r="R184" s="14" t="s">
        <v>101</v>
      </c>
      <c r="S184" s="14" t="s">
        <v>101</v>
      </c>
    </row>
    <row r="185" spans="1:19" ht="16.5" customHeight="1" x14ac:dyDescent="0.2">
      <c r="A185" s="7"/>
      <c r="B185" s="7"/>
      <c r="C185" s="7"/>
      <c r="D185" s="7" t="s">
        <v>588</v>
      </c>
      <c r="E185" s="7"/>
      <c r="F185" s="7"/>
      <c r="G185" s="7"/>
      <c r="H185" s="7"/>
      <c r="I185" s="7"/>
      <c r="J185" s="7"/>
      <c r="K185" s="7"/>
      <c r="L185" s="9" t="s">
        <v>240</v>
      </c>
      <c r="M185" s="14" t="s">
        <v>101</v>
      </c>
      <c r="N185" s="14" t="s">
        <v>101</v>
      </c>
      <c r="O185" s="14" t="s">
        <v>101</v>
      </c>
      <c r="P185" s="7"/>
      <c r="Q185" s="14" t="s">
        <v>101</v>
      </c>
      <c r="R185" s="14" t="s">
        <v>101</v>
      </c>
      <c r="S185" s="14" t="s">
        <v>101</v>
      </c>
    </row>
    <row r="186" spans="1:19" ht="16.5" customHeight="1" x14ac:dyDescent="0.2">
      <c r="A186" s="7" t="s">
        <v>636</v>
      </c>
      <c r="B186" s="7"/>
      <c r="C186" s="7"/>
      <c r="D186" s="7"/>
      <c r="E186" s="7"/>
      <c r="F186" s="7"/>
      <c r="G186" s="7"/>
      <c r="H186" s="7"/>
      <c r="I186" s="7"/>
      <c r="J186" s="7"/>
      <c r="K186" s="7"/>
      <c r="L186" s="9"/>
      <c r="M186" s="10"/>
      <c r="N186" s="10"/>
      <c r="O186" s="10"/>
      <c r="P186" s="7"/>
      <c r="Q186" s="10"/>
      <c r="R186" s="10"/>
      <c r="S186" s="10"/>
    </row>
    <row r="187" spans="1:19" ht="16.5" customHeight="1" x14ac:dyDescent="0.2">
      <c r="A187" s="7"/>
      <c r="B187" s="7" t="s">
        <v>586</v>
      </c>
      <c r="C187" s="7"/>
      <c r="D187" s="7"/>
      <c r="E187" s="7"/>
      <c r="F187" s="7"/>
      <c r="G187" s="7"/>
      <c r="H187" s="7"/>
      <c r="I187" s="7"/>
      <c r="J187" s="7"/>
      <c r="K187" s="7"/>
      <c r="L187" s="9"/>
      <c r="M187" s="10"/>
      <c r="N187" s="10"/>
      <c r="O187" s="10"/>
      <c r="P187" s="7"/>
      <c r="Q187" s="10"/>
      <c r="R187" s="10"/>
      <c r="S187" s="10"/>
    </row>
    <row r="188" spans="1:19" ht="16.5" customHeight="1" x14ac:dyDescent="0.2">
      <c r="A188" s="7"/>
      <c r="B188" s="7"/>
      <c r="C188" s="7" t="s">
        <v>105</v>
      </c>
      <c r="D188" s="7"/>
      <c r="E188" s="7"/>
      <c r="F188" s="7"/>
      <c r="G188" s="7"/>
      <c r="H188" s="7"/>
      <c r="I188" s="7"/>
      <c r="J188" s="7"/>
      <c r="K188" s="7"/>
      <c r="L188" s="9" t="s">
        <v>240</v>
      </c>
      <c r="M188" s="15">
        <v>161</v>
      </c>
      <c r="N188" s="15">
        <v>194</v>
      </c>
      <c r="O188" s="17">
        <v>3326</v>
      </c>
      <c r="P188" s="7"/>
      <c r="Q188" s="15">
        <v>210</v>
      </c>
      <c r="R188" s="17">
        <v>1111</v>
      </c>
      <c r="S188" s="17">
        <v>2971</v>
      </c>
    </row>
    <row r="189" spans="1:19" ht="16.5" customHeight="1" x14ac:dyDescent="0.2">
      <c r="A189" s="7"/>
      <c r="B189" s="7"/>
      <c r="C189" s="7" t="s">
        <v>587</v>
      </c>
      <c r="D189" s="7"/>
      <c r="E189" s="7"/>
      <c r="F189" s="7"/>
      <c r="G189" s="7"/>
      <c r="H189" s="7"/>
      <c r="I189" s="7"/>
      <c r="J189" s="7"/>
      <c r="K189" s="7"/>
      <c r="L189" s="9"/>
      <c r="M189" s="10"/>
      <c r="N189" s="10"/>
      <c r="O189" s="10"/>
      <c r="P189" s="7"/>
      <c r="Q189" s="10"/>
      <c r="R189" s="10"/>
      <c r="S189" s="10"/>
    </row>
    <row r="190" spans="1:19" ht="29.45" customHeight="1" x14ac:dyDescent="0.2">
      <c r="A190" s="7"/>
      <c r="B190" s="7"/>
      <c r="C190" s="7"/>
      <c r="D190" s="84" t="s">
        <v>346</v>
      </c>
      <c r="E190" s="84"/>
      <c r="F190" s="84"/>
      <c r="G190" s="84"/>
      <c r="H190" s="84"/>
      <c r="I190" s="84"/>
      <c r="J190" s="84"/>
      <c r="K190" s="84"/>
      <c r="L190" s="9" t="s">
        <v>240</v>
      </c>
      <c r="M190" s="15">
        <v>152</v>
      </c>
      <c r="N190" s="15">
        <v>193</v>
      </c>
      <c r="O190" s="16">
        <v>85</v>
      </c>
      <c r="P190" s="7"/>
      <c r="Q190" s="15">
        <v>215</v>
      </c>
      <c r="R190" s="17">
        <v>1310</v>
      </c>
      <c r="S190" s="16">
        <v>69</v>
      </c>
    </row>
    <row r="191" spans="1:19" ht="16.5" customHeight="1" x14ac:dyDescent="0.2">
      <c r="A191" s="7"/>
      <c r="B191" s="7"/>
      <c r="C191" s="7"/>
      <c r="D191" s="7" t="s">
        <v>487</v>
      </c>
      <c r="E191" s="7"/>
      <c r="F191" s="7"/>
      <c r="G191" s="7"/>
      <c r="H191" s="7"/>
      <c r="I191" s="7"/>
      <c r="J191" s="7"/>
      <c r="K191" s="7"/>
      <c r="L191" s="9" t="s">
        <v>240</v>
      </c>
      <c r="M191" s="15">
        <v>160</v>
      </c>
      <c r="N191" s="15">
        <v>193</v>
      </c>
      <c r="O191" s="17">
        <v>3015</v>
      </c>
      <c r="P191" s="7"/>
      <c r="Q191" s="15">
        <v>209</v>
      </c>
      <c r="R191" s="15">
        <v>969</v>
      </c>
      <c r="S191" s="17">
        <v>2672</v>
      </c>
    </row>
    <row r="192" spans="1:19" ht="16.5" customHeight="1" x14ac:dyDescent="0.2">
      <c r="A192" s="7"/>
      <c r="B192" s="7"/>
      <c r="C192" s="7"/>
      <c r="D192" s="7" t="s">
        <v>588</v>
      </c>
      <c r="E192" s="7"/>
      <c r="F192" s="7"/>
      <c r="G192" s="7"/>
      <c r="H192" s="7"/>
      <c r="I192" s="7"/>
      <c r="J192" s="7"/>
      <c r="K192" s="7"/>
      <c r="L192" s="9" t="s">
        <v>240</v>
      </c>
      <c r="M192" s="15">
        <v>167</v>
      </c>
      <c r="N192" s="15">
        <v>195</v>
      </c>
      <c r="O192" s="15">
        <v>226</v>
      </c>
      <c r="P192" s="7"/>
      <c r="Q192" s="15">
        <v>219</v>
      </c>
      <c r="R192" s="17">
        <v>3045</v>
      </c>
      <c r="S192" s="15">
        <v>230</v>
      </c>
    </row>
    <row r="193" spans="1:19" ht="16.5" customHeight="1" x14ac:dyDescent="0.2">
      <c r="A193" s="7"/>
      <c r="B193" s="7"/>
      <c r="C193" s="7" t="s">
        <v>589</v>
      </c>
      <c r="D193" s="7"/>
      <c r="E193" s="7"/>
      <c r="F193" s="7"/>
      <c r="G193" s="7"/>
      <c r="H193" s="7"/>
      <c r="I193" s="7"/>
      <c r="J193" s="7"/>
      <c r="K193" s="7"/>
      <c r="L193" s="9"/>
      <c r="M193" s="10"/>
      <c r="N193" s="10"/>
      <c r="O193" s="10"/>
      <c r="P193" s="7"/>
      <c r="Q193" s="10"/>
      <c r="R193" s="10"/>
      <c r="S193" s="10"/>
    </row>
    <row r="194" spans="1:19" ht="16.5" customHeight="1" x14ac:dyDescent="0.2">
      <c r="A194" s="7"/>
      <c r="B194" s="7"/>
      <c r="C194" s="7"/>
      <c r="D194" s="7" t="s">
        <v>433</v>
      </c>
      <c r="E194" s="7"/>
      <c r="F194" s="7"/>
      <c r="G194" s="7"/>
      <c r="H194" s="7"/>
      <c r="I194" s="7"/>
      <c r="J194" s="7"/>
      <c r="K194" s="7"/>
      <c r="L194" s="9" t="s">
        <v>240</v>
      </c>
      <c r="M194" s="15">
        <v>160</v>
      </c>
      <c r="N194" s="15">
        <v>193</v>
      </c>
      <c r="O194" s="17">
        <v>3135</v>
      </c>
      <c r="P194" s="7"/>
      <c r="Q194" s="15">
        <v>210</v>
      </c>
      <c r="R194" s="17">
        <v>1119</v>
      </c>
      <c r="S194" s="17">
        <v>2821</v>
      </c>
    </row>
    <row r="195" spans="1:19" ht="16.5" customHeight="1" x14ac:dyDescent="0.2">
      <c r="A195" s="7"/>
      <c r="B195" s="7"/>
      <c r="C195" s="7"/>
      <c r="D195" s="7" t="s">
        <v>434</v>
      </c>
      <c r="E195" s="7"/>
      <c r="F195" s="7"/>
      <c r="G195" s="7"/>
      <c r="H195" s="7"/>
      <c r="I195" s="7"/>
      <c r="J195" s="7"/>
      <c r="K195" s="7"/>
      <c r="L195" s="9" t="s">
        <v>240</v>
      </c>
      <c r="M195" s="14" t="s">
        <v>227</v>
      </c>
      <c r="N195" s="14" t="s">
        <v>227</v>
      </c>
      <c r="O195" s="13">
        <v>1</v>
      </c>
      <c r="P195" s="7"/>
      <c r="Q195" s="14" t="s">
        <v>101</v>
      </c>
      <c r="R195" s="14" t="s">
        <v>101</v>
      </c>
      <c r="S195" s="13" t="s">
        <v>104</v>
      </c>
    </row>
    <row r="196" spans="1:19" ht="16.5" customHeight="1" x14ac:dyDescent="0.2">
      <c r="A196" s="7"/>
      <c r="B196" s="7"/>
      <c r="C196" s="7"/>
      <c r="D196" s="7" t="s">
        <v>435</v>
      </c>
      <c r="E196" s="7"/>
      <c r="F196" s="7"/>
      <c r="G196" s="7"/>
      <c r="H196" s="7"/>
      <c r="I196" s="7"/>
      <c r="J196" s="7"/>
      <c r="K196" s="7"/>
      <c r="L196" s="9" t="s">
        <v>240</v>
      </c>
      <c r="M196" s="14" t="s">
        <v>101</v>
      </c>
      <c r="N196" s="14" t="s">
        <v>101</v>
      </c>
      <c r="O196" s="13" t="s">
        <v>104</v>
      </c>
      <c r="P196" s="7"/>
      <c r="Q196" s="14" t="s">
        <v>101</v>
      </c>
      <c r="R196" s="14" t="s">
        <v>101</v>
      </c>
      <c r="S196" s="13" t="s">
        <v>104</v>
      </c>
    </row>
    <row r="197" spans="1:19" ht="16.5" customHeight="1" x14ac:dyDescent="0.2">
      <c r="A197" s="7"/>
      <c r="B197" s="7"/>
      <c r="C197" s="7"/>
      <c r="D197" s="7" t="s">
        <v>436</v>
      </c>
      <c r="E197" s="7"/>
      <c r="F197" s="7"/>
      <c r="G197" s="7"/>
      <c r="H197" s="7"/>
      <c r="I197" s="7"/>
      <c r="J197" s="7"/>
      <c r="K197" s="7"/>
      <c r="L197" s="9" t="s">
        <v>240</v>
      </c>
      <c r="M197" s="14" t="s">
        <v>101</v>
      </c>
      <c r="N197" s="14" t="s">
        <v>101</v>
      </c>
      <c r="O197" s="13" t="s">
        <v>104</v>
      </c>
      <c r="P197" s="7"/>
      <c r="Q197" s="14" t="s">
        <v>101</v>
      </c>
      <c r="R197" s="14" t="s">
        <v>101</v>
      </c>
      <c r="S197" s="13" t="s">
        <v>104</v>
      </c>
    </row>
    <row r="198" spans="1:19" ht="16.5" customHeight="1" x14ac:dyDescent="0.2">
      <c r="A198" s="7"/>
      <c r="B198" s="7"/>
      <c r="C198" s="7"/>
      <c r="D198" s="7" t="s">
        <v>437</v>
      </c>
      <c r="E198" s="7"/>
      <c r="F198" s="7"/>
      <c r="G198" s="7"/>
      <c r="H198" s="7"/>
      <c r="I198" s="7"/>
      <c r="J198" s="7"/>
      <c r="K198" s="7"/>
      <c r="L198" s="9" t="s">
        <v>240</v>
      </c>
      <c r="M198" s="14" t="s">
        <v>101</v>
      </c>
      <c r="N198" s="14" t="s">
        <v>101</v>
      </c>
      <c r="O198" s="13" t="s">
        <v>104</v>
      </c>
      <c r="P198" s="7"/>
      <c r="Q198" s="14" t="s">
        <v>101</v>
      </c>
      <c r="R198" s="14" t="s">
        <v>101</v>
      </c>
      <c r="S198" s="13" t="s">
        <v>104</v>
      </c>
    </row>
    <row r="199" spans="1:19" ht="16.5" customHeight="1" x14ac:dyDescent="0.2">
      <c r="A199" s="7"/>
      <c r="B199" s="7"/>
      <c r="C199" s="7"/>
      <c r="D199" s="7" t="s">
        <v>588</v>
      </c>
      <c r="E199" s="7"/>
      <c r="F199" s="7"/>
      <c r="G199" s="7"/>
      <c r="H199" s="7"/>
      <c r="I199" s="7"/>
      <c r="J199" s="7"/>
      <c r="K199" s="7"/>
      <c r="L199" s="9" t="s">
        <v>240</v>
      </c>
      <c r="M199" s="15">
        <v>166</v>
      </c>
      <c r="N199" s="15">
        <v>197</v>
      </c>
      <c r="O199" s="15">
        <v>190</v>
      </c>
      <c r="P199" s="7"/>
      <c r="Q199" s="15">
        <v>217</v>
      </c>
      <c r="R199" s="17">
        <v>1005</v>
      </c>
      <c r="S199" s="15">
        <v>150</v>
      </c>
    </row>
    <row r="200" spans="1:19" ht="16.5" customHeight="1" x14ac:dyDescent="0.2">
      <c r="A200" s="7"/>
      <c r="B200" s="7"/>
      <c r="C200" s="7" t="s">
        <v>611</v>
      </c>
      <c r="D200" s="7"/>
      <c r="E200" s="7"/>
      <c r="F200" s="7"/>
      <c r="G200" s="7"/>
      <c r="H200" s="7"/>
      <c r="I200" s="7"/>
      <c r="J200" s="7"/>
      <c r="K200" s="7"/>
      <c r="L200" s="9"/>
      <c r="M200" s="10"/>
      <c r="N200" s="10"/>
      <c r="O200" s="10"/>
      <c r="P200" s="7"/>
      <c r="Q200" s="10"/>
      <c r="R200" s="10"/>
      <c r="S200" s="10"/>
    </row>
    <row r="201" spans="1:19" ht="16.5" customHeight="1" x14ac:dyDescent="0.2">
      <c r="A201" s="7"/>
      <c r="B201" s="7"/>
      <c r="C201" s="7"/>
      <c r="D201" s="7" t="s">
        <v>591</v>
      </c>
      <c r="E201" s="7"/>
      <c r="F201" s="7"/>
      <c r="G201" s="7"/>
      <c r="H201" s="7"/>
      <c r="I201" s="7"/>
      <c r="J201" s="7"/>
      <c r="K201" s="7"/>
      <c r="L201" s="9" t="s">
        <v>240</v>
      </c>
      <c r="M201" s="14" t="s">
        <v>101</v>
      </c>
      <c r="N201" s="14" t="s">
        <v>101</v>
      </c>
      <c r="O201" s="13" t="s">
        <v>104</v>
      </c>
      <c r="P201" s="7"/>
      <c r="Q201" s="14" t="s">
        <v>101</v>
      </c>
      <c r="R201" s="14" t="s">
        <v>101</v>
      </c>
      <c r="S201" s="13" t="s">
        <v>104</v>
      </c>
    </row>
    <row r="202" spans="1:19" ht="16.5" customHeight="1" x14ac:dyDescent="0.2">
      <c r="A202" s="7"/>
      <c r="B202" s="7"/>
      <c r="C202" s="7"/>
      <c r="D202" s="7" t="s">
        <v>592</v>
      </c>
      <c r="E202" s="7"/>
      <c r="F202" s="7"/>
      <c r="G202" s="7"/>
      <c r="H202" s="7"/>
      <c r="I202" s="7"/>
      <c r="J202" s="7"/>
      <c r="K202" s="7"/>
      <c r="L202" s="9" t="s">
        <v>240</v>
      </c>
      <c r="M202" s="15">
        <v>165</v>
      </c>
      <c r="N202" s="15">
        <v>201</v>
      </c>
      <c r="O202" s="16">
        <v>49</v>
      </c>
      <c r="P202" s="7"/>
      <c r="Q202" s="15">
        <v>208</v>
      </c>
      <c r="R202" s="17">
        <v>1223</v>
      </c>
      <c r="S202" s="16">
        <v>45</v>
      </c>
    </row>
    <row r="203" spans="1:19" ht="16.5" customHeight="1" x14ac:dyDescent="0.2">
      <c r="A203" s="7"/>
      <c r="B203" s="7"/>
      <c r="C203" s="7"/>
      <c r="D203" s="7" t="s">
        <v>593</v>
      </c>
      <c r="E203" s="7"/>
      <c r="F203" s="7"/>
      <c r="G203" s="7"/>
      <c r="H203" s="7"/>
      <c r="I203" s="7"/>
      <c r="J203" s="7"/>
      <c r="K203" s="7"/>
      <c r="L203" s="9" t="s">
        <v>240</v>
      </c>
      <c r="M203" s="15">
        <v>158</v>
      </c>
      <c r="N203" s="15">
        <v>193</v>
      </c>
      <c r="O203" s="15">
        <v>304</v>
      </c>
      <c r="P203" s="7"/>
      <c r="Q203" s="15">
        <v>211</v>
      </c>
      <c r="R203" s="15">
        <v>937</v>
      </c>
      <c r="S203" s="15">
        <v>289</v>
      </c>
    </row>
    <row r="204" spans="1:19" ht="16.5" customHeight="1" x14ac:dyDescent="0.2">
      <c r="A204" s="7"/>
      <c r="B204" s="7"/>
      <c r="C204" s="7"/>
      <c r="D204" s="7" t="s">
        <v>594</v>
      </c>
      <c r="E204" s="7"/>
      <c r="F204" s="7"/>
      <c r="G204" s="7"/>
      <c r="H204" s="7"/>
      <c r="I204" s="7"/>
      <c r="J204" s="7"/>
      <c r="K204" s="7"/>
      <c r="L204" s="9" t="s">
        <v>240</v>
      </c>
      <c r="M204" s="15">
        <v>160</v>
      </c>
      <c r="N204" s="15">
        <v>194</v>
      </c>
      <c r="O204" s="17">
        <v>1319</v>
      </c>
      <c r="P204" s="7"/>
      <c r="Q204" s="15">
        <v>211</v>
      </c>
      <c r="R204" s="17">
        <v>1119</v>
      </c>
      <c r="S204" s="17">
        <v>1221</v>
      </c>
    </row>
    <row r="205" spans="1:19" ht="16.5" customHeight="1" x14ac:dyDescent="0.2">
      <c r="A205" s="7"/>
      <c r="B205" s="7"/>
      <c r="C205" s="7"/>
      <c r="D205" s="7" t="s">
        <v>595</v>
      </c>
      <c r="E205" s="7"/>
      <c r="F205" s="7"/>
      <c r="G205" s="7"/>
      <c r="H205" s="7"/>
      <c r="I205" s="7"/>
      <c r="J205" s="7"/>
      <c r="K205" s="7"/>
      <c r="L205" s="9" t="s">
        <v>240</v>
      </c>
      <c r="M205" s="15">
        <v>161</v>
      </c>
      <c r="N205" s="15">
        <v>193</v>
      </c>
      <c r="O205" s="17">
        <v>1449</v>
      </c>
      <c r="P205" s="7"/>
      <c r="Q205" s="15">
        <v>209</v>
      </c>
      <c r="R205" s="17">
        <v>1128</v>
      </c>
      <c r="S205" s="17">
        <v>1255</v>
      </c>
    </row>
    <row r="206" spans="1:19" ht="16.5" customHeight="1" x14ac:dyDescent="0.2">
      <c r="A206" s="7"/>
      <c r="B206" s="7"/>
      <c r="C206" s="7"/>
      <c r="D206" s="7" t="s">
        <v>588</v>
      </c>
      <c r="E206" s="7"/>
      <c r="F206" s="7"/>
      <c r="G206" s="7"/>
      <c r="H206" s="7"/>
      <c r="I206" s="7"/>
      <c r="J206" s="7"/>
      <c r="K206" s="7"/>
      <c r="L206" s="9" t="s">
        <v>240</v>
      </c>
      <c r="M206" s="15">
        <v>166</v>
      </c>
      <c r="N206" s="15">
        <v>196</v>
      </c>
      <c r="O206" s="15">
        <v>205</v>
      </c>
      <c r="P206" s="7"/>
      <c r="Q206" s="15">
        <v>217</v>
      </c>
      <c r="R206" s="17">
        <v>1044</v>
      </c>
      <c r="S206" s="15">
        <v>161</v>
      </c>
    </row>
    <row r="207" spans="1:19" ht="16.5" customHeight="1" x14ac:dyDescent="0.2">
      <c r="A207" s="7"/>
      <c r="B207" s="7" t="s">
        <v>596</v>
      </c>
      <c r="C207" s="7"/>
      <c r="D207" s="7"/>
      <c r="E207" s="7"/>
      <c r="F207" s="7"/>
      <c r="G207" s="7"/>
      <c r="H207" s="7"/>
      <c r="I207" s="7"/>
      <c r="J207" s="7"/>
      <c r="K207" s="7"/>
      <c r="L207" s="9"/>
      <c r="M207" s="10"/>
      <c r="N207" s="10"/>
      <c r="O207" s="10"/>
      <c r="P207" s="7"/>
      <c r="Q207" s="10"/>
      <c r="R207" s="10"/>
      <c r="S207" s="10"/>
    </row>
    <row r="208" spans="1:19" ht="16.5" customHeight="1" x14ac:dyDescent="0.2">
      <c r="A208" s="7"/>
      <c r="B208" s="7"/>
      <c r="C208" s="7" t="s">
        <v>105</v>
      </c>
      <c r="D208" s="7"/>
      <c r="E208" s="7"/>
      <c r="F208" s="7"/>
      <c r="G208" s="7"/>
      <c r="H208" s="7"/>
      <c r="I208" s="7"/>
      <c r="J208" s="7"/>
      <c r="K208" s="7"/>
      <c r="L208" s="9" t="s">
        <v>240</v>
      </c>
      <c r="M208" s="15">
        <v>296</v>
      </c>
      <c r="N208" s="15">
        <v>352</v>
      </c>
      <c r="O208" s="15">
        <v>140</v>
      </c>
      <c r="P208" s="7"/>
      <c r="Q208" s="17">
        <v>1112</v>
      </c>
      <c r="R208" s="17">
        <v>3778</v>
      </c>
      <c r="S208" s="16">
        <v>41</v>
      </c>
    </row>
    <row r="209" spans="1:19" ht="16.5" customHeight="1" x14ac:dyDescent="0.2">
      <c r="A209" s="7"/>
      <c r="B209" s="7"/>
      <c r="C209" s="7" t="s">
        <v>587</v>
      </c>
      <c r="D209" s="7"/>
      <c r="E209" s="7"/>
      <c r="F209" s="7"/>
      <c r="G209" s="7"/>
      <c r="H209" s="7"/>
      <c r="I209" s="7"/>
      <c r="J209" s="7"/>
      <c r="K209" s="7"/>
      <c r="L209" s="9"/>
      <c r="M209" s="10"/>
      <c r="N209" s="10"/>
      <c r="O209" s="10"/>
      <c r="P209" s="7"/>
      <c r="Q209" s="10"/>
      <c r="R209" s="10"/>
      <c r="S209" s="10"/>
    </row>
    <row r="210" spans="1:19" ht="29.45" customHeight="1" x14ac:dyDescent="0.2">
      <c r="A210" s="7"/>
      <c r="B210" s="7"/>
      <c r="C210" s="7"/>
      <c r="D210" s="84" t="s">
        <v>346</v>
      </c>
      <c r="E210" s="84"/>
      <c r="F210" s="84"/>
      <c r="G210" s="84"/>
      <c r="H210" s="84"/>
      <c r="I210" s="84"/>
      <c r="J210" s="84"/>
      <c r="K210" s="84"/>
      <c r="L210" s="9" t="s">
        <v>240</v>
      </c>
      <c r="M210" s="14" t="s">
        <v>227</v>
      </c>
      <c r="N210" s="14" t="s">
        <v>227</v>
      </c>
      <c r="O210" s="13">
        <v>2</v>
      </c>
      <c r="P210" s="7"/>
      <c r="Q210" s="14" t="s">
        <v>227</v>
      </c>
      <c r="R210" s="14" t="s">
        <v>227</v>
      </c>
      <c r="S210" s="13">
        <v>1</v>
      </c>
    </row>
    <row r="211" spans="1:19" ht="16.5" customHeight="1" x14ac:dyDescent="0.2">
      <c r="A211" s="7"/>
      <c r="B211" s="7"/>
      <c r="C211" s="7"/>
      <c r="D211" s="7" t="s">
        <v>487</v>
      </c>
      <c r="E211" s="7"/>
      <c r="F211" s="7"/>
      <c r="G211" s="7"/>
      <c r="H211" s="7"/>
      <c r="I211" s="7"/>
      <c r="J211" s="7"/>
      <c r="K211" s="7"/>
      <c r="L211" s="9" t="s">
        <v>240</v>
      </c>
      <c r="M211" s="15">
        <v>297</v>
      </c>
      <c r="N211" s="15">
        <v>353</v>
      </c>
      <c r="O211" s="15">
        <v>108</v>
      </c>
      <c r="P211" s="7"/>
      <c r="Q211" s="17">
        <v>1216</v>
      </c>
      <c r="R211" s="17">
        <v>2637</v>
      </c>
      <c r="S211" s="16">
        <v>32</v>
      </c>
    </row>
    <row r="212" spans="1:19" ht="16.5" customHeight="1" x14ac:dyDescent="0.2">
      <c r="A212" s="7"/>
      <c r="B212" s="7"/>
      <c r="C212" s="7"/>
      <c r="D212" s="7" t="s">
        <v>588</v>
      </c>
      <c r="E212" s="7"/>
      <c r="F212" s="7"/>
      <c r="G212" s="7"/>
      <c r="H212" s="7"/>
      <c r="I212" s="7"/>
      <c r="J212" s="7"/>
      <c r="K212" s="7"/>
      <c r="L212" s="9" t="s">
        <v>240</v>
      </c>
      <c r="M212" s="15">
        <v>289</v>
      </c>
      <c r="N212" s="15">
        <v>343</v>
      </c>
      <c r="O212" s="16">
        <v>30</v>
      </c>
      <c r="P212" s="7"/>
      <c r="Q212" s="14" t="s">
        <v>227</v>
      </c>
      <c r="R212" s="14" t="s">
        <v>227</v>
      </c>
      <c r="S212" s="13">
        <v>8</v>
      </c>
    </row>
    <row r="213" spans="1:19" ht="16.5" customHeight="1" x14ac:dyDescent="0.2">
      <c r="A213" s="7"/>
      <c r="B213" s="7"/>
      <c r="C213" s="7" t="s">
        <v>589</v>
      </c>
      <c r="D213" s="7"/>
      <c r="E213" s="7"/>
      <c r="F213" s="7"/>
      <c r="G213" s="7"/>
      <c r="H213" s="7"/>
      <c r="I213" s="7"/>
      <c r="J213" s="7"/>
      <c r="K213" s="7"/>
      <c r="L213" s="9"/>
      <c r="M213" s="10"/>
      <c r="N213" s="10"/>
      <c r="O213" s="10"/>
      <c r="P213" s="7"/>
      <c r="Q213" s="10"/>
      <c r="R213" s="10"/>
      <c r="S213" s="10"/>
    </row>
    <row r="214" spans="1:19" ht="16.5" customHeight="1" x14ac:dyDescent="0.2">
      <c r="A214" s="7"/>
      <c r="B214" s="7"/>
      <c r="C214" s="7"/>
      <c r="D214" s="7" t="s">
        <v>433</v>
      </c>
      <c r="E214" s="7"/>
      <c r="F214" s="7"/>
      <c r="G214" s="7"/>
      <c r="H214" s="7"/>
      <c r="I214" s="7"/>
      <c r="J214" s="7"/>
      <c r="K214" s="7"/>
      <c r="L214" s="9" t="s">
        <v>240</v>
      </c>
      <c r="M214" s="15">
        <v>296</v>
      </c>
      <c r="N214" s="15">
        <v>352</v>
      </c>
      <c r="O214" s="15">
        <v>136</v>
      </c>
      <c r="P214" s="7"/>
      <c r="Q214" s="17">
        <v>1216</v>
      </c>
      <c r="R214" s="17">
        <v>4238</v>
      </c>
      <c r="S214" s="16">
        <v>40</v>
      </c>
    </row>
    <row r="215" spans="1:19" ht="16.5" customHeight="1" x14ac:dyDescent="0.2">
      <c r="A215" s="7"/>
      <c r="B215" s="7"/>
      <c r="C215" s="7"/>
      <c r="D215" s="7" t="s">
        <v>434</v>
      </c>
      <c r="E215" s="7"/>
      <c r="F215" s="7"/>
      <c r="G215" s="7"/>
      <c r="H215" s="7"/>
      <c r="I215" s="7"/>
      <c r="J215" s="7"/>
      <c r="K215" s="7"/>
      <c r="L215" s="9" t="s">
        <v>240</v>
      </c>
      <c r="M215" s="14" t="s">
        <v>101</v>
      </c>
      <c r="N215" s="14" t="s">
        <v>101</v>
      </c>
      <c r="O215" s="13" t="s">
        <v>104</v>
      </c>
      <c r="P215" s="7"/>
      <c r="Q215" s="14" t="s">
        <v>101</v>
      </c>
      <c r="R215" s="14" t="s">
        <v>101</v>
      </c>
      <c r="S215" s="13" t="s">
        <v>104</v>
      </c>
    </row>
    <row r="216" spans="1:19" ht="16.5" customHeight="1" x14ac:dyDescent="0.2">
      <c r="A216" s="7"/>
      <c r="B216" s="7"/>
      <c r="C216" s="7"/>
      <c r="D216" s="7" t="s">
        <v>435</v>
      </c>
      <c r="E216" s="7"/>
      <c r="F216" s="7"/>
      <c r="G216" s="7"/>
      <c r="H216" s="7"/>
      <c r="I216" s="7"/>
      <c r="J216" s="7"/>
      <c r="K216" s="7"/>
      <c r="L216" s="9" t="s">
        <v>240</v>
      </c>
      <c r="M216" s="14" t="s">
        <v>101</v>
      </c>
      <c r="N216" s="14" t="s">
        <v>101</v>
      </c>
      <c r="O216" s="13" t="s">
        <v>104</v>
      </c>
      <c r="P216" s="7"/>
      <c r="Q216" s="14" t="s">
        <v>101</v>
      </c>
      <c r="R216" s="14" t="s">
        <v>101</v>
      </c>
      <c r="S216" s="13" t="s">
        <v>104</v>
      </c>
    </row>
    <row r="217" spans="1:19" ht="16.5" customHeight="1" x14ac:dyDescent="0.2">
      <c r="A217" s="7"/>
      <c r="B217" s="7"/>
      <c r="C217" s="7"/>
      <c r="D217" s="7" t="s">
        <v>436</v>
      </c>
      <c r="E217" s="7"/>
      <c r="F217" s="7"/>
      <c r="G217" s="7"/>
      <c r="H217" s="7"/>
      <c r="I217" s="7"/>
      <c r="J217" s="7"/>
      <c r="K217" s="7"/>
      <c r="L217" s="9" t="s">
        <v>240</v>
      </c>
      <c r="M217" s="14" t="s">
        <v>101</v>
      </c>
      <c r="N217" s="14" t="s">
        <v>101</v>
      </c>
      <c r="O217" s="13" t="s">
        <v>104</v>
      </c>
      <c r="P217" s="7"/>
      <c r="Q217" s="14" t="s">
        <v>101</v>
      </c>
      <c r="R217" s="14" t="s">
        <v>101</v>
      </c>
      <c r="S217" s="13" t="s">
        <v>104</v>
      </c>
    </row>
    <row r="218" spans="1:19" ht="16.5" customHeight="1" x14ac:dyDescent="0.2">
      <c r="A218" s="7"/>
      <c r="B218" s="7"/>
      <c r="C218" s="7"/>
      <c r="D218" s="7" t="s">
        <v>437</v>
      </c>
      <c r="E218" s="7"/>
      <c r="F218" s="7"/>
      <c r="G218" s="7"/>
      <c r="H218" s="7"/>
      <c r="I218" s="7"/>
      <c r="J218" s="7"/>
      <c r="K218" s="7"/>
      <c r="L218" s="9" t="s">
        <v>240</v>
      </c>
      <c r="M218" s="14" t="s">
        <v>101</v>
      </c>
      <c r="N218" s="14" t="s">
        <v>101</v>
      </c>
      <c r="O218" s="13" t="s">
        <v>104</v>
      </c>
      <c r="P218" s="7"/>
      <c r="Q218" s="14" t="s">
        <v>101</v>
      </c>
      <c r="R218" s="14" t="s">
        <v>101</v>
      </c>
      <c r="S218" s="13" t="s">
        <v>104</v>
      </c>
    </row>
    <row r="219" spans="1:19" ht="16.5" customHeight="1" x14ac:dyDescent="0.2">
      <c r="A219" s="7"/>
      <c r="B219" s="7"/>
      <c r="C219" s="7"/>
      <c r="D219" s="7" t="s">
        <v>588</v>
      </c>
      <c r="E219" s="7"/>
      <c r="F219" s="7"/>
      <c r="G219" s="7"/>
      <c r="H219" s="7"/>
      <c r="I219" s="7"/>
      <c r="J219" s="7"/>
      <c r="K219" s="7"/>
      <c r="L219" s="9" t="s">
        <v>240</v>
      </c>
      <c r="M219" s="14" t="s">
        <v>227</v>
      </c>
      <c r="N219" s="14" t="s">
        <v>227</v>
      </c>
      <c r="O219" s="13">
        <v>4</v>
      </c>
      <c r="P219" s="7"/>
      <c r="Q219" s="14" t="s">
        <v>227</v>
      </c>
      <c r="R219" s="14" t="s">
        <v>227</v>
      </c>
      <c r="S219" s="13">
        <v>1</v>
      </c>
    </row>
    <row r="220" spans="1:19" ht="16.5" customHeight="1" x14ac:dyDescent="0.2">
      <c r="A220" s="7"/>
      <c r="B220" s="7"/>
      <c r="C220" s="7" t="s">
        <v>611</v>
      </c>
      <c r="D220" s="7"/>
      <c r="E220" s="7"/>
      <c r="F220" s="7"/>
      <c r="G220" s="7"/>
      <c r="H220" s="7"/>
      <c r="I220" s="7"/>
      <c r="J220" s="7"/>
      <c r="K220" s="7"/>
      <c r="L220" s="9"/>
      <c r="M220" s="10"/>
      <c r="N220" s="10"/>
      <c r="O220" s="10"/>
      <c r="P220" s="7"/>
      <c r="Q220" s="10"/>
      <c r="R220" s="10"/>
      <c r="S220" s="10"/>
    </row>
    <row r="221" spans="1:19" ht="16.5" customHeight="1" x14ac:dyDescent="0.2">
      <c r="A221" s="7"/>
      <c r="B221" s="7"/>
      <c r="C221" s="7"/>
      <c r="D221" s="7" t="s">
        <v>591</v>
      </c>
      <c r="E221" s="7"/>
      <c r="F221" s="7"/>
      <c r="G221" s="7"/>
      <c r="H221" s="7"/>
      <c r="I221" s="7"/>
      <c r="J221" s="7"/>
      <c r="K221" s="7"/>
      <c r="L221" s="9" t="s">
        <v>240</v>
      </c>
      <c r="M221" s="14" t="s">
        <v>101</v>
      </c>
      <c r="N221" s="14" t="s">
        <v>101</v>
      </c>
      <c r="O221" s="13" t="s">
        <v>104</v>
      </c>
      <c r="P221" s="7"/>
      <c r="Q221" s="14" t="s">
        <v>101</v>
      </c>
      <c r="R221" s="14" t="s">
        <v>101</v>
      </c>
      <c r="S221" s="13" t="s">
        <v>104</v>
      </c>
    </row>
    <row r="222" spans="1:19" ht="16.5" customHeight="1" x14ac:dyDescent="0.2">
      <c r="A222" s="7"/>
      <c r="B222" s="7"/>
      <c r="C222" s="7"/>
      <c r="D222" s="7" t="s">
        <v>592</v>
      </c>
      <c r="E222" s="7"/>
      <c r="F222" s="7"/>
      <c r="G222" s="7"/>
      <c r="H222" s="7"/>
      <c r="I222" s="7"/>
      <c r="J222" s="7"/>
      <c r="K222" s="7"/>
      <c r="L222" s="9" t="s">
        <v>240</v>
      </c>
      <c r="M222" s="14" t="s">
        <v>227</v>
      </c>
      <c r="N222" s="14" t="s">
        <v>227</v>
      </c>
      <c r="O222" s="13">
        <v>3</v>
      </c>
      <c r="P222" s="7"/>
      <c r="Q222" s="14" t="s">
        <v>101</v>
      </c>
      <c r="R222" s="14" t="s">
        <v>101</v>
      </c>
      <c r="S222" s="13" t="s">
        <v>104</v>
      </c>
    </row>
    <row r="223" spans="1:19" ht="16.5" customHeight="1" x14ac:dyDescent="0.2">
      <c r="A223" s="7"/>
      <c r="B223" s="7"/>
      <c r="C223" s="7"/>
      <c r="D223" s="7" t="s">
        <v>593</v>
      </c>
      <c r="E223" s="7"/>
      <c r="F223" s="7"/>
      <c r="G223" s="7"/>
      <c r="H223" s="7"/>
      <c r="I223" s="7"/>
      <c r="J223" s="7"/>
      <c r="K223" s="7"/>
      <c r="L223" s="9" t="s">
        <v>240</v>
      </c>
      <c r="M223" s="15">
        <v>270</v>
      </c>
      <c r="N223" s="15">
        <v>347</v>
      </c>
      <c r="O223" s="16">
        <v>20</v>
      </c>
      <c r="P223" s="7"/>
      <c r="Q223" s="14" t="s">
        <v>227</v>
      </c>
      <c r="R223" s="14" t="s">
        <v>227</v>
      </c>
      <c r="S223" s="13">
        <v>5</v>
      </c>
    </row>
    <row r="224" spans="1:19" ht="16.5" customHeight="1" x14ac:dyDescent="0.2">
      <c r="A224" s="7"/>
      <c r="B224" s="7"/>
      <c r="C224" s="7"/>
      <c r="D224" s="7" t="s">
        <v>594</v>
      </c>
      <c r="E224" s="7"/>
      <c r="F224" s="7"/>
      <c r="G224" s="7"/>
      <c r="H224" s="7"/>
      <c r="I224" s="7"/>
      <c r="J224" s="7"/>
      <c r="K224" s="7"/>
      <c r="L224" s="9" t="s">
        <v>240</v>
      </c>
      <c r="M224" s="15">
        <v>321</v>
      </c>
      <c r="N224" s="15">
        <v>352</v>
      </c>
      <c r="O224" s="16">
        <v>60</v>
      </c>
      <c r="P224" s="7"/>
      <c r="Q224" s="15">
        <v>949</v>
      </c>
      <c r="R224" s="17">
        <v>3636</v>
      </c>
      <c r="S224" s="16">
        <v>20</v>
      </c>
    </row>
    <row r="225" spans="1:19" ht="16.5" customHeight="1" x14ac:dyDescent="0.2">
      <c r="A225" s="7"/>
      <c r="B225" s="7"/>
      <c r="C225" s="7"/>
      <c r="D225" s="7" t="s">
        <v>595</v>
      </c>
      <c r="E225" s="7"/>
      <c r="F225" s="7"/>
      <c r="G225" s="7"/>
      <c r="H225" s="7"/>
      <c r="I225" s="7"/>
      <c r="J225" s="7"/>
      <c r="K225" s="7"/>
      <c r="L225" s="9" t="s">
        <v>240</v>
      </c>
      <c r="M225" s="15">
        <v>280</v>
      </c>
      <c r="N225" s="15">
        <v>355</v>
      </c>
      <c r="O225" s="16">
        <v>53</v>
      </c>
      <c r="P225" s="7"/>
      <c r="Q225" s="14" t="s">
        <v>227</v>
      </c>
      <c r="R225" s="14" t="s">
        <v>227</v>
      </c>
      <c r="S225" s="16">
        <v>15</v>
      </c>
    </row>
    <row r="226" spans="1:19" ht="16.5" customHeight="1" x14ac:dyDescent="0.2">
      <c r="A226" s="7"/>
      <c r="B226" s="7"/>
      <c r="C226" s="7"/>
      <c r="D226" s="7" t="s">
        <v>588</v>
      </c>
      <c r="E226" s="7"/>
      <c r="F226" s="7"/>
      <c r="G226" s="7"/>
      <c r="H226" s="7"/>
      <c r="I226" s="7"/>
      <c r="J226" s="7"/>
      <c r="K226" s="7"/>
      <c r="L226" s="9" t="s">
        <v>240</v>
      </c>
      <c r="M226" s="14" t="s">
        <v>227</v>
      </c>
      <c r="N226" s="14" t="s">
        <v>227</v>
      </c>
      <c r="O226" s="13">
        <v>4</v>
      </c>
      <c r="P226" s="7"/>
      <c r="Q226" s="14" t="s">
        <v>227</v>
      </c>
      <c r="R226" s="14" t="s">
        <v>227</v>
      </c>
      <c r="S226" s="13">
        <v>1</v>
      </c>
    </row>
    <row r="227" spans="1:19" ht="16.5" customHeight="1" x14ac:dyDescent="0.2">
      <c r="A227" s="7"/>
      <c r="B227" s="7" t="s">
        <v>597</v>
      </c>
      <c r="C227" s="7"/>
      <c r="D227" s="7"/>
      <c r="E227" s="7"/>
      <c r="F227" s="7"/>
      <c r="G227" s="7"/>
      <c r="H227" s="7"/>
      <c r="I227" s="7"/>
      <c r="J227" s="7"/>
      <c r="K227" s="7"/>
      <c r="L227" s="9"/>
      <c r="M227" s="10"/>
      <c r="N227" s="10"/>
      <c r="O227" s="10"/>
      <c r="P227" s="7"/>
      <c r="Q227" s="10"/>
      <c r="R227" s="10"/>
      <c r="S227" s="10"/>
    </row>
    <row r="228" spans="1:19" ht="16.5" customHeight="1" x14ac:dyDescent="0.2">
      <c r="A228" s="7"/>
      <c r="B228" s="7"/>
      <c r="C228" s="7" t="s">
        <v>105</v>
      </c>
      <c r="D228" s="7"/>
      <c r="E228" s="7"/>
      <c r="F228" s="7"/>
      <c r="G228" s="7"/>
      <c r="H228" s="7"/>
      <c r="I228" s="7"/>
      <c r="J228" s="7"/>
      <c r="K228" s="7"/>
      <c r="L228" s="9" t="s">
        <v>240</v>
      </c>
      <c r="M228" s="14" t="s">
        <v>101</v>
      </c>
      <c r="N228" s="14" t="s">
        <v>101</v>
      </c>
      <c r="O228" s="14" t="s">
        <v>101</v>
      </c>
      <c r="P228" s="7"/>
      <c r="Q228" s="14" t="s">
        <v>101</v>
      </c>
      <c r="R228" s="14" t="s">
        <v>101</v>
      </c>
      <c r="S228" s="14" t="s">
        <v>101</v>
      </c>
    </row>
    <row r="229" spans="1:19" ht="16.5" customHeight="1" x14ac:dyDescent="0.2">
      <c r="A229" s="7"/>
      <c r="B229" s="7"/>
      <c r="C229" s="7" t="s">
        <v>587</v>
      </c>
      <c r="D229" s="7"/>
      <c r="E229" s="7"/>
      <c r="F229" s="7"/>
      <c r="G229" s="7"/>
      <c r="H229" s="7"/>
      <c r="I229" s="7"/>
      <c r="J229" s="7"/>
      <c r="K229" s="7"/>
      <c r="L229" s="9"/>
      <c r="M229" s="10"/>
      <c r="N229" s="10"/>
      <c r="O229" s="10"/>
      <c r="P229" s="7"/>
      <c r="Q229" s="10"/>
      <c r="R229" s="10"/>
      <c r="S229" s="10"/>
    </row>
    <row r="230" spans="1:19" ht="29.45" customHeight="1" x14ac:dyDescent="0.2">
      <c r="A230" s="7"/>
      <c r="B230" s="7"/>
      <c r="C230" s="7"/>
      <c r="D230" s="84" t="s">
        <v>346</v>
      </c>
      <c r="E230" s="84"/>
      <c r="F230" s="84"/>
      <c r="G230" s="84"/>
      <c r="H230" s="84"/>
      <c r="I230" s="84"/>
      <c r="J230" s="84"/>
      <c r="K230" s="84"/>
      <c r="L230" s="9" t="s">
        <v>240</v>
      </c>
      <c r="M230" s="14" t="s">
        <v>101</v>
      </c>
      <c r="N230" s="14" t="s">
        <v>101</v>
      </c>
      <c r="O230" s="14" t="s">
        <v>101</v>
      </c>
      <c r="P230" s="7"/>
      <c r="Q230" s="14" t="s">
        <v>101</v>
      </c>
      <c r="R230" s="14" t="s">
        <v>101</v>
      </c>
      <c r="S230" s="14" t="s">
        <v>101</v>
      </c>
    </row>
    <row r="231" spans="1:19" ht="16.5" customHeight="1" x14ac:dyDescent="0.2">
      <c r="A231" s="7"/>
      <c r="B231" s="7"/>
      <c r="C231" s="7"/>
      <c r="D231" s="7" t="s">
        <v>487</v>
      </c>
      <c r="E231" s="7"/>
      <c r="F231" s="7"/>
      <c r="G231" s="7"/>
      <c r="H231" s="7"/>
      <c r="I231" s="7"/>
      <c r="J231" s="7"/>
      <c r="K231" s="7"/>
      <c r="L231" s="9" t="s">
        <v>240</v>
      </c>
      <c r="M231" s="14" t="s">
        <v>101</v>
      </c>
      <c r="N231" s="14" t="s">
        <v>101</v>
      </c>
      <c r="O231" s="14" t="s">
        <v>101</v>
      </c>
      <c r="P231" s="7"/>
      <c r="Q231" s="14" t="s">
        <v>101</v>
      </c>
      <c r="R231" s="14" t="s">
        <v>101</v>
      </c>
      <c r="S231" s="14" t="s">
        <v>101</v>
      </c>
    </row>
    <row r="232" spans="1:19" ht="16.5" customHeight="1" x14ac:dyDescent="0.2">
      <c r="A232" s="7"/>
      <c r="B232" s="7"/>
      <c r="C232" s="7"/>
      <c r="D232" s="7" t="s">
        <v>588</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t="s">
        <v>589</v>
      </c>
      <c r="D233" s="7"/>
      <c r="E233" s="7"/>
      <c r="F233" s="7"/>
      <c r="G233" s="7"/>
      <c r="H233" s="7"/>
      <c r="I233" s="7"/>
      <c r="J233" s="7"/>
      <c r="K233" s="7"/>
      <c r="L233" s="9"/>
      <c r="M233" s="10"/>
      <c r="N233" s="10"/>
      <c r="O233" s="10"/>
      <c r="P233" s="7"/>
      <c r="Q233" s="10"/>
      <c r="R233" s="10"/>
      <c r="S233" s="10"/>
    </row>
    <row r="234" spans="1:19" ht="16.5" customHeight="1" x14ac:dyDescent="0.2">
      <c r="A234" s="7"/>
      <c r="B234" s="7"/>
      <c r="C234" s="7"/>
      <c r="D234" s="7" t="s">
        <v>433</v>
      </c>
      <c r="E234" s="7"/>
      <c r="F234" s="7"/>
      <c r="G234" s="7"/>
      <c r="H234" s="7"/>
      <c r="I234" s="7"/>
      <c r="J234" s="7"/>
      <c r="K234" s="7"/>
      <c r="L234" s="9" t="s">
        <v>240</v>
      </c>
      <c r="M234" s="14" t="s">
        <v>101</v>
      </c>
      <c r="N234" s="14" t="s">
        <v>101</v>
      </c>
      <c r="O234" s="14" t="s">
        <v>101</v>
      </c>
      <c r="P234" s="7"/>
      <c r="Q234" s="14" t="s">
        <v>101</v>
      </c>
      <c r="R234" s="14" t="s">
        <v>101</v>
      </c>
      <c r="S234" s="14" t="s">
        <v>101</v>
      </c>
    </row>
    <row r="235" spans="1:19" ht="16.5" customHeight="1" x14ac:dyDescent="0.2">
      <c r="A235" s="7"/>
      <c r="B235" s="7"/>
      <c r="C235" s="7"/>
      <c r="D235" s="7" t="s">
        <v>434</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435</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436</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437</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588</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t="s">
        <v>611</v>
      </c>
      <c r="D240" s="7"/>
      <c r="E240" s="7"/>
      <c r="F240" s="7"/>
      <c r="G240" s="7"/>
      <c r="H240" s="7"/>
      <c r="I240" s="7"/>
      <c r="J240" s="7"/>
      <c r="K240" s="7"/>
      <c r="L240" s="9"/>
      <c r="M240" s="10"/>
      <c r="N240" s="10"/>
      <c r="O240" s="10"/>
      <c r="P240" s="7"/>
      <c r="Q240" s="10"/>
      <c r="R240" s="10"/>
      <c r="S240" s="10"/>
    </row>
    <row r="241" spans="1:19" ht="16.5" customHeight="1" x14ac:dyDescent="0.2">
      <c r="A241" s="7"/>
      <c r="B241" s="7"/>
      <c r="C241" s="7"/>
      <c r="D241" s="7" t="s">
        <v>591</v>
      </c>
      <c r="E241" s="7"/>
      <c r="F241" s="7"/>
      <c r="G241" s="7"/>
      <c r="H241" s="7"/>
      <c r="I241" s="7"/>
      <c r="J241" s="7"/>
      <c r="K241" s="7"/>
      <c r="L241" s="9" t="s">
        <v>240</v>
      </c>
      <c r="M241" s="14" t="s">
        <v>101</v>
      </c>
      <c r="N241" s="14" t="s">
        <v>101</v>
      </c>
      <c r="O241" s="14" t="s">
        <v>101</v>
      </c>
      <c r="P241" s="7"/>
      <c r="Q241" s="14" t="s">
        <v>101</v>
      </c>
      <c r="R241" s="14" t="s">
        <v>101</v>
      </c>
      <c r="S241" s="14" t="s">
        <v>101</v>
      </c>
    </row>
    <row r="242" spans="1:19" ht="16.5" customHeight="1" x14ac:dyDescent="0.2">
      <c r="A242" s="7"/>
      <c r="B242" s="7"/>
      <c r="C242" s="7"/>
      <c r="D242" s="7" t="s">
        <v>592</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593</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594</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595</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588</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t="s">
        <v>143</v>
      </c>
      <c r="B247" s="7"/>
      <c r="C247" s="7"/>
      <c r="D247" s="7"/>
      <c r="E247" s="7"/>
      <c r="F247" s="7"/>
      <c r="G247" s="7"/>
      <c r="H247" s="7"/>
      <c r="I247" s="7"/>
      <c r="J247" s="7"/>
      <c r="K247" s="7"/>
      <c r="L247" s="9"/>
      <c r="M247" s="10"/>
      <c r="N247" s="10"/>
      <c r="O247" s="10"/>
      <c r="P247" s="7"/>
      <c r="Q247" s="10"/>
      <c r="R247" s="10"/>
      <c r="S247" s="10"/>
    </row>
    <row r="248" spans="1:19" ht="16.5" customHeight="1" x14ac:dyDescent="0.2">
      <c r="A248" s="7"/>
      <c r="B248" s="7" t="s">
        <v>586</v>
      </c>
      <c r="C248" s="7"/>
      <c r="D248" s="7"/>
      <c r="E248" s="7"/>
      <c r="F248" s="7"/>
      <c r="G248" s="7"/>
      <c r="H248" s="7"/>
      <c r="I248" s="7"/>
      <c r="J248" s="7"/>
      <c r="K248" s="7"/>
      <c r="L248" s="9"/>
      <c r="M248" s="10"/>
      <c r="N248" s="10"/>
      <c r="O248" s="10"/>
      <c r="P248" s="7"/>
      <c r="Q248" s="10"/>
      <c r="R248" s="10"/>
      <c r="S248" s="10"/>
    </row>
    <row r="249" spans="1:19" ht="16.5" customHeight="1" x14ac:dyDescent="0.2">
      <c r="A249" s="7"/>
      <c r="B249" s="7"/>
      <c r="C249" s="7" t="s">
        <v>105</v>
      </c>
      <c r="D249" s="7"/>
      <c r="E249" s="7"/>
      <c r="F249" s="7"/>
      <c r="G249" s="7"/>
      <c r="H249" s="7"/>
      <c r="I249" s="7"/>
      <c r="J249" s="7"/>
      <c r="K249" s="7"/>
      <c r="L249" s="9" t="s">
        <v>240</v>
      </c>
      <c r="M249" s="15">
        <v>158</v>
      </c>
      <c r="N249" s="15">
        <v>203</v>
      </c>
      <c r="O249" s="17">
        <v>3516</v>
      </c>
      <c r="P249" s="7"/>
      <c r="Q249" s="15">
        <v>213</v>
      </c>
      <c r="R249" s="15">
        <v>910</v>
      </c>
      <c r="S249" s="17">
        <v>3032</v>
      </c>
    </row>
    <row r="250" spans="1:19" ht="16.5" customHeight="1" x14ac:dyDescent="0.2">
      <c r="A250" s="7"/>
      <c r="B250" s="7"/>
      <c r="C250" s="7" t="s">
        <v>587</v>
      </c>
      <c r="D250" s="7"/>
      <c r="E250" s="7"/>
      <c r="F250" s="7"/>
      <c r="G250" s="7"/>
      <c r="H250" s="7"/>
      <c r="I250" s="7"/>
      <c r="J250" s="7"/>
      <c r="K250" s="7"/>
      <c r="L250" s="9"/>
      <c r="M250" s="10"/>
      <c r="N250" s="10"/>
      <c r="O250" s="10"/>
      <c r="P250" s="7"/>
      <c r="Q250" s="10"/>
      <c r="R250" s="10"/>
      <c r="S250" s="10"/>
    </row>
    <row r="251" spans="1:19" ht="29.45" customHeight="1" x14ac:dyDescent="0.2">
      <c r="A251" s="7"/>
      <c r="B251" s="7"/>
      <c r="C251" s="7"/>
      <c r="D251" s="84" t="s">
        <v>346</v>
      </c>
      <c r="E251" s="84"/>
      <c r="F251" s="84"/>
      <c r="G251" s="84"/>
      <c r="H251" s="84"/>
      <c r="I251" s="84"/>
      <c r="J251" s="84"/>
      <c r="K251" s="84"/>
      <c r="L251" s="9" t="s">
        <v>240</v>
      </c>
      <c r="M251" s="15">
        <v>157</v>
      </c>
      <c r="N251" s="15">
        <v>199</v>
      </c>
      <c r="O251" s="15">
        <v>100</v>
      </c>
      <c r="P251" s="7"/>
      <c r="Q251" s="15">
        <v>242</v>
      </c>
      <c r="R251" s="15">
        <v>843</v>
      </c>
      <c r="S251" s="16">
        <v>69</v>
      </c>
    </row>
    <row r="252" spans="1:19" ht="16.5" customHeight="1" x14ac:dyDescent="0.2">
      <c r="A252" s="7"/>
      <c r="B252" s="7"/>
      <c r="C252" s="7"/>
      <c r="D252" s="7" t="s">
        <v>487</v>
      </c>
      <c r="E252" s="7"/>
      <c r="F252" s="7"/>
      <c r="G252" s="7"/>
      <c r="H252" s="7"/>
      <c r="I252" s="7"/>
      <c r="J252" s="7"/>
      <c r="K252" s="7"/>
      <c r="L252" s="9" t="s">
        <v>240</v>
      </c>
      <c r="M252" s="15">
        <v>159</v>
      </c>
      <c r="N252" s="15">
        <v>203</v>
      </c>
      <c r="O252" s="17">
        <v>2989</v>
      </c>
      <c r="P252" s="7"/>
      <c r="Q252" s="15">
        <v>213</v>
      </c>
      <c r="R252" s="15">
        <v>782</v>
      </c>
      <c r="S252" s="17">
        <v>2589</v>
      </c>
    </row>
    <row r="253" spans="1:19" ht="16.5" customHeight="1" x14ac:dyDescent="0.2">
      <c r="A253" s="7"/>
      <c r="B253" s="7"/>
      <c r="C253" s="7"/>
      <c r="D253" s="7" t="s">
        <v>588</v>
      </c>
      <c r="E253" s="7"/>
      <c r="F253" s="7"/>
      <c r="G253" s="7"/>
      <c r="H253" s="7"/>
      <c r="I253" s="7"/>
      <c r="J253" s="7"/>
      <c r="K253" s="7"/>
      <c r="L253" s="9" t="s">
        <v>240</v>
      </c>
      <c r="M253" s="15">
        <v>157</v>
      </c>
      <c r="N253" s="15">
        <v>202</v>
      </c>
      <c r="O253" s="15">
        <v>427</v>
      </c>
      <c r="P253" s="7"/>
      <c r="Q253" s="15">
        <v>211</v>
      </c>
      <c r="R253" s="17">
        <v>2294</v>
      </c>
      <c r="S253" s="15">
        <v>374</v>
      </c>
    </row>
    <row r="254" spans="1:19" ht="16.5" customHeight="1" x14ac:dyDescent="0.2">
      <c r="A254" s="7"/>
      <c r="B254" s="7"/>
      <c r="C254" s="7" t="s">
        <v>589</v>
      </c>
      <c r="D254" s="7"/>
      <c r="E254" s="7"/>
      <c r="F254" s="7"/>
      <c r="G254" s="7"/>
      <c r="H254" s="7"/>
      <c r="I254" s="7"/>
      <c r="J254" s="7"/>
      <c r="K254" s="7"/>
      <c r="L254" s="9"/>
      <c r="M254" s="10"/>
      <c r="N254" s="10"/>
      <c r="O254" s="10"/>
      <c r="P254" s="7"/>
      <c r="Q254" s="10"/>
      <c r="R254" s="10"/>
      <c r="S254" s="10"/>
    </row>
    <row r="255" spans="1:19" ht="16.5" customHeight="1" x14ac:dyDescent="0.2">
      <c r="A255" s="7"/>
      <c r="B255" s="7"/>
      <c r="C255" s="7"/>
      <c r="D255" s="7" t="s">
        <v>433</v>
      </c>
      <c r="E255" s="7"/>
      <c r="F255" s="7"/>
      <c r="G255" s="7"/>
      <c r="H255" s="7"/>
      <c r="I255" s="7"/>
      <c r="J255" s="7"/>
      <c r="K255" s="7"/>
      <c r="L255" s="9" t="s">
        <v>240</v>
      </c>
      <c r="M255" s="15">
        <v>158</v>
      </c>
      <c r="N255" s="15">
        <v>203</v>
      </c>
      <c r="O255" s="17">
        <v>3481</v>
      </c>
      <c r="P255" s="7"/>
      <c r="Q255" s="15">
        <v>213</v>
      </c>
      <c r="R255" s="15">
        <v>910</v>
      </c>
      <c r="S255" s="17">
        <v>3001</v>
      </c>
    </row>
    <row r="256" spans="1:19" ht="16.5" customHeight="1" x14ac:dyDescent="0.2">
      <c r="A256" s="7"/>
      <c r="B256" s="7"/>
      <c r="C256" s="7"/>
      <c r="D256" s="7" t="s">
        <v>434</v>
      </c>
      <c r="E256" s="7"/>
      <c r="F256" s="7"/>
      <c r="G256" s="7"/>
      <c r="H256" s="7"/>
      <c r="I256" s="7"/>
      <c r="J256" s="7"/>
      <c r="K256" s="7"/>
      <c r="L256" s="9" t="s">
        <v>240</v>
      </c>
      <c r="M256" s="15">
        <v>156</v>
      </c>
      <c r="N256" s="15">
        <v>203</v>
      </c>
      <c r="O256" s="16">
        <v>28</v>
      </c>
      <c r="P256" s="7"/>
      <c r="Q256" s="15">
        <v>193</v>
      </c>
      <c r="R256" s="15">
        <v>617</v>
      </c>
      <c r="S256" s="16">
        <v>28</v>
      </c>
    </row>
    <row r="257" spans="1:19" ht="16.5" customHeight="1" x14ac:dyDescent="0.2">
      <c r="A257" s="7"/>
      <c r="B257" s="7"/>
      <c r="C257" s="7"/>
      <c r="D257" s="7" t="s">
        <v>435</v>
      </c>
      <c r="E257" s="7"/>
      <c r="F257" s="7"/>
      <c r="G257" s="7"/>
      <c r="H257" s="7"/>
      <c r="I257" s="7"/>
      <c r="J257" s="7"/>
      <c r="K257" s="7"/>
      <c r="L257" s="9" t="s">
        <v>240</v>
      </c>
      <c r="M257" s="14" t="s">
        <v>101</v>
      </c>
      <c r="N257" s="14" t="s">
        <v>101</v>
      </c>
      <c r="O257" s="13" t="s">
        <v>104</v>
      </c>
      <c r="P257" s="7"/>
      <c r="Q257" s="14" t="s">
        <v>101</v>
      </c>
      <c r="R257" s="14" t="s">
        <v>101</v>
      </c>
      <c r="S257" s="13" t="s">
        <v>104</v>
      </c>
    </row>
    <row r="258" spans="1:19" ht="16.5" customHeight="1" x14ac:dyDescent="0.2">
      <c r="A258" s="7"/>
      <c r="B258" s="7"/>
      <c r="C258" s="7"/>
      <c r="D258" s="7" t="s">
        <v>436</v>
      </c>
      <c r="E258" s="7"/>
      <c r="F258" s="7"/>
      <c r="G258" s="7"/>
      <c r="H258" s="7"/>
      <c r="I258" s="7"/>
      <c r="J258" s="7"/>
      <c r="K258" s="7"/>
      <c r="L258" s="9" t="s">
        <v>240</v>
      </c>
      <c r="M258" s="14" t="s">
        <v>101</v>
      </c>
      <c r="N258" s="14" t="s">
        <v>101</v>
      </c>
      <c r="O258" s="13" t="s">
        <v>104</v>
      </c>
      <c r="P258" s="7"/>
      <c r="Q258" s="14" t="s">
        <v>101</v>
      </c>
      <c r="R258" s="14" t="s">
        <v>101</v>
      </c>
      <c r="S258" s="13" t="s">
        <v>104</v>
      </c>
    </row>
    <row r="259" spans="1:19" ht="16.5" customHeight="1" x14ac:dyDescent="0.2">
      <c r="A259" s="7"/>
      <c r="B259" s="7"/>
      <c r="C259" s="7"/>
      <c r="D259" s="7" t="s">
        <v>437</v>
      </c>
      <c r="E259" s="7"/>
      <c r="F259" s="7"/>
      <c r="G259" s="7"/>
      <c r="H259" s="7"/>
      <c r="I259" s="7"/>
      <c r="J259" s="7"/>
      <c r="K259" s="7"/>
      <c r="L259" s="9" t="s">
        <v>240</v>
      </c>
      <c r="M259" s="14" t="s">
        <v>101</v>
      </c>
      <c r="N259" s="14" t="s">
        <v>101</v>
      </c>
      <c r="O259" s="13" t="s">
        <v>104</v>
      </c>
      <c r="P259" s="7"/>
      <c r="Q259" s="14" t="s">
        <v>101</v>
      </c>
      <c r="R259" s="14" t="s">
        <v>101</v>
      </c>
      <c r="S259" s="13" t="s">
        <v>104</v>
      </c>
    </row>
    <row r="260" spans="1:19" ht="16.5" customHeight="1" x14ac:dyDescent="0.2">
      <c r="A260" s="7"/>
      <c r="B260" s="7"/>
      <c r="C260" s="7"/>
      <c r="D260" s="7" t="s">
        <v>588</v>
      </c>
      <c r="E260" s="7"/>
      <c r="F260" s="7"/>
      <c r="G260" s="7"/>
      <c r="H260" s="7"/>
      <c r="I260" s="7"/>
      <c r="J260" s="7"/>
      <c r="K260" s="7"/>
      <c r="L260" s="9" t="s">
        <v>240</v>
      </c>
      <c r="M260" s="14" t="s">
        <v>227</v>
      </c>
      <c r="N260" s="14" t="s">
        <v>227</v>
      </c>
      <c r="O260" s="14" t="s">
        <v>227</v>
      </c>
      <c r="P260" s="7"/>
      <c r="Q260" s="14" t="s">
        <v>227</v>
      </c>
      <c r="R260" s="14" t="s">
        <v>227</v>
      </c>
      <c r="S260" s="14" t="s">
        <v>227</v>
      </c>
    </row>
    <row r="261" spans="1:19" ht="16.5" customHeight="1" x14ac:dyDescent="0.2">
      <c r="A261" s="7"/>
      <c r="B261" s="7"/>
      <c r="C261" s="7" t="s">
        <v>611</v>
      </c>
      <c r="D261" s="7"/>
      <c r="E261" s="7"/>
      <c r="F261" s="7"/>
      <c r="G261" s="7"/>
      <c r="H261" s="7"/>
      <c r="I261" s="7"/>
      <c r="J261" s="7"/>
      <c r="K261" s="7"/>
      <c r="L261" s="9"/>
      <c r="M261" s="10"/>
      <c r="N261" s="10"/>
      <c r="O261" s="10"/>
      <c r="P261" s="7"/>
      <c r="Q261" s="10"/>
      <c r="R261" s="10"/>
      <c r="S261" s="10"/>
    </row>
    <row r="262" spans="1:19" ht="16.5" customHeight="1" x14ac:dyDescent="0.2">
      <c r="A262" s="7"/>
      <c r="B262" s="7"/>
      <c r="C262" s="7"/>
      <c r="D262" s="7" t="s">
        <v>591</v>
      </c>
      <c r="E262" s="7"/>
      <c r="F262" s="7"/>
      <c r="G262" s="7"/>
      <c r="H262" s="7"/>
      <c r="I262" s="7"/>
      <c r="J262" s="7"/>
      <c r="K262" s="7"/>
      <c r="L262" s="9" t="s">
        <v>240</v>
      </c>
      <c r="M262" s="15">
        <v>170</v>
      </c>
      <c r="N262" s="15">
        <v>211</v>
      </c>
      <c r="O262" s="16">
        <v>38</v>
      </c>
      <c r="P262" s="7"/>
      <c r="Q262" s="15">
        <v>211</v>
      </c>
      <c r="R262" s="15">
        <v>260</v>
      </c>
      <c r="S262" s="16">
        <v>21</v>
      </c>
    </row>
    <row r="263" spans="1:19" ht="16.5" customHeight="1" x14ac:dyDescent="0.2">
      <c r="A263" s="7"/>
      <c r="B263" s="7"/>
      <c r="C263" s="7"/>
      <c r="D263" s="7" t="s">
        <v>592</v>
      </c>
      <c r="E263" s="7"/>
      <c r="F263" s="7"/>
      <c r="G263" s="7"/>
      <c r="H263" s="7"/>
      <c r="I263" s="7"/>
      <c r="J263" s="7"/>
      <c r="K263" s="7"/>
      <c r="L263" s="9" t="s">
        <v>240</v>
      </c>
      <c r="M263" s="15">
        <v>156</v>
      </c>
      <c r="N263" s="15">
        <v>204</v>
      </c>
      <c r="O263" s="16">
        <v>71</v>
      </c>
      <c r="P263" s="7"/>
      <c r="Q263" s="15">
        <v>202</v>
      </c>
      <c r="R263" s="15">
        <v>775</v>
      </c>
      <c r="S263" s="16">
        <v>68</v>
      </c>
    </row>
    <row r="264" spans="1:19" ht="16.5" customHeight="1" x14ac:dyDescent="0.2">
      <c r="A264" s="7"/>
      <c r="B264" s="7"/>
      <c r="C264" s="7"/>
      <c r="D264" s="7" t="s">
        <v>593</v>
      </c>
      <c r="E264" s="7"/>
      <c r="F264" s="7"/>
      <c r="G264" s="7"/>
      <c r="H264" s="7"/>
      <c r="I264" s="7"/>
      <c r="J264" s="7"/>
      <c r="K264" s="7"/>
      <c r="L264" s="9" t="s">
        <v>240</v>
      </c>
      <c r="M264" s="15">
        <v>159</v>
      </c>
      <c r="N264" s="15">
        <v>203</v>
      </c>
      <c r="O264" s="15">
        <v>160</v>
      </c>
      <c r="P264" s="7"/>
      <c r="Q264" s="15">
        <v>216</v>
      </c>
      <c r="R264" s="15">
        <v>919</v>
      </c>
      <c r="S264" s="15">
        <v>140</v>
      </c>
    </row>
    <row r="265" spans="1:19" ht="16.5" customHeight="1" x14ac:dyDescent="0.2">
      <c r="A265" s="7"/>
      <c r="B265" s="7"/>
      <c r="C265" s="7"/>
      <c r="D265" s="7" t="s">
        <v>594</v>
      </c>
      <c r="E265" s="7"/>
      <c r="F265" s="7"/>
      <c r="G265" s="7"/>
      <c r="H265" s="7"/>
      <c r="I265" s="7"/>
      <c r="J265" s="7"/>
      <c r="K265" s="7"/>
      <c r="L265" s="9" t="s">
        <v>240</v>
      </c>
      <c r="M265" s="15">
        <v>159</v>
      </c>
      <c r="N265" s="15">
        <v>204</v>
      </c>
      <c r="O265" s="17">
        <v>1419</v>
      </c>
      <c r="P265" s="7"/>
      <c r="Q265" s="15">
        <v>215</v>
      </c>
      <c r="R265" s="15">
        <v>859</v>
      </c>
      <c r="S265" s="17">
        <v>1224</v>
      </c>
    </row>
    <row r="266" spans="1:19" ht="16.5" customHeight="1" x14ac:dyDescent="0.2">
      <c r="A266" s="7"/>
      <c r="B266" s="7"/>
      <c r="C266" s="7"/>
      <c r="D266" s="7" t="s">
        <v>595</v>
      </c>
      <c r="E266" s="7"/>
      <c r="F266" s="7"/>
      <c r="G266" s="7"/>
      <c r="H266" s="7"/>
      <c r="I266" s="7"/>
      <c r="J266" s="7"/>
      <c r="K266" s="7"/>
      <c r="L266" s="9" t="s">
        <v>240</v>
      </c>
      <c r="M266" s="15">
        <v>158</v>
      </c>
      <c r="N266" s="15">
        <v>202</v>
      </c>
      <c r="O266" s="17">
        <v>1800</v>
      </c>
      <c r="P266" s="7"/>
      <c r="Q266" s="15">
        <v>212</v>
      </c>
      <c r="R266" s="15">
        <v>960</v>
      </c>
      <c r="S266" s="17">
        <v>1559</v>
      </c>
    </row>
    <row r="267" spans="1:19" ht="16.5" customHeight="1" x14ac:dyDescent="0.2">
      <c r="A267" s="7"/>
      <c r="B267" s="7"/>
      <c r="C267" s="7"/>
      <c r="D267" s="7" t="s">
        <v>588</v>
      </c>
      <c r="E267" s="7"/>
      <c r="F267" s="7"/>
      <c r="G267" s="7"/>
      <c r="H267" s="7"/>
      <c r="I267" s="7"/>
      <c r="J267" s="7"/>
      <c r="K267" s="7"/>
      <c r="L267" s="9" t="s">
        <v>240</v>
      </c>
      <c r="M267" s="15">
        <v>152</v>
      </c>
      <c r="N267" s="15">
        <v>169</v>
      </c>
      <c r="O267" s="16">
        <v>28</v>
      </c>
      <c r="P267" s="7"/>
      <c r="Q267" s="15">
        <v>233</v>
      </c>
      <c r="R267" s="17">
        <v>1247</v>
      </c>
      <c r="S267" s="16">
        <v>20</v>
      </c>
    </row>
    <row r="268" spans="1:19" ht="16.5" customHeight="1" x14ac:dyDescent="0.2">
      <c r="A268" s="7"/>
      <c r="B268" s="7" t="s">
        <v>596</v>
      </c>
      <c r="C268" s="7"/>
      <c r="D268" s="7"/>
      <c r="E268" s="7"/>
      <c r="F268" s="7"/>
      <c r="G268" s="7"/>
      <c r="H268" s="7"/>
      <c r="I268" s="7"/>
      <c r="J268" s="7"/>
      <c r="K268" s="7"/>
      <c r="L268" s="9"/>
      <c r="M268" s="10"/>
      <c r="N268" s="10"/>
      <c r="O268" s="10"/>
      <c r="P268" s="7"/>
      <c r="Q268" s="10"/>
      <c r="R268" s="10"/>
      <c r="S268" s="10"/>
    </row>
    <row r="269" spans="1:19" ht="16.5" customHeight="1" x14ac:dyDescent="0.2">
      <c r="A269" s="7"/>
      <c r="B269" s="7"/>
      <c r="C269" s="7" t="s">
        <v>105</v>
      </c>
      <c r="D269" s="7"/>
      <c r="E269" s="7"/>
      <c r="F269" s="7"/>
      <c r="G269" s="7"/>
      <c r="H269" s="7"/>
      <c r="I269" s="7"/>
      <c r="J269" s="7"/>
      <c r="K269" s="7"/>
      <c r="L269" s="9" t="s">
        <v>240</v>
      </c>
      <c r="M269" s="15">
        <v>185</v>
      </c>
      <c r="N269" s="15">
        <v>215</v>
      </c>
      <c r="O269" s="16">
        <v>61</v>
      </c>
      <c r="P269" s="7"/>
      <c r="Q269" s="15">
        <v>934</v>
      </c>
      <c r="R269" s="17">
        <v>2786</v>
      </c>
      <c r="S269" s="16">
        <v>43</v>
      </c>
    </row>
    <row r="270" spans="1:19" ht="16.5" customHeight="1" x14ac:dyDescent="0.2">
      <c r="A270" s="7"/>
      <c r="B270" s="7"/>
      <c r="C270" s="7" t="s">
        <v>587</v>
      </c>
      <c r="D270" s="7"/>
      <c r="E270" s="7"/>
      <c r="F270" s="7"/>
      <c r="G270" s="7"/>
      <c r="H270" s="7"/>
      <c r="I270" s="7"/>
      <c r="J270" s="7"/>
      <c r="K270" s="7"/>
      <c r="L270" s="9"/>
      <c r="M270" s="10"/>
      <c r="N270" s="10"/>
      <c r="O270" s="10"/>
      <c r="P270" s="7"/>
      <c r="Q270" s="10"/>
      <c r="R270" s="10"/>
      <c r="S270" s="10"/>
    </row>
    <row r="271" spans="1:19" ht="29.45" customHeight="1" x14ac:dyDescent="0.2">
      <c r="A271" s="7"/>
      <c r="B271" s="7"/>
      <c r="C271" s="7"/>
      <c r="D271" s="84" t="s">
        <v>346</v>
      </c>
      <c r="E271" s="84"/>
      <c r="F271" s="84"/>
      <c r="G271" s="84"/>
      <c r="H271" s="84"/>
      <c r="I271" s="84"/>
      <c r="J271" s="84"/>
      <c r="K271" s="84"/>
      <c r="L271" s="9" t="s">
        <v>240</v>
      </c>
      <c r="M271" s="14" t="s">
        <v>227</v>
      </c>
      <c r="N271" s="14" t="s">
        <v>227</v>
      </c>
      <c r="O271" s="14" t="s">
        <v>227</v>
      </c>
      <c r="P271" s="7"/>
      <c r="Q271" s="14" t="s">
        <v>227</v>
      </c>
      <c r="R271" s="14" t="s">
        <v>227</v>
      </c>
      <c r="S271" s="14" t="s">
        <v>227</v>
      </c>
    </row>
    <row r="272" spans="1:19" ht="16.5" customHeight="1" x14ac:dyDescent="0.2">
      <c r="A272" s="7"/>
      <c r="B272" s="7"/>
      <c r="C272" s="7"/>
      <c r="D272" s="7" t="s">
        <v>487</v>
      </c>
      <c r="E272" s="7"/>
      <c r="F272" s="7"/>
      <c r="G272" s="7"/>
      <c r="H272" s="7"/>
      <c r="I272" s="7"/>
      <c r="J272" s="7"/>
      <c r="K272" s="7"/>
      <c r="L272" s="9" t="s">
        <v>240</v>
      </c>
      <c r="M272" s="15">
        <v>183</v>
      </c>
      <c r="N272" s="15">
        <v>235</v>
      </c>
      <c r="O272" s="16">
        <v>37</v>
      </c>
      <c r="P272" s="7"/>
      <c r="Q272" s="15">
        <v>802</v>
      </c>
      <c r="R272" s="17">
        <v>1421</v>
      </c>
      <c r="S272" s="16">
        <v>25</v>
      </c>
    </row>
    <row r="273" spans="1:19" ht="16.5" customHeight="1" x14ac:dyDescent="0.2">
      <c r="A273" s="7"/>
      <c r="B273" s="7"/>
      <c r="C273" s="7"/>
      <c r="D273" s="7" t="s">
        <v>588</v>
      </c>
      <c r="E273" s="7"/>
      <c r="F273" s="7"/>
      <c r="G273" s="7"/>
      <c r="H273" s="7"/>
      <c r="I273" s="7"/>
      <c r="J273" s="7"/>
      <c r="K273" s="7"/>
      <c r="L273" s="9" t="s">
        <v>240</v>
      </c>
      <c r="M273" s="15">
        <v>185</v>
      </c>
      <c r="N273" s="15">
        <v>200</v>
      </c>
      <c r="O273" s="16">
        <v>23</v>
      </c>
      <c r="P273" s="7"/>
      <c r="Q273" s="14" t="s">
        <v>227</v>
      </c>
      <c r="R273" s="14" t="s">
        <v>227</v>
      </c>
      <c r="S273" s="14" t="s">
        <v>227</v>
      </c>
    </row>
    <row r="274" spans="1:19" ht="16.5" customHeight="1" x14ac:dyDescent="0.2">
      <c r="A274" s="7"/>
      <c r="B274" s="7"/>
      <c r="C274" s="7" t="s">
        <v>589</v>
      </c>
      <c r="D274" s="7"/>
      <c r="E274" s="7"/>
      <c r="F274" s="7"/>
      <c r="G274" s="7"/>
      <c r="H274" s="7"/>
      <c r="I274" s="7"/>
      <c r="J274" s="7"/>
      <c r="K274" s="7"/>
      <c r="L274" s="9"/>
      <c r="M274" s="10"/>
      <c r="N274" s="10"/>
      <c r="O274" s="10"/>
      <c r="P274" s="7"/>
      <c r="Q274" s="10"/>
      <c r="R274" s="10"/>
      <c r="S274" s="10"/>
    </row>
    <row r="275" spans="1:19" ht="16.5" customHeight="1" x14ac:dyDescent="0.2">
      <c r="A275" s="7"/>
      <c r="B275" s="7"/>
      <c r="C275" s="7"/>
      <c r="D275" s="7" t="s">
        <v>433</v>
      </c>
      <c r="E275" s="7"/>
      <c r="F275" s="7"/>
      <c r="G275" s="7"/>
      <c r="H275" s="7"/>
      <c r="I275" s="7"/>
      <c r="J275" s="7"/>
      <c r="K275" s="7"/>
      <c r="L275" s="9" t="s">
        <v>240</v>
      </c>
      <c r="M275" s="15">
        <v>185</v>
      </c>
      <c r="N275" s="15">
        <v>215</v>
      </c>
      <c r="O275" s="16">
        <v>61</v>
      </c>
      <c r="P275" s="7"/>
      <c r="Q275" s="15">
        <v>934</v>
      </c>
      <c r="R275" s="17">
        <v>2786</v>
      </c>
      <c r="S275" s="16">
        <v>43</v>
      </c>
    </row>
    <row r="276" spans="1:19" ht="16.5" customHeight="1" x14ac:dyDescent="0.2">
      <c r="A276" s="7"/>
      <c r="B276" s="7"/>
      <c r="C276" s="7"/>
      <c r="D276" s="7" t="s">
        <v>434</v>
      </c>
      <c r="E276" s="7"/>
      <c r="F276" s="7"/>
      <c r="G276" s="7"/>
      <c r="H276" s="7"/>
      <c r="I276" s="7"/>
      <c r="J276" s="7"/>
      <c r="K276" s="7"/>
      <c r="L276" s="9" t="s">
        <v>240</v>
      </c>
      <c r="M276" s="14" t="s">
        <v>101</v>
      </c>
      <c r="N276" s="14" t="s">
        <v>101</v>
      </c>
      <c r="O276" s="13" t="s">
        <v>104</v>
      </c>
      <c r="P276" s="7"/>
      <c r="Q276" s="14" t="s">
        <v>101</v>
      </c>
      <c r="R276" s="14" t="s">
        <v>101</v>
      </c>
      <c r="S276" s="13" t="s">
        <v>104</v>
      </c>
    </row>
    <row r="277" spans="1:19" ht="16.5" customHeight="1" x14ac:dyDescent="0.2">
      <c r="A277" s="7"/>
      <c r="B277" s="7"/>
      <c r="C277" s="7"/>
      <c r="D277" s="7" t="s">
        <v>435</v>
      </c>
      <c r="E277" s="7"/>
      <c r="F277" s="7"/>
      <c r="G277" s="7"/>
      <c r="H277" s="7"/>
      <c r="I277" s="7"/>
      <c r="J277" s="7"/>
      <c r="K277" s="7"/>
      <c r="L277" s="9" t="s">
        <v>240</v>
      </c>
      <c r="M277" s="14" t="s">
        <v>101</v>
      </c>
      <c r="N277" s="14" t="s">
        <v>101</v>
      </c>
      <c r="O277" s="13" t="s">
        <v>104</v>
      </c>
      <c r="P277" s="7"/>
      <c r="Q277" s="14" t="s">
        <v>101</v>
      </c>
      <c r="R277" s="14" t="s">
        <v>101</v>
      </c>
      <c r="S277" s="13" t="s">
        <v>104</v>
      </c>
    </row>
    <row r="278" spans="1:19" ht="16.5" customHeight="1" x14ac:dyDescent="0.2">
      <c r="A278" s="7"/>
      <c r="B278" s="7"/>
      <c r="C278" s="7"/>
      <c r="D278" s="7" t="s">
        <v>436</v>
      </c>
      <c r="E278" s="7"/>
      <c r="F278" s="7"/>
      <c r="G278" s="7"/>
      <c r="H278" s="7"/>
      <c r="I278" s="7"/>
      <c r="J278" s="7"/>
      <c r="K278" s="7"/>
      <c r="L278" s="9" t="s">
        <v>240</v>
      </c>
      <c r="M278" s="14" t="s">
        <v>101</v>
      </c>
      <c r="N278" s="14" t="s">
        <v>101</v>
      </c>
      <c r="O278" s="13" t="s">
        <v>104</v>
      </c>
      <c r="P278" s="7"/>
      <c r="Q278" s="14" t="s">
        <v>101</v>
      </c>
      <c r="R278" s="14" t="s">
        <v>101</v>
      </c>
      <c r="S278" s="13" t="s">
        <v>104</v>
      </c>
    </row>
    <row r="279" spans="1:19" ht="16.5" customHeight="1" x14ac:dyDescent="0.2">
      <c r="A279" s="7"/>
      <c r="B279" s="7"/>
      <c r="C279" s="7"/>
      <c r="D279" s="7" t="s">
        <v>437</v>
      </c>
      <c r="E279" s="7"/>
      <c r="F279" s="7"/>
      <c r="G279" s="7"/>
      <c r="H279" s="7"/>
      <c r="I279" s="7"/>
      <c r="J279" s="7"/>
      <c r="K279" s="7"/>
      <c r="L279" s="9" t="s">
        <v>240</v>
      </c>
      <c r="M279" s="14" t="s">
        <v>101</v>
      </c>
      <c r="N279" s="14" t="s">
        <v>101</v>
      </c>
      <c r="O279" s="13" t="s">
        <v>104</v>
      </c>
      <c r="P279" s="7"/>
      <c r="Q279" s="14" t="s">
        <v>101</v>
      </c>
      <c r="R279" s="14" t="s">
        <v>101</v>
      </c>
      <c r="S279" s="13" t="s">
        <v>104</v>
      </c>
    </row>
    <row r="280" spans="1:19" ht="16.5" customHeight="1" x14ac:dyDescent="0.2">
      <c r="A280" s="7"/>
      <c r="B280" s="7"/>
      <c r="C280" s="7"/>
      <c r="D280" s="7" t="s">
        <v>588</v>
      </c>
      <c r="E280" s="7"/>
      <c r="F280" s="7"/>
      <c r="G280" s="7"/>
      <c r="H280" s="7"/>
      <c r="I280" s="7"/>
      <c r="J280" s="7"/>
      <c r="K280" s="7"/>
      <c r="L280" s="9" t="s">
        <v>240</v>
      </c>
      <c r="M280" s="14" t="s">
        <v>101</v>
      </c>
      <c r="N280" s="14" t="s">
        <v>101</v>
      </c>
      <c r="O280" s="13" t="s">
        <v>104</v>
      </c>
      <c r="P280" s="7"/>
      <c r="Q280" s="14" t="s">
        <v>101</v>
      </c>
      <c r="R280" s="14" t="s">
        <v>101</v>
      </c>
      <c r="S280" s="13" t="s">
        <v>104</v>
      </c>
    </row>
    <row r="281" spans="1:19" ht="16.5" customHeight="1" x14ac:dyDescent="0.2">
      <c r="A281" s="7"/>
      <c r="B281" s="7"/>
      <c r="C281" s="7" t="s">
        <v>611</v>
      </c>
      <c r="D281" s="7"/>
      <c r="E281" s="7"/>
      <c r="F281" s="7"/>
      <c r="G281" s="7"/>
      <c r="H281" s="7"/>
      <c r="I281" s="7"/>
      <c r="J281" s="7"/>
      <c r="K281" s="7"/>
      <c r="L281" s="9"/>
      <c r="M281" s="10"/>
      <c r="N281" s="10"/>
      <c r="O281" s="10"/>
      <c r="P281" s="7"/>
      <c r="Q281" s="10"/>
      <c r="R281" s="10"/>
      <c r="S281" s="10"/>
    </row>
    <row r="282" spans="1:19" ht="16.5" customHeight="1" x14ac:dyDescent="0.2">
      <c r="A282" s="7"/>
      <c r="B282" s="7"/>
      <c r="C282" s="7"/>
      <c r="D282" s="7" t="s">
        <v>591</v>
      </c>
      <c r="E282" s="7"/>
      <c r="F282" s="7"/>
      <c r="G282" s="7"/>
      <c r="H282" s="7"/>
      <c r="I282" s="7"/>
      <c r="J282" s="7"/>
      <c r="K282" s="7"/>
      <c r="L282" s="9" t="s">
        <v>240</v>
      </c>
      <c r="M282" s="14" t="s">
        <v>101</v>
      </c>
      <c r="N282" s="14" t="s">
        <v>101</v>
      </c>
      <c r="O282" s="13" t="s">
        <v>104</v>
      </c>
      <c r="P282" s="7"/>
      <c r="Q282" s="14" t="s">
        <v>101</v>
      </c>
      <c r="R282" s="14" t="s">
        <v>101</v>
      </c>
      <c r="S282" s="13" t="s">
        <v>104</v>
      </c>
    </row>
    <row r="283" spans="1:19" ht="16.5" customHeight="1" x14ac:dyDescent="0.2">
      <c r="A283" s="7"/>
      <c r="B283" s="7"/>
      <c r="C283" s="7"/>
      <c r="D283" s="7" t="s">
        <v>592</v>
      </c>
      <c r="E283" s="7"/>
      <c r="F283" s="7"/>
      <c r="G283" s="7"/>
      <c r="H283" s="7"/>
      <c r="I283" s="7"/>
      <c r="J283" s="7"/>
      <c r="K283" s="7"/>
      <c r="L283" s="9" t="s">
        <v>240</v>
      </c>
      <c r="M283" s="14" t="s">
        <v>101</v>
      </c>
      <c r="N283" s="14" t="s">
        <v>101</v>
      </c>
      <c r="O283" s="13" t="s">
        <v>104</v>
      </c>
      <c r="P283" s="7"/>
      <c r="Q283" s="14" t="s">
        <v>101</v>
      </c>
      <c r="R283" s="14" t="s">
        <v>101</v>
      </c>
      <c r="S283" s="13" t="s">
        <v>104</v>
      </c>
    </row>
    <row r="284" spans="1:19" ht="16.5" customHeight="1" x14ac:dyDescent="0.2">
      <c r="A284" s="7"/>
      <c r="B284" s="7"/>
      <c r="C284" s="7"/>
      <c r="D284" s="7" t="s">
        <v>593</v>
      </c>
      <c r="E284" s="7"/>
      <c r="F284" s="7"/>
      <c r="G284" s="7"/>
      <c r="H284" s="7"/>
      <c r="I284" s="7"/>
      <c r="J284" s="7"/>
      <c r="K284" s="7"/>
      <c r="L284" s="9" t="s">
        <v>240</v>
      </c>
      <c r="M284" s="14" t="s">
        <v>101</v>
      </c>
      <c r="N284" s="14" t="s">
        <v>101</v>
      </c>
      <c r="O284" s="13" t="s">
        <v>104</v>
      </c>
      <c r="P284" s="7"/>
      <c r="Q284" s="14" t="s">
        <v>227</v>
      </c>
      <c r="R284" s="14" t="s">
        <v>227</v>
      </c>
      <c r="S284" s="14" t="s">
        <v>227</v>
      </c>
    </row>
    <row r="285" spans="1:19" ht="16.5" customHeight="1" x14ac:dyDescent="0.2">
      <c r="A285" s="7"/>
      <c r="B285" s="7"/>
      <c r="C285" s="7"/>
      <c r="D285" s="7" t="s">
        <v>594</v>
      </c>
      <c r="E285" s="7"/>
      <c r="F285" s="7"/>
      <c r="G285" s="7"/>
      <c r="H285" s="7"/>
      <c r="I285" s="7"/>
      <c r="J285" s="7"/>
      <c r="K285" s="7"/>
      <c r="L285" s="9" t="s">
        <v>240</v>
      </c>
      <c r="M285" s="15">
        <v>193</v>
      </c>
      <c r="N285" s="15">
        <v>211</v>
      </c>
      <c r="O285" s="16">
        <v>22</v>
      </c>
      <c r="P285" s="7"/>
      <c r="Q285" s="14" t="s">
        <v>227</v>
      </c>
      <c r="R285" s="14" t="s">
        <v>227</v>
      </c>
      <c r="S285" s="14" t="s">
        <v>227</v>
      </c>
    </row>
    <row r="286" spans="1:19" ht="16.5" customHeight="1" x14ac:dyDescent="0.2">
      <c r="A286" s="7"/>
      <c r="B286" s="7"/>
      <c r="C286" s="7"/>
      <c r="D286" s="7" t="s">
        <v>595</v>
      </c>
      <c r="E286" s="7"/>
      <c r="F286" s="7"/>
      <c r="G286" s="7"/>
      <c r="H286" s="7"/>
      <c r="I286" s="7"/>
      <c r="J286" s="7"/>
      <c r="K286" s="7"/>
      <c r="L286" s="9" t="s">
        <v>240</v>
      </c>
      <c r="M286" s="15">
        <v>178</v>
      </c>
      <c r="N286" s="15">
        <v>223</v>
      </c>
      <c r="O286" s="16">
        <v>39</v>
      </c>
      <c r="P286" s="7"/>
      <c r="Q286" s="15">
        <v>912</v>
      </c>
      <c r="R286" s="17">
        <v>2833</v>
      </c>
      <c r="S286" s="16">
        <v>27</v>
      </c>
    </row>
    <row r="287" spans="1:19" ht="16.5" customHeight="1" x14ac:dyDescent="0.2">
      <c r="A287" s="7"/>
      <c r="B287" s="7"/>
      <c r="C287" s="7"/>
      <c r="D287" s="7" t="s">
        <v>588</v>
      </c>
      <c r="E287" s="7"/>
      <c r="F287" s="7"/>
      <c r="G287" s="7"/>
      <c r="H287" s="7"/>
      <c r="I287" s="7"/>
      <c r="J287" s="7"/>
      <c r="K287" s="7"/>
      <c r="L287" s="9" t="s">
        <v>240</v>
      </c>
      <c r="M287" s="14" t="s">
        <v>101</v>
      </c>
      <c r="N287" s="14" t="s">
        <v>101</v>
      </c>
      <c r="O287" s="13" t="s">
        <v>104</v>
      </c>
      <c r="P287" s="7"/>
      <c r="Q287" s="14" t="s">
        <v>101</v>
      </c>
      <c r="R287" s="14" t="s">
        <v>101</v>
      </c>
      <c r="S287" s="13" t="s">
        <v>104</v>
      </c>
    </row>
    <row r="288" spans="1:19" ht="16.5" customHeight="1" x14ac:dyDescent="0.2">
      <c r="A288" s="7"/>
      <c r="B288" s="7" t="s">
        <v>597</v>
      </c>
      <c r="C288" s="7"/>
      <c r="D288" s="7"/>
      <c r="E288" s="7"/>
      <c r="F288" s="7"/>
      <c r="G288" s="7"/>
      <c r="H288" s="7"/>
      <c r="I288" s="7"/>
      <c r="J288" s="7"/>
      <c r="K288" s="7"/>
      <c r="L288" s="9"/>
      <c r="M288" s="10"/>
      <c r="N288" s="10"/>
      <c r="O288" s="10"/>
      <c r="P288" s="7"/>
      <c r="Q288" s="10"/>
      <c r="R288" s="10"/>
      <c r="S288" s="10"/>
    </row>
    <row r="289" spans="1:19" ht="16.5" customHeight="1" x14ac:dyDescent="0.2">
      <c r="A289" s="7"/>
      <c r="B289" s="7"/>
      <c r="C289" s="7" t="s">
        <v>105</v>
      </c>
      <c r="D289" s="7"/>
      <c r="E289" s="7"/>
      <c r="F289" s="7"/>
      <c r="G289" s="7"/>
      <c r="H289" s="7"/>
      <c r="I289" s="7"/>
      <c r="J289" s="7"/>
      <c r="K289" s="7"/>
      <c r="L289" s="9" t="s">
        <v>240</v>
      </c>
      <c r="M289" s="14" t="s">
        <v>101</v>
      </c>
      <c r="N289" s="14" t="s">
        <v>101</v>
      </c>
      <c r="O289" s="14" t="s">
        <v>101</v>
      </c>
      <c r="P289" s="7"/>
      <c r="Q289" s="14" t="s">
        <v>101</v>
      </c>
      <c r="R289" s="14" t="s">
        <v>101</v>
      </c>
      <c r="S289" s="14" t="s">
        <v>101</v>
      </c>
    </row>
    <row r="290" spans="1:19" ht="16.5" customHeight="1" x14ac:dyDescent="0.2">
      <c r="A290" s="7"/>
      <c r="B290" s="7"/>
      <c r="C290" s="7" t="s">
        <v>587</v>
      </c>
      <c r="D290" s="7"/>
      <c r="E290" s="7"/>
      <c r="F290" s="7"/>
      <c r="G290" s="7"/>
      <c r="H290" s="7"/>
      <c r="I290" s="7"/>
      <c r="J290" s="7"/>
      <c r="K290" s="7"/>
      <c r="L290" s="9"/>
      <c r="M290" s="10"/>
      <c r="N290" s="10"/>
      <c r="O290" s="10"/>
      <c r="P290" s="7"/>
      <c r="Q290" s="10"/>
      <c r="R290" s="10"/>
      <c r="S290" s="10"/>
    </row>
    <row r="291" spans="1:19" ht="29.45" customHeight="1" x14ac:dyDescent="0.2">
      <c r="A291" s="7"/>
      <c r="B291" s="7"/>
      <c r="C291" s="7"/>
      <c r="D291" s="84" t="s">
        <v>346</v>
      </c>
      <c r="E291" s="84"/>
      <c r="F291" s="84"/>
      <c r="G291" s="84"/>
      <c r="H291" s="84"/>
      <c r="I291" s="84"/>
      <c r="J291" s="84"/>
      <c r="K291" s="84"/>
      <c r="L291" s="9" t="s">
        <v>240</v>
      </c>
      <c r="M291" s="14" t="s">
        <v>101</v>
      </c>
      <c r="N291" s="14" t="s">
        <v>101</v>
      </c>
      <c r="O291" s="14" t="s">
        <v>101</v>
      </c>
      <c r="P291" s="7"/>
      <c r="Q291" s="14" t="s">
        <v>101</v>
      </c>
      <c r="R291" s="14" t="s">
        <v>101</v>
      </c>
      <c r="S291" s="14" t="s">
        <v>101</v>
      </c>
    </row>
    <row r="292" spans="1:19" ht="16.5" customHeight="1" x14ac:dyDescent="0.2">
      <c r="A292" s="7"/>
      <c r="B292" s="7"/>
      <c r="C292" s="7"/>
      <c r="D292" s="7" t="s">
        <v>487</v>
      </c>
      <c r="E292" s="7"/>
      <c r="F292" s="7"/>
      <c r="G292" s="7"/>
      <c r="H292" s="7"/>
      <c r="I292" s="7"/>
      <c r="J292" s="7"/>
      <c r="K292" s="7"/>
      <c r="L292" s="9" t="s">
        <v>240</v>
      </c>
      <c r="M292" s="14" t="s">
        <v>101</v>
      </c>
      <c r="N292" s="14" t="s">
        <v>101</v>
      </c>
      <c r="O292" s="14" t="s">
        <v>101</v>
      </c>
      <c r="P292" s="7"/>
      <c r="Q292" s="14" t="s">
        <v>101</v>
      </c>
      <c r="R292" s="14" t="s">
        <v>101</v>
      </c>
      <c r="S292" s="14" t="s">
        <v>101</v>
      </c>
    </row>
    <row r="293" spans="1:19" ht="16.5" customHeight="1" x14ac:dyDescent="0.2">
      <c r="A293" s="7"/>
      <c r="B293" s="7"/>
      <c r="C293" s="7"/>
      <c r="D293" s="7" t="s">
        <v>588</v>
      </c>
      <c r="E293" s="7"/>
      <c r="F293" s="7"/>
      <c r="G293" s="7"/>
      <c r="H293" s="7"/>
      <c r="I293" s="7"/>
      <c r="J293" s="7"/>
      <c r="K293" s="7"/>
      <c r="L293" s="9" t="s">
        <v>240</v>
      </c>
      <c r="M293" s="14" t="s">
        <v>101</v>
      </c>
      <c r="N293" s="14" t="s">
        <v>101</v>
      </c>
      <c r="O293" s="14" t="s">
        <v>101</v>
      </c>
      <c r="P293" s="7"/>
      <c r="Q293" s="14" t="s">
        <v>101</v>
      </c>
      <c r="R293" s="14" t="s">
        <v>101</v>
      </c>
      <c r="S293" s="14" t="s">
        <v>101</v>
      </c>
    </row>
    <row r="294" spans="1:19" ht="16.5" customHeight="1" x14ac:dyDescent="0.2">
      <c r="A294" s="7"/>
      <c r="B294" s="7"/>
      <c r="C294" s="7" t="s">
        <v>589</v>
      </c>
      <c r="D294" s="7"/>
      <c r="E294" s="7"/>
      <c r="F294" s="7"/>
      <c r="G294" s="7"/>
      <c r="H294" s="7"/>
      <c r="I294" s="7"/>
      <c r="J294" s="7"/>
      <c r="K294" s="7"/>
      <c r="L294" s="9"/>
      <c r="M294" s="10"/>
      <c r="N294" s="10"/>
      <c r="O294" s="10"/>
      <c r="P294" s="7"/>
      <c r="Q294" s="10"/>
      <c r="R294" s="10"/>
      <c r="S294" s="10"/>
    </row>
    <row r="295" spans="1:19" ht="16.5" customHeight="1" x14ac:dyDescent="0.2">
      <c r="A295" s="7"/>
      <c r="B295" s="7"/>
      <c r="C295" s="7"/>
      <c r="D295" s="7" t="s">
        <v>433</v>
      </c>
      <c r="E295" s="7"/>
      <c r="F295" s="7"/>
      <c r="G295" s="7"/>
      <c r="H295" s="7"/>
      <c r="I295" s="7"/>
      <c r="J295" s="7"/>
      <c r="K295" s="7"/>
      <c r="L295" s="9" t="s">
        <v>240</v>
      </c>
      <c r="M295" s="14" t="s">
        <v>101</v>
      </c>
      <c r="N295" s="14" t="s">
        <v>101</v>
      </c>
      <c r="O295" s="14" t="s">
        <v>101</v>
      </c>
      <c r="P295" s="7"/>
      <c r="Q295" s="14" t="s">
        <v>101</v>
      </c>
      <c r="R295" s="14" t="s">
        <v>101</v>
      </c>
      <c r="S295" s="14" t="s">
        <v>101</v>
      </c>
    </row>
    <row r="296" spans="1:19" ht="16.5" customHeight="1" x14ac:dyDescent="0.2">
      <c r="A296" s="7"/>
      <c r="B296" s="7"/>
      <c r="C296" s="7"/>
      <c r="D296" s="7" t="s">
        <v>434</v>
      </c>
      <c r="E296" s="7"/>
      <c r="F296" s="7"/>
      <c r="G296" s="7"/>
      <c r="H296" s="7"/>
      <c r="I296" s="7"/>
      <c r="J296" s="7"/>
      <c r="K296" s="7"/>
      <c r="L296" s="9" t="s">
        <v>240</v>
      </c>
      <c r="M296" s="14" t="s">
        <v>101</v>
      </c>
      <c r="N296" s="14" t="s">
        <v>101</v>
      </c>
      <c r="O296" s="14" t="s">
        <v>101</v>
      </c>
      <c r="P296" s="7"/>
      <c r="Q296" s="14" t="s">
        <v>101</v>
      </c>
      <c r="R296" s="14" t="s">
        <v>101</v>
      </c>
      <c r="S296" s="14" t="s">
        <v>101</v>
      </c>
    </row>
    <row r="297" spans="1:19" ht="16.5" customHeight="1" x14ac:dyDescent="0.2">
      <c r="A297" s="7"/>
      <c r="B297" s="7"/>
      <c r="C297" s="7"/>
      <c r="D297" s="7" t="s">
        <v>435</v>
      </c>
      <c r="E297" s="7"/>
      <c r="F297" s="7"/>
      <c r="G297" s="7"/>
      <c r="H297" s="7"/>
      <c r="I297" s="7"/>
      <c r="J297" s="7"/>
      <c r="K297" s="7"/>
      <c r="L297" s="9" t="s">
        <v>240</v>
      </c>
      <c r="M297" s="14" t="s">
        <v>101</v>
      </c>
      <c r="N297" s="14" t="s">
        <v>101</v>
      </c>
      <c r="O297" s="14" t="s">
        <v>101</v>
      </c>
      <c r="P297" s="7"/>
      <c r="Q297" s="14" t="s">
        <v>101</v>
      </c>
      <c r="R297" s="14" t="s">
        <v>101</v>
      </c>
      <c r="S297" s="14" t="s">
        <v>101</v>
      </c>
    </row>
    <row r="298" spans="1:19" ht="16.5" customHeight="1" x14ac:dyDescent="0.2">
      <c r="A298" s="7"/>
      <c r="B298" s="7"/>
      <c r="C298" s="7"/>
      <c r="D298" s="7" t="s">
        <v>436</v>
      </c>
      <c r="E298" s="7"/>
      <c r="F298" s="7"/>
      <c r="G298" s="7"/>
      <c r="H298" s="7"/>
      <c r="I298" s="7"/>
      <c r="J298" s="7"/>
      <c r="K298" s="7"/>
      <c r="L298" s="9" t="s">
        <v>240</v>
      </c>
      <c r="M298" s="14" t="s">
        <v>101</v>
      </c>
      <c r="N298" s="14" t="s">
        <v>101</v>
      </c>
      <c r="O298" s="14" t="s">
        <v>101</v>
      </c>
      <c r="P298" s="7"/>
      <c r="Q298" s="14" t="s">
        <v>101</v>
      </c>
      <c r="R298" s="14" t="s">
        <v>101</v>
      </c>
      <c r="S298" s="14" t="s">
        <v>101</v>
      </c>
    </row>
    <row r="299" spans="1:19" ht="16.5" customHeight="1" x14ac:dyDescent="0.2">
      <c r="A299" s="7"/>
      <c r="B299" s="7"/>
      <c r="C299" s="7"/>
      <c r="D299" s="7" t="s">
        <v>437</v>
      </c>
      <c r="E299" s="7"/>
      <c r="F299" s="7"/>
      <c r="G299" s="7"/>
      <c r="H299" s="7"/>
      <c r="I299" s="7"/>
      <c r="J299" s="7"/>
      <c r="K299" s="7"/>
      <c r="L299" s="9" t="s">
        <v>240</v>
      </c>
      <c r="M299" s="14" t="s">
        <v>101</v>
      </c>
      <c r="N299" s="14" t="s">
        <v>101</v>
      </c>
      <c r="O299" s="14" t="s">
        <v>101</v>
      </c>
      <c r="P299" s="7"/>
      <c r="Q299" s="14" t="s">
        <v>101</v>
      </c>
      <c r="R299" s="14" t="s">
        <v>101</v>
      </c>
      <c r="S299" s="14" t="s">
        <v>101</v>
      </c>
    </row>
    <row r="300" spans="1:19" ht="16.5" customHeight="1" x14ac:dyDescent="0.2">
      <c r="A300" s="7"/>
      <c r="B300" s="7"/>
      <c r="C300" s="7"/>
      <c r="D300" s="7" t="s">
        <v>588</v>
      </c>
      <c r="E300" s="7"/>
      <c r="F300" s="7"/>
      <c r="G300" s="7"/>
      <c r="H300" s="7"/>
      <c r="I300" s="7"/>
      <c r="J300" s="7"/>
      <c r="K300" s="7"/>
      <c r="L300" s="9" t="s">
        <v>240</v>
      </c>
      <c r="M300" s="14" t="s">
        <v>101</v>
      </c>
      <c r="N300" s="14" t="s">
        <v>101</v>
      </c>
      <c r="O300" s="14" t="s">
        <v>101</v>
      </c>
      <c r="P300" s="7"/>
      <c r="Q300" s="14" t="s">
        <v>101</v>
      </c>
      <c r="R300" s="14" t="s">
        <v>101</v>
      </c>
      <c r="S300" s="14" t="s">
        <v>101</v>
      </c>
    </row>
    <row r="301" spans="1:19" ht="16.5" customHeight="1" x14ac:dyDescent="0.2">
      <c r="A301" s="7"/>
      <c r="B301" s="7"/>
      <c r="C301" s="7" t="s">
        <v>611</v>
      </c>
      <c r="D301" s="7"/>
      <c r="E301" s="7"/>
      <c r="F301" s="7"/>
      <c r="G301" s="7"/>
      <c r="H301" s="7"/>
      <c r="I301" s="7"/>
      <c r="J301" s="7"/>
      <c r="K301" s="7"/>
      <c r="L301" s="9"/>
      <c r="M301" s="10"/>
      <c r="N301" s="10"/>
      <c r="O301" s="10"/>
      <c r="P301" s="7"/>
      <c r="Q301" s="10"/>
      <c r="R301" s="10"/>
      <c r="S301" s="10"/>
    </row>
    <row r="302" spans="1:19" ht="16.5" customHeight="1" x14ac:dyDescent="0.2">
      <c r="A302" s="7"/>
      <c r="B302" s="7"/>
      <c r="C302" s="7"/>
      <c r="D302" s="7" t="s">
        <v>591</v>
      </c>
      <c r="E302" s="7"/>
      <c r="F302" s="7"/>
      <c r="G302" s="7"/>
      <c r="H302" s="7"/>
      <c r="I302" s="7"/>
      <c r="J302" s="7"/>
      <c r="K302" s="7"/>
      <c r="L302" s="9" t="s">
        <v>240</v>
      </c>
      <c r="M302" s="14" t="s">
        <v>101</v>
      </c>
      <c r="N302" s="14" t="s">
        <v>101</v>
      </c>
      <c r="O302" s="14" t="s">
        <v>101</v>
      </c>
      <c r="P302" s="7"/>
      <c r="Q302" s="14" t="s">
        <v>101</v>
      </c>
      <c r="R302" s="14" t="s">
        <v>101</v>
      </c>
      <c r="S302" s="14" t="s">
        <v>101</v>
      </c>
    </row>
    <row r="303" spans="1:19" ht="16.5" customHeight="1" x14ac:dyDescent="0.2">
      <c r="A303" s="7"/>
      <c r="B303" s="7"/>
      <c r="C303" s="7"/>
      <c r="D303" s="7" t="s">
        <v>592</v>
      </c>
      <c r="E303" s="7"/>
      <c r="F303" s="7"/>
      <c r="G303" s="7"/>
      <c r="H303" s="7"/>
      <c r="I303" s="7"/>
      <c r="J303" s="7"/>
      <c r="K303" s="7"/>
      <c r="L303" s="9" t="s">
        <v>240</v>
      </c>
      <c r="M303" s="14" t="s">
        <v>101</v>
      </c>
      <c r="N303" s="14" t="s">
        <v>101</v>
      </c>
      <c r="O303" s="14" t="s">
        <v>101</v>
      </c>
      <c r="P303" s="7"/>
      <c r="Q303" s="14" t="s">
        <v>101</v>
      </c>
      <c r="R303" s="14" t="s">
        <v>101</v>
      </c>
      <c r="S303" s="14" t="s">
        <v>101</v>
      </c>
    </row>
    <row r="304" spans="1:19" ht="16.5" customHeight="1" x14ac:dyDescent="0.2">
      <c r="A304" s="7"/>
      <c r="B304" s="7"/>
      <c r="C304" s="7"/>
      <c r="D304" s="7" t="s">
        <v>593</v>
      </c>
      <c r="E304" s="7"/>
      <c r="F304" s="7"/>
      <c r="G304" s="7"/>
      <c r="H304" s="7"/>
      <c r="I304" s="7"/>
      <c r="J304" s="7"/>
      <c r="K304" s="7"/>
      <c r="L304" s="9" t="s">
        <v>240</v>
      </c>
      <c r="M304" s="14" t="s">
        <v>101</v>
      </c>
      <c r="N304" s="14" t="s">
        <v>101</v>
      </c>
      <c r="O304" s="14" t="s">
        <v>101</v>
      </c>
      <c r="P304" s="7"/>
      <c r="Q304" s="14" t="s">
        <v>101</v>
      </c>
      <c r="R304" s="14" t="s">
        <v>101</v>
      </c>
      <c r="S304" s="14" t="s">
        <v>101</v>
      </c>
    </row>
    <row r="305" spans="1:19" ht="16.5" customHeight="1" x14ac:dyDescent="0.2">
      <c r="A305" s="7"/>
      <c r="B305" s="7"/>
      <c r="C305" s="7"/>
      <c r="D305" s="7" t="s">
        <v>594</v>
      </c>
      <c r="E305" s="7"/>
      <c r="F305" s="7"/>
      <c r="G305" s="7"/>
      <c r="H305" s="7"/>
      <c r="I305" s="7"/>
      <c r="J305" s="7"/>
      <c r="K305" s="7"/>
      <c r="L305" s="9" t="s">
        <v>240</v>
      </c>
      <c r="M305" s="14" t="s">
        <v>101</v>
      </c>
      <c r="N305" s="14" t="s">
        <v>101</v>
      </c>
      <c r="O305" s="14" t="s">
        <v>101</v>
      </c>
      <c r="P305" s="7"/>
      <c r="Q305" s="14" t="s">
        <v>101</v>
      </c>
      <c r="R305" s="14" t="s">
        <v>101</v>
      </c>
      <c r="S305" s="14" t="s">
        <v>101</v>
      </c>
    </row>
    <row r="306" spans="1:19" ht="16.5" customHeight="1" x14ac:dyDescent="0.2">
      <c r="A306" s="7"/>
      <c r="B306" s="7"/>
      <c r="C306" s="7"/>
      <c r="D306" s="7" t="s">
        <v>595</v>
      </c>
      <c r="E306" s="7"/>
      <c r="F306" s="7"/>
      <c r="G306" s="7"/>
      <c r="H306" s="7"/>
      <c r="I306" s="7"/>
      <c r="J306" s="7"/>
      <c r="K306" s="7"/>
      <c r="L306" s="9" t="s">
        <v>240</v>
      </c>
      <c r="M306" s="14" t="s">
        <v>101</v>
      </c>
      <c r="N306" s="14" t="s">
        <v>101</v>
      </c>
      <c r="O306" s="14" t="s">
        <v>101</v>
      </c>
      <c r="P306" s="7"/>
      <c r="Q306" s="14" t="s">
        <v>101</v>
      </c>
      <c r="R306" s="14" t="s">
        <v>101</v>
      </c>
      <c r="S306" s="14" t="s">
        <v>101</v>
      </c>
    </row>
    <row r="307" spans="1:19" ht="16.5" customHeight="1" x14ac:dyDescent="0.2">
      <c r="A307" s="7"/>
      <c r="B307" s="7"/>
      <c r="C307" s="7"/>
      <c r="D307" s="7" t="s">
        <v>588</v>
      </c>
      <c r="E307" s="7"/>
      <c r="F307" s="7"/>
      <c r="G307" s="7"/>
      <c r="H307" s="7"/>
      <c r="I307" s="7"/>
      <c r="J307" s="7"/>
      <c r="K307" s="7"/>
      <c r="L307" s="9" t="s">
        <v>240</v>
      </c>
      <c r="M307" s="14" t="s">
        <v>101</v>
      </c>
      <c r="N307" s="14" t="s">
        <v>101</v>
      </c>
      <c r="O307" s="14" t="s">
        <v>101</v>
      </c>
      <c r="P307" s="7"/>
      <c r="Q307" s="14" t="s">
        <v>101</v>
      </c>
      <c r="R307" s="14" t="s">
        <v>101</v>
      </c>
      <c r="S307" s="14" t="s">
        <v>101</v>
      </c>
    </row>
    <row r="308" spans="1:19" ht="16.5" customHeight="1" x14ac:dyDescent="0.2">
      <c r="A308" s="7" t="s">
        <v>144</v>
      </c>
      <c r="B308" s="7"/>
      <c r="C308" s="7"/>
      <c r="D308" s="7"/>
      <c r="E308" s="7"/>
      <c r="F308" s="7"/>
      <c r="G308" s="7"/>
      <c r="H308" s="7"/>
      <c r="I308" s="7"/>
      <c r="J308" s="7"/>
      <c r="K308" s="7"/>
      <c r="L308" s="9"/>
      <c r="M308" s="10"/>
      <c r="N308" s="10"/>
      <c r="O308" s="10"/>
      <c r="P308" s="7"/>
      <c r="Q308" s="10"/>
      <c r="R308" s="10"/>
      <c r="S308" s="10"/>
    </row>
    <row r="309" spans="1:19" ht="16.5" customHeight="1" x14ac:dyDescent="0.2">
      <c r="A309" s="7"/>
      <c r="B309" s="7" t="s">
        <v>586</v>
      </c>
      <c r="C309" s="7"/>
      <c r="D309" s="7"/>
      <c r="E309" s="7"/>
      <c r="F309" s="7"/>
      <c r="G309" s="7"/>
      <c r="H309" s="7"/>
      <c r="I309" s="7"/>
      <c r="J309" s="7"/>
      <c r="K309" s="7"/>
      <c r="L309" s="9"/>
      <c r="M309" s="10"/>
      <c r="N309" s="10"/>
      <c r="O309" s="10"/>
      <c r="P309" s="7"/>
      <c r="Q309" s="10"/>
      <c r="R309" s="10"/>
      <c r="S309" s="10"/>
    </row>
    <row r="310" spans="1:19" ht="16.5" customHeight="1" x14ac:dyDescent="0.2">
      <c r="A310" s="7"/>
      <c r="B310" s="7"/>
      <c r="C310" s="7" t="s">
        <v>105</v>
      </c>
      <c r="D310" s="7"/>
      <c r="E310" s="7"/>
      <c r="F310" s="7"/>
      <c r="G310" s="7"/>
      <c r="H310" s="7"/>
      <c r="I310" s="7"/>
      <c r="J310" s="7"/>
      <c r="K310" s="7"/>
      <c r="L310" s="9" t="s">
        <v>240</v>
      </c>
      <c r="M310" s="15">
        <v>160</v>
      </c>
      <c r="N310" s="15">
        <v>173</v>
      </c>
      <c r="O310" s="17">
        <v>3867</v>
      </c>
      <c r="P310" s="7"/>
      <c r="Q310" s="15">
        <v>195</v>
      </c>
      <c r="R310" s="17">
        <v>1176</v>
      </c>
      <c r="S310" s="17">
        <v>2702</v>
      </c>
    </row>
    <row r="311" spans="1:19" ht="16.5" customHeight="1" x14ac:dyDescent="0.2">
      <c r="A311" s="7"/>
      <c r="B311" s="7"/>
      <c r="C311" s="7" t="s">
        <v>587</v>
      </c>
      <c r="D311" s="7"/>
      <c r="E311" s="7"/>
      <c r="F311" s="7"/>
      <c r="G311" s="7"/>
      <c r="H311" s="7"/>
      <c r="I311" s="7"/>
      <c r="J311" s="7"/>
      <c r="K311" s="7"/>
      <c r="L311" s="9"/>
      <c r="M311" s="10"/>
      <c r="N311" s="10"/>
      <c r="O311" s="10"/>
      <c r="P311" s="7"/>
      <c r="Q311" s="10"/>
      <c r="R311" s="10"/>
      <c r="S311" s="10"/>
    </row>
    <row r="312" spans="1:19" ht="29.45" customHeight="1" x14ac:dyDescent="0.2">
      <c r="A312" s="7"/>
      <c r="B312" s="7"/>
      <c r="C312" s="7"/>
      <c r="D312" s="84" t="s">
        <v>346</v>
      </c>
      <c r="E312" s="84"/>
      <c r="F312" s="84"/>
      <c r="G312" s="84"/>
      <c r="H312" s="84"/>
      <c r="I312" s="84"/>
      <c r="J312" s="84"/>
      <c r="K312" s="84"/>
      <c r="L312" s="9" t="s">
        <v>240</v>
      </c>
      <c r="M312" s="15">
        <v>161</v>
      </c>
      <c r="N312" s="15">
        <v>173</v>
      </c>
      <c r="O312" s="15">
        <v>109</v>
      </c>
      <c r="P312" s="7"/>
      <c r="Q312" s="15">
        <v>287</v>
      </c>
      <c r="R312" s="17">
        <v>1825</v>
      </c>
      <c r="S312" s="16">
        <v>72</v>
      </c>
    </row>
    <row r="313" spans="1:19" ht="16.5" customHeight="1" x14ac:dyDescent="0.2">
      <c r="A313" s="7"/>
      <c r="B313" s="7"/>
      <c r="C313" s="7"/>
      <c r="D313" s="7" t="s">
        <v>487</v>
      </c>
      <c r="E313" s="7"/>
      <c r="F313" s="7"/>
      <c r="G313" s="7"/>
      <c r="H313" s="7"/>
      <c r="I313" s="7"/>
      <c r="J313" s="7"/>
      <c r="K313" s="7"/>
      <c r="L313" s="9" t="s">
        <v>240</v>
      </c>
      <c r="M313" s="15">
        <v>160</v>
      </c>
      <c r="N313" s="15">
        <v>173</v>
      </c>
      <c r="O313" s="17">
        <v>3209</v>
      </c>
      <c r="P313" s="7"/>
      <c r="Q313" s="15">
        <v>194</v>
      </c>
      <c r="R313" s="17">
        <v>1000</v>
      </c>
      <c r="S313" s="17">
        <v>2284</v>
      </c>
    </row>
    <row r="314" spans="1:19" ht="16.5" customHeight="1" x14ac:dyDescent="0.2">
      <c r="A314" s="7"/>
      <c r="B314" s="7"/>
      <c r="C314" s="7"/>
      <c r="D314" s="7" t="s">
        <v>588</v>
      </c>
      <c r="E314" s="7"/>
      <c r="F314" s="7"/>
      <c r="G314" s="7"/>
      <c r="H314" s="7"/>
      <c r="I314" s="7"/>
      <c r="J314" s="7"/>
      <c r="K314" s="7"/>
      <c r="L314" s="9" t="s">
        <v>240</v>
      </c>
      <c r="M314" s="15">
        <v>160</v>
      </c>
      <c r="N314" s="15">
        <v>173</v>
      </c>
      <c r="O314" s="15">
        <v>549</v>
      </c>
      <c r="P314" s="7"/>
      <c r="Q314" s="15">
        <v>219</v>
      </c>
      <c r="R314" s="17">
        <v>2520</v>
      </c>
      <c r="S314" s="15">
        <v>346</v>
      </c>
    </row>
    <row r="315" spans="1:19" ht="16.5" customHeight="1" x14ac:dyDescent="0.2">
      <c r="A315" s="7"/>
      <c r="B315" s="7"/>
      <c r="C315" s="7" t="s">
        <v>589</v>
      </c>
      <c r="D315" s="7"/>
      <c r="E315" s="7"/>
      <c r="F315" s="7"/>
      <c r="G315" s="7"/>
      <c r="H315" s="7"/>
      <c r="I315" s="7"/>
      <c r="J315" s="7"/>
      <c r="K315" s="7"/>
      <c r="L315" s="9"/>
      <c r="M315" s="10"/>
      <c r="N315" s="10"/>
      <c r="O315" s="10"/>
      <c r="P315" s="7"/>
      <c r="Q315" s="10"/>
      <c r="R315" s="10"/>
      <c r="S315" s="10"/>
    </row>
    <row r="316" spans="1:19" ht="16.5" customHeight="1" x14ac:dyDescent="0.2">
      <c r="A316" s="7"/>
      <c r="B316" s="7"/>
      <c r="C316" s="7"/>
      <c r="D316" s="7" t="s">
        <v>433</v>
      </c>
      <c r="E316" s="7"/>
      <c r="F316" s="7"/>
      <c r="G316" s="7"/>
      <c r="H316" s="7"/>
      <c r="I316" s="7"/>
      <c r="J316" s="7"/>
      <c r="K316" s="7"/>
      <c r="L316" s="9" t="s">
        <v>240</v>
      </c>
      <c r="M316" s="15">
        <v>160</v>
      </c>
      <c r="N316" s="15">
        <v>173</v>
      </c>
      <c r="O316" s="17">
        <v>3789</v>
      </c>
      <c r="P316" s="7"/>
      <c r="Q316" s="15">
        <v>195</v>
      </c>
      <c r="R316" s="17">
        <v>1163</v>
      </c>
      <c r="S316" s="17">
        <v>2635</v>
      </c>
    </row>
    <row r="317" spans="1:19" ht="16.5" customHeight="1" x14ac:dyDescent="0.2">
      <c r="A317" s="7"/>
      <c r="B317" s="7"/>
      <c r="C317" s="7"/>
      <c r="D317" s="7" t="s">
        <v>434</v>
      </c>
      <c r="E317" s="7"/>
      <c r="F317" s="7"/>
      <c r="G317" s="7"/>
      <c r="H317" s="7"/>
      <c r="I317" s="7"/>
      <c r="J317" s="7"/>
      <c r="K317" s="7"/>
      <c r="L317" s="9" t="s">
        <v>240</v>
      </c>
      <c r="M317" s="14" t="s">
        <v>227</v>
      </c>
      <c r="N317" s="14" t="s">
        <v>227</v>
      </c>
      <c r="O317" s="16">
        <v>17</v>
      </c>
      <c r="P317" s="7"/>
      <c r="Q317" s="14" t="s">
        <v>227</v>
      </c>
      <c r="R317" s="14" t="s">
        <v>227</v>
      </c>
      <c r="S317" s="16">
        <v>15</v>
      </c>
    </row>
    <row r="318" spans="1:19" ht="16.5" customHeight="1" x14ac:dyDescent="0.2">
      <c r="A318" s="7"/>
      <c r="B318" s="7"/>
      <c r="C318" s="7"/>
      <c r="D318" s="7" t="s">
        <v>435</v>
      </c>
      <c r="E318" s="7"/>
      <c r="F318" s="7"/>
      <c r="G318" s="7"/>
      <c r="H318" s="7"/>
      <c r="I318" s="7"/>
      <c r="J318" s="7"/>
      <c r="K318" s="7"/>
      <c r="L318" s="9" t="s">
        <v>240</v>
      </c>
      <c r="M318" s="14" t="s">
        <v>227</v>
      </c>
      <c r="N318" s="14" t="s">
        <v>227</v>
      </c>
      <c r="O318" s="13" t="s">
        <v>104</v>
      </c>
      <c r="P318" s="7"/>
      <c r="Q318" s="14" t="s">
        <v>227</v>
      </c>
      <c r="R318" s="14" t="s">
        <v>227</v>
      </c>
      <c r="S318" s="13" t="s">
        <v>104</v>
      </c>
    </row>
    <row r="319" spans="1:19" ht="16.5" customHeight="1" x14ac:dyDescent="0.2">
      <c r="A319" s="7"/>
      <c r="B319" s="7"/>
      <c r="C319" s="7"/>
      <c r="D319" s="7" t="s">
        <v>436</v>
      </c>
      <c r="E319" s="7"/>
      <c r="F319" s="7"/>
      <c r="G319" s="7"/>
      <c r="H319" s="7"/>
      <c r="I319" s="7"/>
      <c r="J319" s="7"/>
      <c r="K319" s="7"/>
      <c r="L319" s="9" t="s">
        <v>240</v>
      </c>
      <c r="M319" s="14" t="s">
        <v>101</v>
      </c>
      <c r="N319" s="14" t="s">
        <v>101</v>
      </c>
      <c r="O319" s="13" t="s">
        <v>104</v>
      </c>
      <c r="P319" s="7"/>
      <c r="Q319" s="14" t="s">
        <v>101</v>
      </c>
      <c r="R319" s="14" t="s">
        <v>101</v>
      </c>
      <c r="S319" s="13" t="s">
        <v>104</v>
      </c>
    </row>
    <row r="320" spans="1:19" ht="16.5" customHeight="1" x14ac:dyDescent="0.2">
      <c r="A320" s="7"/>
      <c r="B320" s="7"/>
      <c r="C320" s="7"/>
      <c r="D320" s="7" t="s">
        <v>437</v>
      </c>
      <c r="E320" s="7"/>
      <c r="F320" s="7"/>
      <c r="G320" s="7"/>
      <c r="H320" s="7"/>
      <c r="I320" s="7"/>
      <c r="J320" s="7"/>
      <c r="K320" s="7"/>
      <c r="L320" s="9" t="s">
        <v>240</v>
      </c>
      <c r="M320" s="14" t="s">
        <v>101</v>
      </c>
      <c r="N320" s="14" t="s">
        <v>101</v>
      </c>
      <c r="O320" s="13" t="s">
        <v>104</v>
      </c>
      <c r="P320" s="7"/>
      <c r="Q320" s="14" t="s">
        <v>101</v>
      </c>
      <c r="R320" s="14" t="s">
        <v>101</v>
      </c>
      <c r="S320" s="13" t="s">
        <v>104</v>
      </c>
    </row>
    <row r="321" spans="1:19" ht="16.5" customHeight="1" x14ac:dyDescent="0.2">
      <c r="A321" s="7"/>
      <c r="B321" s="7"/>
      <c r="C321" s="7"/>
      <c r="D321" s="7" t="s">
        <v>588</v>
      </c>
      <c r="E321" s="7"/>
      <c r="F321" s="7"/>
      <c r="G321" s="7"/>
      <c r="H321" s="7"/>
      <c r="I321" s="7"/>
      <c r="J321" s="7"/>
      <c r="K321" s="7"/>
      <c r="L321" s="9" t="s">
        <v>240</v>
      </c>
      <c r="M321" s="15">
        <v>164</v>
      </c>
      <c r="N321" s="15">
        <v>174</v>
      </c>
      <c r="O321" s="16">
        <v>61</v>
      </c>
      <c r="P321" s="7"/>
      <c r="Q321" s="15">
        <v>224</v>
      </c>
      <c r="R321" s="17">
        <v>1639</v>
      </c>
      <c r="S321" s="16">
        <v>52</v>
      </c>
    </row>
    <row r="322" spans="1:19" ht="16.5" customHeight="1" x14ac:dyDescent="0.2">
      <c r="A322" s="7"/>
      <c r="B322" s="7"/>
      <c r="C322" s="7" t="s">
        <v>611</v>
      </c>
      <c r="D322" s="7"/>
      <c r="E322" s="7"/>
      <c r="F322" s="7"/>
      <c r="G322" s="7"/>
      <c r="H322" s="7"/>
      <c r="I322" s="7"/>
      <c r="J322" s="7"/>
      <c r="K322" s="7"/>
      <c r="L322" s="9"/>
      <c r="M322" s="10"/>
      <c r="N322" s="10"/>
      <c r="O322" s="10"/>
      <c r="P322" s="7"/>
      <c r="Q322" s="10"/>
      <c r="R322" s="10"/>
      <c r="S322" s="10"/>
    </row>
    <row r="323" spans="1:19" ht="16.5" customHeight="1" x14ac:dyDescent="0.2">
      <c r="A323" s="7"/>
      <c r="B323" s="7"/>
      <c r="C323" s="7"/>
      <c r="D323" s="7" t="s">
        <v>591</v>
      </c>
      <c r="E323" s="7"/>
      <c r="F323" s="7"/>
      <c r="G323" s="7"/>
      <c r="H323" s="7"/>
      <c r="I323" s="7"/>
      <c r="J323" s="7"/>
      <c r="K323" s="7"/>
      <c r="L323" s="9" t="s">
        <v>240</v>
      </c>
      <c r="M323" s="15">
        <v>162</v>
      </c>
      <c r="N323" s="15">
        <v>175</v>
      </c>
      <c r="O323" s="16">
        <v>38</v>
      </c>
      <c r="P323" s="7"/>
      <c r="Q323" s="15">
        <v>190</v>
      </c>
      <c r="R323" s="17">
        <v>2271</v>
      </c>
      <c r="S323" s="16">
        <v>29</v>
      </c>
    </row>
    <row r="324" spans="1:19" ht="16.5" customHeight="1" x14ac:dyDescent="0.2">
      <c r="A324" s="7"/>
      <c r="B324" s="7"/>
      <c r="C324" s="7"/>
      <c r="D324" s="7" t="s">
        <v>592</v>
      </c>
      <c r="E324" s="7"/>
      <c r="F324" s="7"/>
      <c r="G324" s="7"/>
      <c r="H324" s="7"/>
      <c r="I324" s="7"/>
      <c r="J324" s="7"/>
      <c r="K324" s="7"/>
      <c r="L324" s="9" t="s">
        <v>240</v>
      </c>
      <c r="M324" s="15">
        <v>161</v>
      </c>
      <c r="N324" s="15">
        <v>173</v>
      </c>
      <c r="O324" s="16">
        <v>92</v>
      </c>
      <c r="P324" s="7"/>
      <c r="Q324" s="15">
        <v>196</v>
      </c>
      <c r="R324" s="15">
        <v>939</v>
      </c>
      <c r="S324" s="16">
        <v>69</v>
      </c>
    </row>
    <row r="325" spans="1:19" ht="16.5" customHeight="1" x14ac:dyDescent="0.2">
      <c r="A325" s="7"/>
      <c r="B325" s="7"/>
      <c r="C325" s="7"/>
      <c r="D325" s="7" t="s">
        <v>593</v>
      </c>
      <c r="E325" s="7"/>
      <c r="F325" s="7"/>
      <c r="G325" s="7"/>
      <c r="H325" s="7"/>
      <c r="I325" s="7"/>
      <c r="J325" s="7"/>
      <c r="K325" s="7"/>
      <c r="L325" s="9" t="s">
        <v>240</v>
      </c>
      <c r="M325" s="15">
        <v>159</v>
      </c>
      <c r="N325" s="15">
        <v>173</v>
      </c>
      <c r="O325" s="15">
        <v>179</v>
      </c>
      <c r="P325" s="7"/>
      <c r="Q325" s="15">
        <v>202</v>
      </c>
      <c r="R325" s="17">
        <v>1249</v>
      </c>
      <c r="S325" s="15">
        <v>116</v>
      </c>
    </row>
    <row r="326" spans="1:19" ht="16.5" customHeight="1" x14ac:dyDescent="0.2">
      <c r="A326" s="7"/>
      <c r="B326" s="7"/>
      <c r="C326" s="7"/>
      <c r="D326" s="7" t="s">
        <v>594</v>
      </c>
      <c r="E326" s="7"/>
      <c r="F326" s="7"/>
      <c r="G326" s="7"/>
      <c r="H326" s="7"/>
      <c r="I326" s="7"/>
      <c r="J326" s="7"/>
      <c r="K326" s="7"/>
      <c r="L326" s="9" t="s">
        <v>240</v>
      </c>
      <c r="M326" s="15">
        <v>160</v>
      </c>
      <c r="N326" s="15">
        <v>173</v>
      </c>
      <c r="O326" s="17">
        <v>1572</v>
      </c>
      <c r="P326" s="7"/>
      <c r="Q326" s="15">
        <v>194</v>
      </c>
      <c r="R326" s="17">
        <v>1082</v>
      </c>
      <c r="S326" s="17">
        <v>1093</v>
      </c>
    </row>
    <row r="327" spans="1:19" ht="16.5" customHeight="1" x14ac:dyDescent="0.2">
      <c r="A327" s="7"/>
      <c r="B327" s="7"/>
      <c r="C327" s="7"/>
      <c r="D327" s="7" t="s">
        <v>595</v>
      </c>
      <c r="E327" s="7"/>
      <c r="F327" s="7"/>
      <c r="G327" s="7"/>
      <c r="H327" s="7"/>
      <c r="I327" s="7"/>
      <c r="J327" s="7"/>
      <c r="K327" s="7"/>
      <c r="L327" s="9" t="s">
        <v>240</v>
      </c>
      <c r="M327" s="15">
        <v>161</v>
      </c>
      <c r="N327" s="15">
        <v>173</v>
      </c>
      <c r="O327" s="17">
        <v>1911</v>
      </c>
      <c r="P327" s="7"/>
      <c r="Q327" s="15">
        <v>195</v>
      </c>
      <c r="R327" s="17">
        <v>1175</v>
      </c>
      <c r="S327" s="17">
        <v>1330</v>
      </c>
    </row>
    <row r="328" spans="1:19" ht="16.5" customHeight="1" x14ac:dyDescent="0.2">
      <c r="A328" s="7"/>
      <c r="B328" s="7"/>
      <c r="C328" s="7"/>
      <c r="D328" s="7" t="s">
        <v>588</v>
      </c>
      <c r="E328" s="7"/>
      <c r="F328" s="7"/>
      <c r="G328" s="7"/>
      <c r="H328" s="7"/>
      <c r="I328" s="7"/>
      <c r="J328" s="7"/>
      <c r="K328" s="7"/>
      <c r="L328" s="9" t="s">
        <v>240</v>
      </c>
      <c r="M328" s="15">
        <v>162</v>
      </c>
      <c r="N328" s="15">
        <v>174</v>
      </c>
      <c r="O328" s="16">
        <v>75</v>
      </c>
      <c r="P328" s="7"/>
      <c r="Q328" s="15">
        <v>236</v>
      </c>
      <c r="R328" s="17">
        <v>1639</v>
      </c>
      <c r="S328" s="16">
        <v>65</v>
      </c>
    </row>
    <row r="329" spans="1:19" ht="16.5" customHeight="1" x14ac:dyDescent="0.2">
      <c r="A329" s="7"/>
      <c r="B329" s="7" t="s">
        <v>596</v>
      </c>
      <c r="C329" s="7"/>
      <c r="D329" s="7"/>
      <c r="E329" s="7"/>
      <c r="F329" s="7"/>
      <c r="G329" s="7"/>
      <c r="H329" s="7"/>
      <c r="I329" s="7"/>
      <c r="J329" s="7"/>
      <c r="K329" s="7"/>
      <c r="L329" s="9"/>
      <c r="M329" s="10"/>
      <c r="N329" s="10"/>
      <c r="O329" s="10"/>
      <c r="P329" s="7"/>
      <c r="Q329" s="10"/>
      <c r="R329" s="10"/>
      <c r="S329" s="10"/>
    </row>
    <row r="330" spans="1:19" ht="16.5" customHeight="1" x14ac:dyDescent="0.2">
      <c r="A330" s="7"/>
      <c r="B330" s="7"/>
      <c r="C330" s="7" t="s">
        <v>105</v>
      </c>
      <c r="D330" s="7"/>
      <c r="E330" s="7"/>
      <c r="F330" s="7"/>
      <c r="G330" s="7"/>
      <c r="H330" s="7"/>
      <c r="I330" s="7"/>
      <c r="J330" s="7"/>
      <c r="K330" s="7"/>
      <c r="L330" s="9" t="s">
        <v>240</v>
      </c>
      <c r="M330" s="15">
        <v>141</v>
      </c>
      <c r="N330" s="15">
        <v>164</v>
      </c>
      <c r="O330" s="16">
        <v>70</v>
      </c>
      <c r="P330" s="7"/>
      <c r="Q330" s="15">
        <v>867</v>
      </c>
      <c r="R330" s="17">
        <v>2889</v>
      </c>
      <c r="S330" s="16">
        <v>48</v>
      </c>
    </row>
    <row r="331" spans="1:19" ht="16.5" customHeight="1" x14ac:dyDescent="0.2">
      <c r="A331" s="7"/>
      <c r="B331" s="7"/>
      <c r="C331" s="7" t="s">
        <v>587</v>
      </c>
      <c r="D331" s="7"/>
      <c r="E331" s="7"/>
      <c r="F331" s="7"/>
      <c r="G331" s="7"/>
      <c r="H331" s="7"/>
      <c r="I331" s="7"/>
      <c r="J331" s="7"/>
      <c r="K331" s="7"/>
      <c r="L331" s="9"/>
      <c r="M331" s="10"/>
      <c r="N331" s="10"/>
      <c r="O331" s="10"/>
      <c r="P331" s="7"/>
      <c r="Q331" s="10"/>
      <c r="R331" s="10"/>
      <c r="S331" s="10"/>
    </row>
    <row r="332" spans="1:19" ht="29.45" customHeight="1" x14ac:dyDescent="0.2">
      <c r="A332" s="7"/>
      <c r="B332" s="7"/>
      <c r="C332" s="7"/>
      <c r="D332" s="84" t="s">
        <v>346</v>
      </c>
      <c r="E332" s="84"/>
      <c r="F332" s="84"/>
      <c r="G332" s="84"/>
      <c r="H332" s="84"/>
      <c r="I332" s="84"/>
      <c r="J332" s="84"/>
      <c r="K332" s="84"/>
      <c r="L332" s="9" t="s">
        <v>240</v>
      </c>
      <c r="M332" s="14" t="s">
        <v>227</v>
      </c>
      <c r="N332" s="14" t="s">
        <v>227</v>
      </c>
      <c r="O332" s="13">
        <v>1</v>
      </c>
      <c r="P332" s="7"/>
      <c r="Q332" s="14" t="s">
        <v>101</v>
      </c>
      <c r="R332" s="14" t="s">
        <v>101</v>
      </c>
      <c r="S332" s="13" t="s">
        <v>104</v>
      </c>
    </row>
    <row r="333" spans="1:19" ht="16.5" customHeight="1" x14ac:dyDescent="0.2">
      <c r="A333" s="7"/>
      <c r="B333" s="7"/>
      <c r="C333" s="7"/>
      <c r="D333" s="7" t="s">
        <v>487</v>
      </c>
      <c r="E333" s="7"/>
      <c r="F333" s="7"/>
      <c r="G333" s="7"/>
      <c r="H333" s="7"/>
      <c r="I333" s="7"/>
      <c r="J333" s="7"/>
      <c r="K333" s="7"/>
      <c r="L333" s="9" t="s">
        <v>240</v>
      </c>
      <c r="M333" s="15">
        <v>141</v>
      </c>
      <c r="N333" s="15">
        <v>162</v>
      </c>
      <c r="O333" s="16">
        <v>48</v>
      </c>
      <c r="P333" s="7"/>
      <c r="Q333" s="15">
        <v>834</v>
      </c>
      <c r="R333" s="17">
        <v>3979</v>
      </c>
      <c r="S333" s="16">
        <v>31</v>
      </c>
    </row>
    <row r="334" spans="1:19" ht="16.5" customHeight="1" x14ac:dyDescent="0.2">
      <c r="A334" s="7"/>
      <c r="B334" s="7"/>
      <c r="C334" s="7"/>
      <c r="D334" s="7" t="s">
        <v>588</v>
      </c>
      <c r="E334" s="7"/>
      <c r="F334" s="7"/>
      <c r="G334" s="7"/>
      <c r="H334" s="7"/>
      <c r="I334" s="7"/>
      <c r="J334" s="7"/>
      <c r="K334" s="7"/>
      <c r="L334" s="9" t="s">
        <v>240</v>
      </c>
      <c r="M334" s="15">
        <v>139</v>
      </c>
      <c r="N334" s="15">
        <v>165</v>
      </c>
      <c r="O334" s="16">
        <v>21</v>
      </c>
      <c r="P334" s="7"/>
      <c r="Q334" s="14" t="s">
        <v>227</v>
      </c>
      <c r="R334" s="14" t="s">
        <v>227</v>
      </c>
      <c r="S334" s="16">
        <v>17</v>
      </c>
    </row>
    <row r="335" spans="1:19" ht="16.5" customHeight="1" x14ac:dyDescent="0.2">
      <c r="A335" s="7"/>
      <c r="B335" s="7"/>
      <c r="C335" s="7" t="s">
        <v>589</v>
      </c>
      <c r="D335" s="7"/>
      <c r="E335" s="7"/>
      <c r="F335" s="7"/>
      <c r="G335" s="7"/>
      <c r="H335" s="7"/>
      <c r="I335" s="7"/>
      <c r="J335" s="7"/>
      <c r="K335" s="7"/>
      <c r="L335" s="9"/>
      <c r="M335" s="10"/>
      <c r="N335" s="10"/>
      <c r="O335" s="10"/>
      <c r="P335" s="7"/>
      <c r="Q335" s="10"/>
      <c r="R335" s="10"/>
      <c r="S335" s="10"/>
    </row>
    <row r="336" spans="1:19" ht="16.5" customHeight="1" x14ac:dyDescent="0.2">
      <c r="A336" s="7"/>
      <c r="B336" s="7"/>
      <c r="C336" s="7"/>
      <c r="D336" s="7" t="s">
        <v>433</v>
      </c>
      <c r="E336" s="7"/>
      <c r="F336" s="7"/>
      <c r="G336" s="7"/>
      <c r="H336" s="7"/>
      <c r="I336" s="7"/>
      <c r="J336" s="7"/>
      <c r="K336" s="7"/>
      <c r="L336" s="9" t="s">
        <v>240</v>
      </c>
      <c r="M336" s="15">
        <v>141</v>
      </c>
      <c r="N336" s="15">
        <v>164</v>
      </c>
      <c r="O336" s="16">
        <v>70</v>
      </c>
      <c r="P336" s="7"/>
      <c r="Q336" s="15">
        <v>876</v>
      </c>
      <c r="R336" s="17">
        <v>2889</v>
      </c>
      <c r="S336" s="16">
        <v>47</v>
      </c>
    </row>
    <row r="337" spans="1:19" ht="16.5" customHeight="1" x14ac:dyDescent="0.2">
      <c r="A337" s="7"/>
      <c r="B337" s="7"/>
      <c r="C337" s="7"/>
      <c r="D337" s="7" t="s">
        <v>434</v>
      </c>
      <c r="E337" s="7"/>
      <c r="F337" s="7"/>
      <c r="G337" s="7"/>
      <c r="H337" s="7"/>
      <c r="I337" s="7"/>
      <c r="J337" s="7"/>
      <c r="K337" s="7"/>
      <c r="L337" s="9" t="s">
        <v>240</v>
      </c>
      <c r="M337" s="14" t="s">
        <v>101</v>
      </c>
      <c r="N337" s="14" t="s">
        <v>101</v>
      </c>
      <c r="O337" s="13" t="s">
        <v>104</v>
      </c>
      <c r="P337" s="7"/>
      <c r="Q337" s="14" t="s">
        <v>101</v>
      </c>
      <c r="R337" s="14" t="s">
        <v>101</v>
      </c>
      <c r="S337" s="13" t="s">
        <v>104</v>
      </c>
    </row>
    <row r="338" spans="1:19" ht="16.5" customHeight="1" x14ac:dyDescent="0.2">
      <c r="A338" s="7"/>
      <c r="B338" s="7"/>
      <c r="C338" s="7"/>
      <c r="D338" s="7" t="s">
        <v>435</v>
      </c>
      <c r="E338" s="7"/>
      <c r="F338" s="7"/>
      <c r="G338" s="7"/>
      <c r="H338" s="7"/>
      <c r="I338" s="7"/>
      <c r="J338" s="7"/>
      <c r="K338" s="7"/>
      <c r="L338" s="9" t="s">
        <v>240</v>
      </c>
      <c r="M338" s="14" t="s">
        <v>101</v>
      </c>
      <c r="N338" s="14" t="s">
        <v>101</v>
      </c>
      <c r="O338" s="13" t="s">
        <v>104</v>
      </c>
      <c r="P338" s="7"/>
      <c r="Q338" s="14" t="s">
        <v>101</v>
      </c>
      <c r="R338" s="14" t="s">
        <v>101</v>
      </c>
      <c r="S338" s="13" t="s">
        <v>104</v>
      </c>
    </row>
    <row r="339" spans="1:19" ht="16.5" customHeight="1" x14ac:dyDescent="0.2">
      <c r="A339" s="7"/>
      <c r="B339" s="7"/>
      <c r="C339" s="7"/>
      <c r="D339" s="7" t="s">
        <v>436</v>
      </c>
      <c r="E339" s="7"/>
      <c r="F339" s="7"/>
      <c r="G339" s="7"/>
      <c r="H339" s="7"/>
      <c r="I339" s="7"/>
      <c r="J339" s="7"/>
      <c r="K339" s="7"/>
      <c r="L339" s="9" t="s">
        <v>240</v>
      </c>
      <c r="M339" s="14" t="s">
        <v>101</v>
      </c>
      <c r="N339" s="14" t="s">
        <v>101</v>
      </c>
      <c r="O339" s="13" t="s">
        <v>104</v>
      </c>
      <c r="P339" s="7"/>
      <c r="Q339" s="14" t="s">
        <v>101</v>
      </c>
      <c r="R339" s="14" t="s">
        <v>101</v>
      </c>
      <c r="S339" s="13" t="s">
        <v>104</v>
      </c>
    </row>
    <row r="340" spans="1:19" ht="16.5" customHeight="1" x14ac:dyDescent="0.2">
      <c r="A340" s="7"/>
      <c r="B340" s="7"/>
      <c r="C340" s="7"/>
      <c r="D340" s="7" t="s">
        <v>437</v>
      </c>
      <c r="E340" s="7"/>
      <c r="F340" s="7"/>
      <c r="G340" s="7"/>
      <c r="H340" s="7"/>
      <c r="I340" s="7"/>
      <c r="J340" s="7"/>
      <c r="K340" s="7"/>
      <c r="L340" s="9" t="s">
        <v>240</v>
      </c>
      <c r="M340" s="14" t="s">
        <v>101</v>
      </c>
      <c r="N340" s="14" t="s">
        <v>101</v>
      </c>
      <c r="O340" s="13" t="s">
        <v>104</v>
      </c>
      <c r="P340" s="7"/>
      <c r="Q340" s="14" t="s">
        <v>101</v>
      </c>
      <c r="R340" s="14" t="s">
        <v>101</v>
      </c>
      <c r="S340" s="13" t="s">
        <v>104</v>
      </c>
    </row>
    <row r="341" spans="1:19" ht="16.5" customHeight="1" x14ac:dyDescent="0.2">
      <c r="A341" s="7"/>
      <c r="B341" s="7"/>
      <c r="C341" s="7"/>
      <c r="D341" s="7" t="s">
        <v>588</v>
      </c>
      <c r="E341" s="7"/>
      <c r="F341" s="7"/>
      <c r="G341" s="7"/>
      <c r="H341" s="7"/>
      <c r="I341" s="7"/>
      <c r="J341" s="7"/>
      <c r="K341" s="7"/>
      <c r="L341" s="9" t="s">
        <v>240</v>
      </c>
      <c r="M341" s="14" t="s">
        <v>101</v>
      </c>
      <c r="N341" s="14" t="s">
        <v>101</v>
      </c>
      <c r="O341" s="13" t="s">
        <v>104</v>
      </c>
      <c r="P341" s="7"/>
      <c r="Q341" s="14" t="s">
        <v>227</v>
      </c>
      <c r="R341" s="14" t="s">
        <v>227</v>
      </c>
      <c r="S341" s="13">
        <v>1</v>
      </c>
    </row>
    <row r="342" spans="1:19" ht="16.5" customHeight="1" x14ac:dyDescent="0.2">
      <c r="A342" s="7"/>
      <c r="B342" s="7"/>
      <c r="C342" s="7" t="s">
        <v>611</v>
      </c>
      <c r="D342" s="7"/>
      <c r="E342" s="7"/>
      <c r="F342" s="7"/>
      <c r="G342" s="7"/>
      <c r="H342" s="7"/>
      <c r="I342" s="7"/>
      <c r="J342" s="7"/>
      <c r="K342" s="7"/>
      <c r="L342" s="9"/>
      <c r="M342" s="10"/>
      <c r="N342" s="10"/>
      <c r="O342" s="10"/>
      <c r="P342" s="7"/>
      <c r="Q342" s="10"/>
      <c r="R342" s="10"/>
      <c r="S342" s="10"/>
    </row>
    <row r="343" spans="1:19" ht="16.5" customHeight="1" x14ac:dyDescent="0.2">
      <c r="A343" s="7"/>
      <c r="B343" s="7"/>
      <c r="C343" s="7"/>
      <c r="D343" s="7" t="s">
        <v>591</v>
      </c>
      <c r="E343" s="7"/>
      <c r="F343" s="7"/>
      <c r="G343" s="7"/>
      <c r="H343" s="7"/>
      <c r="I343" s="7"/>
      <c r="J343" s="7"/>
      <c r="K343" s="7"/>
      <c r="L343" s="9" t="s">
        <v>240</v>
      </c>
      <c r="M343" s="14" t="s">
        <v>101</v>
      </c>
      <c r="N343" s="14" t="s">
        <v>101</v>
      </c>
      <c r="O343" s="13" t="s">
        <v>104</v>
      </c>
      <c r="P343" s="7"/>
      <c r="Q343" s="14" t="s">
        <v>101</v>
      </c>
      <c r="R343" s="14" t="s">
        <v>101</v>
      </c>
      <c r="S343" s="13" t="s">
        <v>104</v>
      </c>
    </row>
    <row r="344" spans="1:19" ht="16.5" customHeight="1" x14ac:dyDescent="0.2">
      <c r="A344" s="7"/>
      <c r="B344" s="7"/>
      <c r="C344" s="7"/>
      <c r="D344" s="7" t="s">
        <v>592</v>
      </c>
      <c r="E344" s="7"/>
      <c r="F344" s="7"/>
      <c r="G344" s="7"/>
      <c r="H344" s="7"/>
      <c r="I344" s="7"/>
      <c r="J344" s="7"/>
      <c r="K344" s="7"/>
      <c r="L344" s="9" t="s">
        <v>240</v>
      </c>
      <c r="M344" s="14" t="s">
        <v>227</v>
      </c>
      <c r="N344" s="14" t="s">
        <v>227</v>
      </c>
      <c r="O344" s="13">
        <v>2</v>
      </c>
      <c r="P344" s="7"/>
      <c r="Q344" s="14" t="s">
        <v>423</v>
      </c>
      <c r="R344" s="14" t="s">
        <v>423</v>
      </c>
      <c r="S344" s="14" t="s">
        <v>423</v>
      </c>
    </row>
    <row r="345" spans="1:19" ht="16.5" customHeight="1" x14ac:dyDescent="0.2">
      <c r="A345" s="7"/>
      <c r="B345" s="7"/>
      <c r="C345" s="7"/>
      <c r="D345" s="7" t="s">
        <v>593</v>
      </c>
      <c r="E345" s="7"/>
      <c r="F345" s="7"/>
      <c r="G345" s="7"/>
      <c r="H345" s="7"/>
      <c r="I345" s="7"/>
      <c r="J345" s="7"/>
      <c r="K345" s="7"/>
      <c r="L345" s="9" t="s">
        <v>240</v>
      </c>
      <c r="M345" s="14" t="s">
        <v>227</v>
      </c>
      <c r="N345" s="14" t="s">
        <v>227</v>
      </c>
      <c r="O345" s="13">
        <v>1</v>
      </c>
      <c r="P345" s="7"/>
      <c r="Q345" s="14" t="s">
        <v>227</v>
      </c>
      <c r="R345" s="14" t="s">
        <v>227</v>
      </c>
      <c r="S345" s="13">
        <v>5</v>
      </c>
    </row>
    <row r="346" spans="1:19" ht="16.5" customHeight="1" x14ac:dyDescent="0.2">
      <c r="A346" s="7"/>
      <c r="B346" s="7"/>
      <c r="C346" s="7"/>
      <c r="D346" s="7" t="s">
        <v>594</v>
      </c>
      <c r="E346" s="7"/>
      <c r="F346" s="7"/>
      <c r="G346" s="7"/>
      <c r="H346" s="7"/>
      <c r="I346" s="7"/>
      <c r="J346" s="7"/>
      <c r="K346" s="7"/>
      <c r="L346" s="9" t="s">
        <v>240</v>
      </c>
      <c r="M346" s="15">
        <v>138</v>
      </c>
      <c r="N346" s="15">
        <v>165</v>
      </c>
      <c r="O346" s="16">
        <v>35</v>
      </c>
      <c r="P346" s="7"/>
      <c r="Q346" s="14" t="s">
        <v>227</v>
      </c>
      <c r="R346" s="14" t="s">
        <v>227</v>
      </c>
      <c r="S346" s="16">
        <v>19</v>
      </c>
    </row>
    <row r="347" spans="1:19" ht="16.5" customHeight="1" x14ac:dyDescent="0.2">
      <c r="A347" s="7"/>
      <c r="B347" s="7"/>
      <c r="C347" s="7"/>
      <c r="D347" s="7" t="s">
        <v>595</v>
      </c>
      <c r="E347" s="7"/>
      <c r="F347" s="7"/>
      <c r="G347" s="7"/>
      <c r="H347" s="7"/>
      <c r="I347" s="7"/>
      <c r="J347" s="7"/>
      <c r="K347" s="7"/>
      <c r="L347" s="9" t="s">
        <v>240</v>
      </c>
      <c r="M347" s="15">
        <v>145</v>
      </c>
      <c r="N347" s="15">
        <v>162</v>
      </c>
      <c r="O347" s="16">
        <v>32</v>
      </c>
      <c r="P347" s="7"/>
      <c r="Q347" s="15">
        <v>857</v>
      </c>
      <c r="R347" s="17">
        <v>2889</v>
      </c>
      <c r="S347" s="16">
        <v>23</v>
      </c>
    </row>
    <row r="348" spans="1:19" ht="16.5" customHeight="1" x14ac:dyDescent="0.2">
      <c r="A348" s="7"/>
      <c r="B348" s="7"/>
      <c r="C348" s="7"/>
      <c r="D348" s="7" t="s">
        <v>588</v>
      </c>
      <c r="E348" s="7"/>
      <c r="F348" s="7"/>
      <c r="G348" s="7"/>
      <c r="H348" s="7"/>
      <c r="I348" s="7"/>
      <c r="J348" s="7"/>
      <c r="K348" s="7"/>
      <c r="L348" s="9" t="s">
        <v>240</v>
      </c>
      <c r="M348" s="14" t="s">
        <v>101</v>
      </c>
      <c r="N348" s="14" t="s">
        <v>101</v>
      </c>
      <c r="O348" s="13" t="s">
        <v>104</v>
      </c>
      <c r="P348" s="7"/>
      <c r="Q348" s="14" t="s">
        <v>227</v>
      </c>
      <c r="R348" s="14" t="s">
        <v>227</v>
      </c>
      <c r="S348" s="13">
        <v>1</v>
      </c>
    </row>
    <row r="349" spans="1:19" ht="16.5" customHeight="1" x14ac:dyDescent="0.2">
      <c r="A349" s="7"/>
      <c r="B349" s="7" t="s">
        <v>597</v>
      </c>
      <c r="C349" s="7"/>
      <c r="D349" s="7"/>
      <c r="E349" s="7"/>
      <c r="F349" s="7"/>
      <c r="G349" s="7"/>
      <c r="H349" s="7"/>
      <c r="I349" s="7"/>
      <c r="J349" s="7"/>
      <c r="K349" s="7"/>
      <c r="L349" s="9"/>
      <c r="M349" s="10"/>
      <c r="N349" s="10"/>
      <c r="O349" s="10"/>
      <c r="P349" s="7"/>
      <c r="Q349" s="10"/>
      <c r="R349" s="10"/>
      <c r="S349" s="10"/>
    </row>
    <row r="350" spans="1:19" ht="16.5" customHeight="1" x14ac:dyDescent="0.2">
      <c r="A350" s="7"/>
      <c r="B350" s="7"/>
      <c r="C350" s="7" t="s">
        <v>105</v>
      </c>
      <c r="D350" s="7"/>
      <c r="E350" s="7"/>
      <c r="F350" s="7"/>
      <c r="G350" s="7"/>
      <c r="H350" s="7"/>
      <c r="I350" s="7"/>
      <c r="J350" s="7"/>
      <c r="K350" s="7"/>
      <c r="L350" s="9" t="s">
        <v>240</v>
      </c>
      <c r="M350" s="14" t="s">
        <v>423</v>
      </c>
      <c r="N350" s="14" t="s">
        <v>423</v>
      </c>
      <c r="O350" s="14" t="s">
        <v>423</v>
      </c>
      <c r="P350" s="7"/>
      <c r="Q350" s="14" t="s">
        <v>423</v>
      </c>
      <c r="R350" s="14" t="s">
        <v>423</v>
      </c>
      <c r="S350" s="14" t="s">
        <v>423</v>
      </c>
    </row>
    <row r="351" spans="1:19" ht="16.5" customHeight="1" x14ac:dyDescent="0.2">
      <c r="A351" s="7"/>
      <c r="B351" s="7"/>
      <c r="C351" s="7" t="s">
        <v>587</v>
      </c>
      <c r="D351" s="7"/>
      <c r="E351" s="7"/>
      <c r="F351" s="7"/>
      <c r="G351" s="7"/>
      <c r="H351" s="7"/>
      <c r="I351" s="7"/>
      <c r="J351" s="7"/>
      <c r="K351" s="7"/>
      <c r="L351" s="9"/>
      <c r="M351" s="10"/>
      <c r="N351" s="10"/>
      <c r="O351" s="10"/>
      <c r="P351" s="7"/>
      <c r="Q351" s="10"/>
      <c r="R351" s="10"/>
      <c r="S351" s="10"/>
    </row>
    <row r="352" spans="1:19" ht="29.45" customHeight="1" x14ac:dyDescent="0.2">
      <c r="A352" s="7"/>
      <c r="B352" s="7"/>
      <c r="C352" s="7"/>
      <c r="D352" s="84" t="s">
        <v>346</v>
      </c>
      <c r="E352" s="84"/>
      <c r="F352" s="84"/>
      <c r="G352" s="84"/>
      <c r="H352" s="84"/>
      <c r="I352" s="84"/>
      <c r="J352" s="84"/>
      <c r="K352" s="84"/>
      <c r="L352" s="9" t="s">
        <v>240</v>
      </c>
      <c r="M352" s="14" t="s">
        <v>423</v>
      </c>
      <c r="N352" s="14" t="s">
        <v>423</v>
      </c>
      <c r="O352" s="14" t="s">
        <v>423</v>
      </c>
      <c r="P352" s="7"/>
      <c r="Q352" s="14" t="s">
        <v>423</v>
      </c>
      <c r="R352" s="14" t="s">
        <v>423</v>
      </c>
      <c r="S352" s="14" t="s">
        <v>423</v>
      </c>
    </row>
    <row r="353" spans="1:19" ht="16.5" customHeight="1" x14ac:dyDescent="0.2">
      <c r="A353" s="7"/>
      <c r="B353" s="7"/>
      <c r="C353" s="7"/>
      <c r="D353" s="7" t="s">
        <v>487</v>
      </c>
      <c r="E353" s="7"/>
      <c r="F353" s="7"/>
      <c r="G353" s="7"/>
      <c r="H353" s="7"/>
      <c r="I353" s="7"/>
      <c r="J353" s="7"/>
      <c r="K353" s="7"/>
      <c r="L353" s="9" t="s">
        <v>240</v>
      </c>
      <c r="M353" s="14" t="s">
        <v>423</v>
      </c>
      <c r="N353" s="14" t="s">
        <v>423</v>
      </c>
      <c r="O353" s="14" t="s">
        <v>423</v>
      </c>
      <c r="P353" s="7"/>
      <c r="Q353" s="14" t="s">
        <v>423</v>
      </c>
      <c r="R353" s="14" t="s">
        <v>423</v>
      </c>
      <c r="S353" s="14" t="s">
        <v>423</v>
      </c>
    </row>
    <row r="354" spans="1:19" ht="16.5" customHeight="1" x14ac:dyDescent="0.2">
      <c r="A354" s="7"/>
      <c r="B354" s="7"/>
      <c r="C354" s="7"/>
      <c r="D354" s="7" t="s">
        <v>588</v>
      </c>
      <c r="E354" s="7"/>
      <c r="F354" s="7"/>
      <c r="G354" s="7"/>
      <c r="H354" s="7"/>
      <c r="I354" s="7"/>
      <c r="J354" s="7"/>
      <c r="K354" s="7"/>
      <c r="L354" s="9" t="s">
        <v>240</v>
      </c>
      <c r="M354" s="14" t="s">
        <v>423</v>
      </c>
      <c r="N354" s="14" t="s">
        <v>423</v>
      </c>
      <c r="O354" s="14" t="s">
        <v>423</v>
      </c>
      <c r="P354" s="7"/>
      <c r="Q354" s="14" t="s">
        <v>423</v>
      </c>
      <c r="R354" s="14" t="s">
        <v>423</v>
      </c>
      <c r="S354" s="14" t="s">
        <v>423</v>
      </c>
    </row>
    <row r="355" spans="1:19" ht="16.5" customHeight="1" x14ac:dyDescent="0.2">
      <c r="A355" s="7"/>
      <c r="B355" s="7"/>
      <c r="C355" s="7" t="s">
        <v>589</v>
      </c>
      <c r="D355" s="7"/>
      <c r="E355" s="7"/>
      <c r="F355" s="7"/>
      <c r="G355" s="7"/>
      <c r="H355" s="7"/>
      <c r="I355" s="7"/>
      <c r="J355" s="7"/>
      <c r="K355" s="7"/>
      <c r="L355" s="9"/>
      <c r="M355" s="10"/>
      <c r="N355" s="10"/>
      <c r="O355" s="10"/>
      <c r="P355" s="7"/>
      <c r="Q355" s="10"/>
      <c r="R355" s="10"/>
      <c r="S355" s="10"/>
    </row>
    <row r="356" spans="1:19" ht="16.5" customHeight="1" x14ac:dyDescent="0.2">
      <c r="A356" s="7"/>
      <c r="B356" s="7"/>
      <c r="C356" s="7"/>
      <c r="D356" s="7" t="s">
        <v>433</v>
      </c>
      <c r="E356" s="7"/>
      <c r="F356" s="7"/>
      <c r="G356" s="7"/>
      <c r="H356" s="7"/>
      <c r="I356" s="7"/>
      <c r="J356" s="7"/>
      <c r="K356" s="7"/>
      <c r="L356" s="9" t="s">
        <v>240</v>
      </c>
      <c r="M356" s="14" t="s">
        <v>423</v>
      </c>
      <c r="N356" s="14" t="s">
        <v>423</v>
      </c>
      <c r="O356" s="14" t="s">
        <v>423</v>
      </c>
      <c r="P356" s="7"/>
      <c r="Q356" s="14" t="s">
        <v>423</v>
      </c>
      <c r="R356" s="14" t="s">
        <v>423</v>
      </c>
      <c r="S356" s="14" t="s">
        <v>423</v>
      </c>
    </row>
    <row r="357" spans="1:19" ht="16.5" customHeight="1" x14ac:dyDescent="0.2">
      <c r="A357" s="7"/>
      <c r="B357" s="7"/>
      <c r="C357" s="7"/>
      <c r="D357" s="7" t="s">
        <v>434</v>
      </c>
      <c r="E357" s="7"/>
      <c r="F357" s="7"/>
      <c r="G357" s="7"/>
      <c r="H357" s="7"/>
      <c r="I357" s="7"/>
      <c r="J357" s="7"/>
      <c r="K357" s="7"/>
      <c r="L357" s="9" t="s">
        <v>240</v>
      </c>
      <c r="M357" s="14" t="s">
        <v>423</v>
      </c>
      <c r="N357" s="14" t="s">
        <v>423</v>
      </c>
      <c r="O357" s="14" t="s">
        <v>423</v>
      </c>
      <c r="P357" s="7"/>
      <c r="Q357" s="14" t="s">
        <v>423</v>
      </c>
      <c r="R357" s="14" t="s">
        <v>423</v>
      </c>
      <c r="S357" s="14" t="s">
        <v>423</v>
      </c>
    </row>
    <row r="358" spans="1:19" ht="16.5" customHeight="1" x14ac:dyDescent="0.2">
      <c r="A358" s="7"/>
      <c r="B358" s="7"/>
      <c r="C358" s="7"/>
      <c r="D358" s="7" t="s">
        <v>435</v>
      </c>
      <c r="E358" s="7"/>
      <c r="F358" s="7"/>
      <c r="G358" s="7"/>
      <c r="H358" s="7"/>
      <c r="I358" s="7"/>
      <c r="J358" s="7"/>
      <c r="K358" s="7"/>
      <c r="L358" s="9" t="s">
        <v>240</v>
      </c>
      <c r="M358" s="14" t="s">
        <v>423</v>
      </c>
      <c r="N358" s="14" t="s">
        <v>423</v>
      </c>
      <c r="O358" s="14" t="s">
        <v>423</v>
      </c>
      <c r="P358" s="7"/>
      <c r="Q358" s="14" t="s">
        <v>423</v>
      </c>
      <c r="R358" s="14" t="s">
        <v>423</v>
      </c>
      <c r="S358" s="14" t="s">
        <v>423</v>
      </c>
    </row>
    <row r="359" spans="1:19" ht="16.5" customHeight="1" x14ac:dyDescent="0.2">
      <c r="A359" s="7"/>
      <c r="B359" s="7"/>
      <c r="C359" s="7"/>
      <c r="D359" s="7" t="s">
        <v>436</v>
      </c>
      <c r="E359" s="7"/>
      <c r="F359" s="7"/>
      <c r="G359" s="7"/>
      <c r="H359" s="7"/>
      <c r="I359" s="7"/>
      <c r="J359" s="7"/>
      <c r="K359" s="7"/>
      <c r="L359" s="9" t="s">
        <v>240</v>
      </c>
      <c r="M359" s="14" t="s">
        <v>423</v>
      </c>
      <c r="N359" s="14" t="s">
        <v>423</v>
      </c>
      <c r="O359" s="14" t="s">
        <v>423</v>
      </c>
      <c r="P359" s="7"/>
      <c r="Q359" s="14" t="s">
        <v>423</v>
      </c>
      <c r="R359" s="14" t="s">
        <v>423</v>
      </c>
      <c r="S359" s="14" t="s">
        <v>423</v>
      </c>
    </row>
    <row r="360" spans="1:19" ht="16.5" customHeight="1" x14ac:dyDescent="0.2">
      <c r="A360" s="7"/>
      <c r="B360" s="7"/>
      <c r="C360" s="7"/>
      <c r="D360" s="7" t="s">
        <v>437</v>
      </c>
      <c r="E360" s="7"/>
      <c r="F360" s="7"/>
      <c r="G360" s="7"/>
      <c r="H360" s="7"/>
      <c r="I360" s="7"/>
      <c r="J360" s="7"/>
      <c r="K360" s="7"/>
      <c r="L360" s="9" t="s">
        <v>240</v>
      </c>
      <c r="M360" s="14" t="s">
        <v>423</v>
      </c>
      <c r="N360" s="14" t="s">
        <v>423</v>
      </c>
      <c r="O360" s="14" t="s">
        <v>423</v>
      </c>
      <c r="P360" s="7"/>
      <c r="Q360" s="14" t="s">
        <v>423</v>
      </c>
      <c r="R360" s="14" t="s">
        <v>423</v>
      </c>
      <c r="S360" s="14" t="s">
        <v>423</v>
      </c>
    </row>
    <row r="361" spans="1:19" ht="16.5" customHeight="1" x14ac:dyDescent="0.2">
      <c r="A361" s="7"/>
      <c r="B361" s="7"/>
      <c r="C361" s="7"/>
      <c r="D361" s="7" t="s">
        <v>588</v>
      </c>
      <c r="E361" s="7"/>
      <c r="F361" s="7"/>
      <c r="G361" s="7"/>
      <c r="H361" s="7"/>
      <c r="I361" s="7"/>
      <c r="J361" s="7"/>
      <c r="K361" s="7"/>
      <c r="L361" s="9" t="s">
        <v>240</v>
      </c>
      <c r="M361" s="14" t="s">
        <v>423</v>
      </c>
      <c r="N361" s="14" t="s">
        <v>423</v>
      </c>
      <c r="O361" s="14" t="s">
        <v>423</v>
      </c>
      <c r="P361" s="7"/>
      <c r="Q361" s="14" t="s">
        <v>423</v>
      </c>
      <c r="R361" s="14" t="s">
        <v>423</v>
      </c>
      <c r="S361" s="14" t="s">
        <v>423</v>
      </c>
    </row>
    <row r="362" spans="1:19" ht="16.5" customHeight="1" x14ac:dyDescent="0.2">
      <c r="A362" s="7"/>
      <c r="B362" s="7"/>
      <c r="C362" s="7" t="s">
        <v>611</v>
      </c>
      <c r="D362" s="7"/>
      <c r="E362" s="7"/>
      <c r="F362" s="7"/>
      <c r="G362" s="7"/>
      <c r="H362" s="7"/>
      <c r="I362" s="7"/>
      <c r="J362" s="7"/>
      <c r="K362" s="7"/>
      <c r="L362" s="9"/>
      <c r="M362" s="10"/>
      <c r="N362" s="10"/>
      <c r="O362" s="10"/>
      <c r="P362" s="7"/>
      <c r="Q362" s="10"/>
      <c r="R362" s="10"/>
      <c r="S362" s="10"/>
    </row>
    <row r="363" spans="1:19" ht="16.5" customHeight="1" x14ac:dyDescent="0.2">
      <c r="A363" s="7"/>
      <c r="B363" s="7"/>
      <c r="C363" s="7"/>
      <c r="D363" s="7" t="s">
        <v>591</v>
      </c>
      <c r="E363" s="7"/>
      <c r="F363" s="7"/>
      <c r="G363" s="7"/>
      <c r="H363" s="7"/>
      <c r="I363" s="7"/>
      <c r="J363" s="7"/>
      <c r="K363" s="7"/>
      <c r="L363" s="9" t="s">
        <v>240</v>
      </c>
      <c r="M363" s="14" t="s">
        <v>423</v>
      </c>
      <c r="N363" s="14" t="s">
        <v>423</v>
      </c>
      <c r="O363" s="14" t="s">
        <v>423</v>
      </c>
      <c r="P363" s="7"/>
      <c r="Q363" s="14" t="s">
        <v>423</v>
      </c>
      <c r="R363" s="14" t="s">
        <v>423</v>
      </c>
      <c r="S363" s="14" t="s">
        <v>423</v>
      </c>
    </row>
    <row r="364" spans="1:19" ht="16.5" customHeight="1" x14ac:dyDescent="0.2">
      <c r="A364" s="7"/>
      <c r="B364" s="7"/>
      <c r="C364" s="7"/>
      <c r="D364" s="7" t="s">
        <v>592</v>
      </c>
      <c r="E364" s="7"/>
      <c r="F364" s="7"/>
      <c r="G364" s="7"/>
      <c r="H364" s="7"/>
      <c r="I364" s="7"/>
      <c r="J364" s="7"/>
      <c r="K364" s="7"/>
      <c r="L364" s="9" t="s">
        <v>240</v>
      </c>
      <c r="M364" s="14" t="s">
        <v>423</v>
      </c>
      <c r="N364" s="14" t="s">
        <v>423</v>
      </c>
      <c r="O364" s="14" t="s">
        <v>423</v>
      </c>
      <c r="P364" s="7"/>
      <c r="Q364" s="14" t="s">
        <v>423</v>
      </c>
      <c r="R364" s="14" t="s">
        <v>423</v>
      </c>
      <c r="S364" s="14" t="s">
        <v>423</v>
      </c>
    </row>
    <row r="365" spans="1:19" ht="16.5" customHeight="1" x14ac:dyDescent="0.2">
      <c r="A365" s="7"/>
      <c r="B365" s="7"/>
      <c r="C365" s="7"/>
      <c r="D365" s="7" t="s">
        <v>593</v>
      </c>
      <c r="E365" s="7"/>
      <c r="F365" s="7"/>
      <c r="G365" s="7"/>
      <c r="H365" s="7"/>
      <c r="I365" s="7"/>
      <c r="J365" s="7"/>
      <c r="K365" s="7"/>
      <c r="L365" s="9" t="s">
        <v>240</v>
      </c>
      <c r="M365" s="14" t="s">
        <v>423</v>
      </c>
      <c r="N365" s="14" t="s">
        <v>423</v>
      </c>
      <c r="O365" s="14" t="s">
        <v>423</v>
      </c>
      <c r="P365" s="7"/>
      <c r="Q365" s="14" t="s">
        <v>423</v>
      </c>
      <c r="R365" s="14" t="s">
        <v>423</v>
      </c>
      <c r="S365" s="14" t="s">
        <v>423</v>
      </c>
    </row>
    <row r="366" spans="1:19" ht="16.5" customHeight="1" x14ac:dyDescent="0.2">
      <c r="A366" s="7"/>
      <c r="B366" s="7"/>
      <c r="C366" s="7"/>
      <c r="D366" s="7" t="s">
        <v>594</v>
      </c>
      <c r="E366" s="7"/>
      <c r="F366" s="7"/>
      <c r="G366" s="7"/>
      <c r="H366" s="7"/>
      <c r="I366" s="7"/>
      <c r="J366" s="7"/>
      <c r="K366" s="7"/>
      <c r="L366" s="9" t="s">
        <v>240</v>
      </c>
      <c r="M366" s="14" t="s">
        <v>423</v>
      </c>
      <c r="N366" s="14" t="s">
        <v>423</v>
      </c>
      <c r="O366" s="14" t="s">
        <v>423</v>
      </c>
      <c r="P366" s="7"/>
      <c r="Q366" s="14" t="s">
        <v>423</v>
      </c>
      <c r="R366" s="14" t="s">
        <v>423</v>
      </c>
      <c r="S366" s="14" t="s">
        <v>423</v>
      </c>
    </row>
    <row r="367" spans="1:19" ht="16.5" customHeight="1" x14ac:dyDescent="0.2">
      <c r="A367" s="7"/>
      <c r="B367" s="7"/>
      <c r="C367" s="7"/>
      <c r="D367" s="7" t="s">
        <v>595</v>
      </c>
      <c r="E367" s="7"/>
      <c r="F367" s="7"/>
      <c r="G367" s="7"/>
      <c r="H367" s="7"/>
      <c r="I367" s="7"/>
      <c r="J367" s="7"/>
      <c r="K367" s="7"/>
      <c r="L367" s="9" t="s">
        <v>240</v>
      </c>
      <c r="M367" s="14" t="s">
        <v>423</v>
      </c>
      <c r="N367" s="14" t="s">
        <v>423</v>
      </c>
      <c r="O367" s="14" t="s">
        <v>423</v>
      </c>
      <c r="P367" s="7"/>
      <c r="Q367" s="14" t="s">
        <v>423</v>
      </c>
      <c r="R367" s="14" t="s">
        <v>423</v>
      </c>
      <c r="S367" s="14" t="s">
        <v>423</v>
      </c>
    </row>
    <row r="368" spans="1:19" ht="16.5" customHeight="1" x14ac:dyDescent="0.2">
      <c r="A368" s="7"/>
      <c r="B368" s="7"/>
      <c r="C368" s="7"/>
      <c r="D368" s="7" t="s">
        <v>588</v>
      </c>
      <c r="E368" s="7"/>
      <c r="F368" s="7"/>
      <c r="G368" s="7"/>
      <c r="H368" s="7"/>
      <c r="I368" s="7"/>
      <c r="J368" s="7"/>
      <c r="K368" s="7"/>
      <c r="L368" s="9" t="s">
        <v>240</v>
      </c>
      <c r="M368" s="14" t="s">
        <v>423</v>
      </c>
      <c r="N368" s="14" t="s">
        <v>423</v>
      </c>
      <c r="O368" s="14" t="s">
        <v>423</v>
      </c>
      <c r="P368" s="7"/>
      <c r="Q368" s="14" t="s">
        <v>423</v>
      </c>
      <c r="R368" s="14" t="s">
        <v>423</v>
      </c>
      <c r="S368" s="14" t="s">
        <v>423</v>
      </c>
    </row>
    <row r="369" spans="1:19" ht="16.5" customHeight="1" x14ac:dyDescent="0.2">
      <c r="A369" s="7" t="s">
        <v>637</v>
      </c>
      <c r="B369" s="7"/>
      <c r="C369" s="7"/>
      <c r="D369" s="7"/>
      <c r="E369" s="7"/>
      <c r="F369" s="7"/>
      <c r="G369" s="7"/>
      <c r="H369" s="7"/>
      <c r="I369" s="7"/>
      <c r="J369" s="7"/>
      <c r="K369" s="7"/>
      <c r="L369" s="9"/>
      <c r="M369" s="10"/>
      <c r="N369" s="10"/>
      <c r="O369" s="10"/>
      <c r="P369" s="7"/>
      <c r="Q369" s="10"/>
      <c r="R369" s="10"/>
      <c r="S369" s="10"/>
    </row>
    <row r="370" spans="1:19" ht="16.5" customHeight="1" x14ac:dyDescent="0.2">
      <c r="A370" s="7"/>
      <c r="B370" s="7" t="s">
        <v>586</v>
      </c>
      <c r="C370" s="7"/>
      <c r="D370" s="7"/>
      <c r="E370" s="7"/>
      <c r="F370" s="7"/>
      <c r="G370" s="7"/>
      <c r="H370" s="7"/>
      <c r="I370" s="7"/>
      <c r="J370" s="7"/>
      <c r="K370" s="7"/>
      <c r="L370" s="9"/>
      <c r="M370" s="10"/>
      <c r="N370" s="10"/>
      <c r="O370" s="10"/>
      <c r="P370" s="7"/>
      <c r="Q370" s="10"/>
      <c r="R370" s="10"/>
      <c r="S370" s="10"/>
    </row>
    <row r="371" spans="1:19" ht="16.5" customHeight="1" x14ac:dyDescent="0.2">
      <c r="A371" s="7"/>
      <c r="B371" s="7"/>
      <c r="C371" s="7" t="s">
        <v>105</v>
      </c>
      <c r="D371" s="7"/>
      <c r="E371" s="7"/>
      <c r="F371" s="7"/>
      <c r="G371" s="7"/>
      <c r="H371" s="7"/>
      <c r="I371" s="7"/>
      <c r="J371" s="7"/>
      <c r="K371" s="7"/>
      <c r="L371" s="9" t="s">
        <v>240</v>
      </c>
      <c r="M371" s="14" t="s">
        <v>423</v>
      </c>
      <c r="N371" s="14" t="s">
        <v>423</v>
      </c>
      <c r="O371" s="14" t="s">
        <v>423</v>
      </c>
      <c r="P371" s="7"/>
      <c r="Q371" s="14" t="s">
        <v>423</v>
      </c>
      <c r="R371" s="14" t="s">
        <v>423</v>
      </c>
      <c r="S371" s="14" t="s">
        <v>423</v>
      </c>
    </row>
    <row r="372" spans="1:19" ht="16.5" customHeight="1" x14ac:dyDescent="0.2">
      <c r="A372" s="7"/>
      <c r="B372" s="7"/>
      <c r="C372" s="7" t="s">
        <v>587</v>
      </c>
      <c r="D372" s="7"/>
      <c r="E372" s="7"/>
      <c r="F372" s="7"/>
      <c r="G372" s="7"/>
      <c r="H372" s="7"/>
      <c r="I372" s="7"/>
      <c r="J372" s="7"/>
      <c r="K372" s="7"/>
      <c r="L372" s="9"/>
      <c r="M372" s="10"/>
      <c r="N372" s="10"/>
      <c r="O372" s="10"/>
      <c r="P372" s="7"/>
      <c r="Q372" s="10"/>
      <c r="R372" s="10"/>
      <c r="S372" s="10"/>
    </row>
    <row r="373" spans="1:19" ht="29.45" customHeight="1" x14ac:dyDescent="0.2">
      <c r="A373" s="7"/>
      <c r="B373" s="7"/>
      <c r="C373" s="7"/>
      <c r="D373" s="84" t="s">
        <v>346</v>
      </c>
      <c r="E373" s="84"/>
      <c r="F373" s="84"/>
      <c r="G373" s="84"/>
      <c r="H373" s="84"/>
      <c r="I373" s="84"/>
      <c r="J373" s="84"/>
      <c r="K373" s="84"/>
      <c r="L373" s="9" t="s">
        <v>240</v>
      </c>
      <c r="M373" s="14" t="s">
        <v>423</v>
      </c>
      <c r="N373" s="14" t="s">
        <v>423</v>
      </c>
      <c r="O373" s="14" t="s">
        <v>423</v>
      </c>
      <c r="P373" s="7"/>
      <c r="Q373" s="14" t="s">
        <v>423</v>
      </c>
      <c r="R373" s="14" t="s">
        <v>423</v>
      </c>
      <c r="S373" s="14" t="s">
        <v>423</v>
      </c>
    </row>
    <row r="374" spans="1:19" ht="16.5" customHeight="1" x14ac:dyDescent="0.2">
      <c r="A374" s="7"/>
      <c r="B374" s="7"/>
      <c r="C374" s="7"/>
      <c r="D374" s="7" t="s">
        <v>487</v>
      </c>
      <c r="E374" s="7"/>
      <c r="F374" s="7"/>
      <c r="G374" s="7"/>
      <c r="H374" s="7"/>
      <c r="I374" s="7"/>
      <c r="J374" s="7"/>
      <c r="K374" s="7"/>
      <c r="L374" s="9" t="s">
        <v>240</v>
      </c>
      <c r="M374" s="14" t="s">
        <v>423</v>
      </c>
      <c r="N374" s="14" t="s">
        <v>423</v>
      </c>
      <c r="O374" s="14" t="s">
        <v>423</v>
      </c>
      <c r="P374" s="7"/>
      <c r="Q374" s="14" t="s">
        <v>423</v>
      </c>
      <c r="R374" s="14" t="s">
        <v>423</v>
      </c>
      <c r="S374" s="14" t="s">
        <v>423</v>
      </c>
    </row>
    <row r="375" spans="1:19" ht="16.5" customHeight="1" x14ac:dyDescent="0.2">
      <c r="A375" s="7"/>
      <c r="B375" s="7"/>
      <c r="C375" s="7"/>
      <c r="D375" s="7" t="s">
        <v>588</v>
      </c>
      <c r="E375" s="7"/>
      <c r="F375" s="7"/>
      <c r="G375" s="7"/>
      <c r="H375" s="7"/>
      <c r="I375" s="7"/>
      <c r="J375" s="7"/>
      <c r="K375" s="7"/>
      <c r="L375" s="9" t="s">
        <v>240</v>
      </c>
      <c r="M375" s="14" t="s">
        <v>423</v>
      </c>
      <c r="N375" s="14" t="s">
        <v>423</v>
      </c>
      <c r="O375" s="14" t="s">
        <v>423</v>
      </c>
      <c r="P375" s="7"/>
      <c r="Q375" s="14" t="s">
        <v>423</v>
      </c>
      <c r="R375" s="14" t="s">
        <v>423</v>
      </c>
      <c r="S375" s="14" t="s">
        <v>423</v>
      </c>
    </row>
    <row r="376" spans="1:19" ht="16.5" customHeight="1" x14ac:dyDescent="0.2">
      <c r="A376" s="7"/>
      <c r="B376" s="7"/>
      <c r="C376" s="7" t="s">
        <v>589</v>
      </c>
      <c r="D376" s="7"/>
      <c r="E376" s="7"/>
      <c r="F376" s="7"/>
      <c r="G376" s="7"/>
      <c r="H376" s="7"/>
      <c r="I376" s="7"/>
      <c r="J376" s="7"/>
      <c r="K376" s="7"/>
      <c r="L376" s="9"/>
      <c r="M376" s="10"/>
      <c r="N376" s="10"/>
      <c r="O376" s="10"/>
      <c r="P376" s="7"/>
      <c r="Q376" s="10"/>
      <c r="R376" s="10"/>
      <c r="S376" s="10"/>
    </row>
    <row r="377" spans="1:19" ht="16.5" customHeight="1" x14ac:dyDescent="0.2">
      <c r="A377" s="7"/>
      <c r="B377" s="7"/>
      <c r="C377" s="7"/>
      <c r="D377" s="7" t="s">
        <v>433</v>
      </c>
      <c r="E377" s="7"/>
      <c r="F377" s="7"/>
      <c r="G377" s="7"/>
      <c r="H377" s="7"/>
      <c r="I377" s="7"/>
      <c r="J377" s="7"/>
      <c r="K377" s="7"/>
      <c r="L377" s="9" t="s">
        <v>240</v>
      </c>
      <c r="M377" s="14" t="s">
        <v>423</v>
      </c>
      <c r="N377" s="14" t="s">
        <v>423</v>
      </c>
      <c r="O377" s="14" t="s">
        <v>423</v>
      </c>
      <c r="P377" s="7"/>
      <c r="Q377" s="14" t="s">
        <v>423</v>
      </c>
      <c r="R377" s="14" t="s">
        <v>423</v>
      </c>
      <c r="S377" s="14" t="s">
        <v>423</v>
      </c>
    </row>
    <row r="378" spans="1:19" ht="16.5" customHeight="1" x14ac:dyDescent="0.2">
      <c r="A378" s="7"/>
      <c r="B378" s="7"/>
      <c r="C378" s="7"/>
      <c r="D378" s="7" t="s">
        <v>434</v>
      </c>
      <c r="E378" s="7"/>
      <c r="F378" s="7"/>
      <c r="G378" s="7"/>
      <c r="H378" s="7"/>
      <c r="I378" s="7"/>
      <c r="J378" s="7"/>
      <c r="K378" s="7"/>
      <c r="L378" s="9" t="s">
        <v>240</v>
      </c>
      <c r="M378" s="14" t="s">
        <v>423</v>
      </c>
      <c r="N378" s="14" t="s">
        <v>423</v>
      </c>
      <c r="O378" s="14" t="s">
        <v>423</v>
      </c>
      <c r="P378" s="7"/>
      <c r="Q378" s="14" t="s">
        <v>423</v>
      </c>
      <c r="R378" s="14" t="s">
        <v>423</v>
      </c>
      <c r="S378" s="14" t="s">
        <v>423</v>
      </c>
    </row>
    <row r="379" spans="1:19" ht="16.5" customHeight="1" x14ac:dyDescent="0.2">
      <c r="A379" s="7"/>
      <c r="B379" s="7"/>
      <c r="C379" s="7"/>
      <c r="D379" s="7" t="s">
        <v>435</v>
      </c>
      <c r="E379" s="7"/>
      <c r="F379" s="7"/>
      <c r="G379" s="7"/>
      <c r="H379" s="7"/>
      <c r="I379" s="7"/>
      <c r="J379" s="7"/>
      <c r="K379" s="7"/>
      <c r="L379" s="9" t="s">
        <v>240</v>
      </c>
      <c r="M379" s="14" t="s">
        <v>423</v>
      </c>
      <c r="N379" s="14" t="s">
        <v>423</v>
      </c>
      <c r="O379" s="14" t="s">
        <v>423</v>
      </c>
      <c r="P379" s="7"/>
      <c r="Q379" s="14" t="s">
        <v>423</v>
      </c>
      <c r="R379" s="14" t="s">
        <v>423</v>
      </c>
      <c r="S379" s="14" t="s">
        <v>423</v>
      </c>
    </row>
    <row r="380" spans="1:19" ht="16.5" customHeight="1" x14ac:dyDescent="0.2">
      <c r="A380" s="7"/>
      <c r="B380" s="7"/>
      <c r="C380" s="7"/>
      <c r="D380" s="7" t="s">
        <v>436</v>
      </c>
      <c r="E380" s="7"/>
      <c r="F380" s="7"/>
      <c r="G380" s="7"/>
      <c r="H380" s="7"/>
      <c r="I380" s="7"/>
      <c r="J380" s="7"/>
      <c r="K380" s="7"/>
      <c r="L380" s="9" t="s">
        <v>240</v>
      </c>
      <c r="M380" s="14" t="s">
        <v>423</v>
      </c>
      <c r="N380" s="14" t="s">
        <v>423</v>
      </c>
      <c r="O380" s="14" t="s">
        <v>423</v>
      </c>
      <c r="P380" s="7"/>
      <c r="Q380" s="14" t="s">
        <v>423</v>
      </c>
      <c r="R380" s="14" t="s">
        <v>423</v>
      </c>
      <c r="S380" s="14" t="s">
        <v>423</v>
      </c>
    </row>
    <row r="381" spans="1:19" ht="16.5" customHeight="1" x14ac:dyDescent="0.2">
      <c r="A381" s="7"/>
      <c r="B381" s="7"/>
      <c r="C381" s="7"/>
      <c r="D381" s="7" t="s">
        <v>437</v>
      </c>
      <c r="E381" s="7"/>
      <c r="F381" s="7"/>
      <c r="G381" s="7"/>
      <c r="H381" s="7"/>
      <c r="I381" s="7"/>
      <c r="J381" s="7"/>
      <c r="K381" s="7"/>
      <c r="L381" s="9" t="s">
        <v>240</v>
      </c>
      <c r="M381" s="14" t="s">
        <v>423</v>
      </c>
      <c r="N381" s="14" t="s">
        <v>423</v>
      </c>
      <c r="O381" s="14" t="s">
        <v>423</v>
      </c>
      <c r="P381" s="7"/>
      <c r="Q381" s="14" t="s">
        <v>423</v>
      </c>
      <c r="R381" s="14" t="s">
        <v>423</v>
      </c>
      <c r="S381" s="14" t="s">
        <v>423</v>
      </c>
    </row>
    <row r="382" spans="1:19" ht="16.5" customHeight="1" x14ac:dyDescent="0.2">
      <c r="A382" s="7"/>
      <c r="B382" s="7"/>
      <c r="C382" s="7"/>
      <c r="D382" s="7" t="s">
        <v>588</v>
      </c>
      <c r="E382" s="7"/>
      <c r="F382" s="7"/>
      <c r="G382" s="7"/>
      <c r="H382" s="7"/>
      <c r="I382" s="7"/>
      <c r="J382" s="7"/>
      <c r="K382" s="7"/>
      <c r="L382" s="9" t="s">
        <v>240</v>
      </c>
      <c r="M382" s="14" t="s">
        <v>423</v>
      </c>
      <c r="N382" s="14" t="s">
        <v>423</v>
      </c>
      <c r="O382" s="14" t="s">
        <v>423</v>
      </c>
      <c r="P382" s="7"/>
      <c r="Q382" s="14" t="s">
        <v>423</v>
      </c>
      <c r="R382" s="14" t="s">
        <v>423</v>
      </c>
      <c r="S382" s="14" t="s">
        <v>423</v>
      </c>
    </row>
    <row r="383" spans="1:19" ht="16.5" customHeight="1" x14ac:dyDescent="0.2">
      <c r="A383" s="7"/>
      <c r="B383" s="7"/>
      <c r="C383" s="7" t="s">
        <v>611</v>
      </c>
      <c r="D383" s="7"/>
      <c r="E383" s="7"/>
      <c r="F383" s="7"/>
      <c r="G383" s="7"/>
      <c r="H383" s="7"/>
      <c r="I383" s="7"/>
      <c r="J383" s="7"/>
      <c r="K383" s="7"/>
      <c r="L383" s="9"/>
      <c r="M383" s="10"/>
      <c r="N383" s="10"/>
      <c r="O383" s="10"/>
      <c r="P383" s="7"/>
      <c r="Q383" s="10"/>
      <c r="R383" s="10"/>
      <c r="S383" s="10"/>
    </row>
    <row r="384" spans="1:19" ht="16.5" customHeight="1" x14ac:dyDescent="0.2">
      <c r="A384" s="7"/>
      <c r="B384" s="7"/>
      <c r="C384" s="7"/>
      <c r="D384" s="7" t="s">
        <v>591</v>
      </c>
      <c r="E384" s="7"/>
      <c r="F384" s="7"/>
      <c r="G384" s="7"/>
      <c r="H384" s="7"/>
      <c r="I384" s="7"/>
      <c r="J384" s="7"/>
      <c r="K384" s="7"/>
      <c r="L384" s="9" t="s">
        <v>240</v>
      </c>
      <c r="M384" s="14" t="s">
        <v>423</v>
      </c>
      <c r="N384" s="14" t="s">
        <v>423</v>
      </c>
      <c r="O384" s="14" t="s">
        <v>423</v>
      </c>
      <c r="P384" s="7"/>
      <c r="Q384" s="14" t="s">
        <v>423</v>
      </c>
      <c r="R384" s="14" t="s">
        <v>423</v>
      </c>
      <c r="S384" s="14" t="s">
        <v>423</v>
      </c>
    </row>
    <row r="385" spans="1:19" ht="16.5" customHeight="1" x14ac:dyDescent="0.2">
      <c r="A385" s="7"/>
      <c r="B385" s="7"/>
      <c r="C385" s="7"/>
      <c r="D385" s="7" t="s">
        <v>592</v>
      </c>
      <c r="E385" s="7"/>
      <c r="F385" s="7"/>
      <c r="G385" s="7"/>
      <c r="H385" s="7"/>
      <c r="I385" s="7"/>
      <c r="J385" s="7"/>
      <c r="K385" s="7"/>
      <c r="L385" s="9" t="s">
        <v>240</v>
      </c>
      <c r="M385" s="14" t="s">
        <v>423</v>
      </c>
      <c r="N385" s="14" t="s">
        <v>423</v>
      </c>
      <c r="O385" s="14" t="s">
        <v>423</v>
      </c>
      <c r="P385" s="7"/>
      <c r="Q385" s="14" t="s">
        <v>423</v>
      </c>
      <c r="R385" s="14" t="s">
        <v>423</v>
      </c>
      <c r="S385" s="14" t="s">
        <v>423</v>
      </c>
    </row>
    <row r="386" spans="1:19" ht="16.5" customHeight="1" x14ac:dyDescent="0.2">
      <c r="A386" s="7"/>
      <c r="B386" s="7"/>
      <c r="C386" s="7"/>
      <c r="D386" s="7" t="s">
        <v>593</v>
      </c>
      <c r="E386" s="7"/>
      <c r="F386" s="7"/>
      <c r="G386" s="7"/>
      <c r="H386" s="7"/>
      <c r="I386" s="7"/>
      <c r="J386" s="7"/>
      <c r="K386" s="7"/>
      <c r="L386" s="9" t="s">
        <v>240</v>
      </c>
      <c r="M386" s="14" t="s">
        <v>423</v>
      </c>
      <c r="N386" s="14" t="s">
        <v>423</v>
      </c>
      <c r="O386" s="14" t="s">
        <v>423</v>
      </c>
      <c r="P386" s="7"/>
      <c r="Q386" s="14" t="s">
        <v>423</v>
      </c>
      <c r="R386" s="14" t="s">
        <v>423</v>
      </c>
      <c r="S386" s="14" t="s">
        <v>423</v>
      </c>
    </row>
    <row r="387" spans="1:19" ht="16.5" customHeight="1" x14ac:dyDescent="0.2">
      <c r="A387" s="7"/>
      <c r="B387" s="7"/>
      <c r="C387" s="7"/>
      <c r="D387" s="7" t="s">
        <v>594</v>
      </c>
      <c r="E387" s="7"/>
      <c r="F387" s="7"/>
      <c r="G387" s="7"/>
      <c r="H387" s="7"/>
      <c r="I387" s="7"/>
      <c r="J387" s="7"/>
      <c r="K387" s="7"/>
      <c r="L387" s="9" t="s">
        <v>240</v>
      </c>
      <c r="M387" s="14" t="s">
        <v>423</v>
      </c>
      <c r="N387" s="14" t="s">
        <v>423</v>
      </c>
      <c r="O387" s="14" t="s">
        <v>423</v>
      </c>
      <c r="P387" s="7"/>
      <c r="Q387" s="14" t="s">
        <v>423</v>
      </c>
      <c r="R387" s="14" t="s">
        <v>423</v>
      </c>
      <c r="S387" s="14" t="s">
        <v>423</v>
      </c>
    </row>
    <row r="388" spans="1:19" ht="16.5" customHeight="1" x14ac:dyDescent="0.2">
      <c r="A388" s="7"/>
      <c r="B388" s="7"/>
      <c r="C388" s="7"/>
      <c r="D388" s="7" t="s">
        <v>595</v>
      </c>
      <c r="E388" s="7"/>
      <c r="F388" s="7"/>
      <c r="G388" s="7"/>
      <c r="H388" s="7"/>
      <c r="I388" s="7"/>
      <c r="J388" s="7"/>
      <c r="K388" s="7"/>
      <c r="L388" s="9" t="s">
        <v>240</v>
      </c>
      <c r="M388" s="14" t="s">
        <v>423</v>
      </c>
      <c r="N388" s="14" t="s">
        <v>423</v>
      </c>
      <c r="O388" s="14" t="s">
        <v>423</v>
      </c>
      <c r="P388" s="7"/>
      <c r="Q388" s="14" t="s">
        <v>423</v>
      </c>
      <c r="R388" s="14" t="s">
        <v>423</v>
      </c>
      <c r="S388" s="14" t="s">
        <v>423</v>
      </c>
    </row>
    <row r="389" spans="1:19" ht="16.5" customHeight="1" x14ac:dyDescent="0.2">
      <c r="A389" s="7"/>
      <c r="B389" s="7"/>
      <c r="C389" s="7"/>
      <c r="D389" s="7" t="s">
        <v>588</v>
      </c>
      <c r="E389" s="7"/>
      <c r="F389" s="7"/>
      <c r="G389" s="7"/>
      <c r="H389" s="7"/>
      <c r="I389" s="7"/>
      <c r="J389" s="7"/>
      <c r="K389" s="7"/>
      <c r="L389" s="9" t="s">
        <v>240</v>
      </c>
      <c r="M389" s="14" t="s">
        <v>423</v>
      </c>
      <c r="N389" s="14" t="s">
        <v>423</v>
      </c>
      <c r="O389" s="14" t="s">
        <v>423</v>
      </c>
      <c r="P389" s="7"/>
      <c r="Q389" s="14" t="s">
        <v>423</v>
      </c>
      <c r="R389" s="14" t="s">
        <v>423</v>
      </c>
      <c r="S389" s="14" t="s">
        <v>423</v>
      </c>
    </row>
    <row r="390" spans="1:19" ht="16.5" customHeight="1" x14ac:dyDescent="0.2">
      <c r="A390" s="7"/>
      <c r="B390" s="7" t="s">
        <v>596</v>
      </c>
      <c r="C390" s="7"/>
      <c r="D390" s="7"/>
      <c r="E390" s="7"/>
      <c r="F390" s="7"/>
      <c r="G390" s="7"/>
      <c r="H390" s="7"/>
      <c r="I390" s="7"/>
      <c r="J390" s="7"/>
      <c r="K390" s="7"/>
      <c r="L390" s="9"/>
      <c r="M390" s="10"/>
      <c r="N390" s="10"/>
      <c r="O390" s="10"/>
      <c r="P390" s="7"/>
      <c r="Q390" s="10"/>
      <c r="R390" s="10"/>
      <c r="S390" s="10"/>
    </row>
    <row r="391" spans="1:19" ht="16.5" customHeight="1" x14ac:dyDescent="0.2">
      <c r="A391" s="7"/>
      <c r="B391" s="7"/>
      <c r="C391" s="7" t="s">
        <v>105</v>
      </c>
      <c r="D391" s="7"/>
      <c r="E391" s="7"/>
      <c r="F391" s="7"/>
      <c r="G391" s="7"/>
      <c r="H391" s="7"/>
      <c r="I391" s="7"/>
      <c r="J391" s="7"/>
      <c r="K391" s="7"/>
      <c r="L391" s="9" t="s">
        <v>240</v>
      </c>
      <c r="M391" s="14" t="s">
        <v>423</v>
      </c>
      <c r="N391" s="14" t="s">
        <v>423</v>
      </c>
      <c r="O391" s="14" t="s">
        <v>423</v>
      </c>
      <c r="P391" s="7"/>
      <c r="Q391" s="14" t="s">
        <v>423</v>
      </c>
      <c r="R391" s="14" t="s">
        <v>423</v>
      </c>
      <c r="S391" s="14" t="s">
        <v>423</v>
      </c>
    </row>
    <row r="392" spans="1:19" ht="16.5" customHeight="1" x14ac:dyDescent="0.2">
      <c r="A392" s="7"/>
      <c r="B392" s="7"/>
      <c r="C392" s="7" t="s">
        <v>587</v>
      </c>
      <c r="D392" s="7"/>
      <c r="E392" s="7"/>
      <c r="F392" s="7"/>
      <c r="G392" s="7"/>
      <c r="H392" s="7"/>
      <c r="I392" s="7"/>
      <c r="J392" s="7"/>
      <c r="K392" s="7"/>
      <c r="L392" s="9"/>
      <c r="M392" s="10"/>
      <c r="N392" s="10"/>
      <c r="O392" s="10"/>
      <c r="P392" s="7"/>
      <c r="Q392" s="10"/>
      <c r="R392" s="10"/>
      <c r="S392" s="10"/>
    </row>
    <row r="393" spans="1:19" ht="29.45" customHeight="1" x14ac:dyDescent="0.2">
      <c r="A393" s="7"/>
      <c r="B393" s="7"/>
      <c r="C393" s="7"/>
      <c r="D393" s="84" t="s">
        <v>346</v>
      </c>
      <c r="E393" s="84"/>
      <c r="F393" s="84"/>
      <c r="G393" s="84"/>
      <c r="H393" s="84"/>
      <c r="I393" s="84"/>
      <c r="J393" s="84"/>
      <c r="K393" s="84"/>
      <c r="L393" s="9" t="s">
        <v>240</v>
      </c>
      <c r="M393" s="14" t="s">
        <v>423</v>
      </c>
      <c r="N393" s="14" t="s">
        <v>423</v>
      </c>
      <c r="O393" s="14" t="s">
        <v>423</v>
      </c>
      <c r="P393" s="7"/>
      <c r="Q393" s="14" t="s">
        <v>423</v>
      </c>
      <c r="R393" s="14" t="s">
        <v>423</v>
      </c>
      <c r="S393" s="14" t="s">
        <v>423</v>
      </c>
    </row>
    <row r="394" spans="1:19" ht="16.5" customHeight="1" x14ac:dyDescent="0.2">
      <c r="A394" s="7"/>
      <c r="B394" s="7"/>
      <c r="C394" s="7"/>
      <c r="D394" s="7" t="s">
        <v>487</v>
      </c>
      <c r="E394" s="7"/>
      <c r="F394" s="7"/>
      <c r="G394" s="7"/>
      <c r="H394" s="7"/>
      <c r="I394" s="7"/>
      <c r="J394" s="7"/>
      <c r="K394" s="7"/>
      <c r="L394" s="9" t="s">
        <v>240</v>
      </c>
      <c r="M394" s="14" t="s">
        <v>423</v>
      </c>
      <c r="N394" s="14" t="s">
        <v>423</v>
      </c>
      <c r="O394" s="14" t="s">
        <v>423</v>
      </c>
      <c r="P394" s="7"/>
      <c r="Q394" s="14" t="s">
        <v>423</v>
      </c>
      <c r="R394" s="14" t="s">
        <v>423</v>
      </c>
      <c r="S394" s="14" t="s">
        <v>423</v>
      </c>
    </row>
    <row r="395" spans="1:19" ht="16.5" customHeight="1" x14ac:dyDescent="0.2">
      <c r="A395" s="7"/>
      <c r="B395" s="7"/>
      <c r="C395" s="7"/>
      <c r="D395" s="7" t="s">
        <v>588</v>
      </c>
      <c r="E395" s="7"/>
      <c r="F395" s="7"/>
      <c r="G395" s="7"/>
      <c r="H395" s="7"/>
      <c r="I395" s="7"/>
      <c r="J395" s="7"/>
      <c r="K395" s="7"/>
      <c r="L395" s="9" t="s">
        <v>240</v>
      </c>
      <c r="M395" s="14" t="s">
        <v>423</v>
      </c>
      <c r="N395" s="14" t="s">
        <v>423</v>
      </c>
      <c r="O395" s="14" t="s">
        <v>423</v>
      </c>
      <c r="P395" s="7"/>
      <c r="Q395" s="14" t="s">
        <v>423</v>
      </c>
      <c r="R395" s="14" t="s">
        <v>423</v>
      </c>
      <c r="S395" s="14" t="s">
        <v>423</v>
      </c>
    </row>
    <row r="396" spans="1:19" ht="16.5" customHeight="1" x14ac:dyDescent="0.2">
      <c r="A396" s="7"/>
      <c r="B396" s="7"/>
      <c r="C396" s="7" t="s">
        <v>589</v>
      </c>
      <c r="D396" s="7"/>
      <c r="E396" s="7"/>
      <c r="F396" s="7"/>
      <c r="G396" s="7"/>
      <c r="H396" s="7"/>
      <c r="I396" s="7"/>
      <c r="J396" s="7"/>
      <c r="K396" s="7"/>
      <c r="L396" s="9"/>
      <c r="M396" s="10"/>
      <c r="N396" s="10"/>
      <c r="O396" s="10"/>
      <c r="P396" s="7"/>
      <c r="Q396" s="10"/>
      <c r="R396" s="10"/>
      <c r="S396" s="10"/>
    </row>
    <row r="397" spans="1:19" ht="16.5" customHeight="1" x14ac:dyDescent="0.2">
      <c r="A397" s="7"/>
      <c r="B397" s="7"/>
      <c r="C397" s="7"/>
      <c r="D397" s="7" t="s">
        <v>433</v>
      </c>
      <c r="E397" s="7"/>
      <c r="F397" s="7"/>
      <c r="G397" s="7"/>
      <c r="H397" s="7"/>
      <c r="I397" s="7"/>
      <c r="J397" s="7"/>
      <c r="K397" s="7"/>
      <c r="L397" s="9" t="s">
        <v>240</v>
      </c>
      <c r="M397" s="14" t="s">
        <v>423</v>
      </c>
      <c r="N397" s="14" t="s">
        <v>423</v>
      </c>
      <c r="O397" s="14" t="s">
        <v>423</v>
      </c>
      <c r="P397" s="7"/>
      <c r="Q397" s="14" t="s">
        <v>423</v>
      </c>
      <c r="R397" s="14" t="s">
        <v>423</v>
      </c>
      <c r="S397" s="14" t="s">
        <v>423</v>
      </c>
    </row>
    <row r="398" spans="1:19" ht="16.5" customHeight="1" x14ac:dyDescent="0.2">
      <c r="A398" s="7"/>
      <c r="B398" s="7"/>
      <c r="C398" s="7"/>
      <c r="D398" s="7" t="s">
        <v>434</v>
      </c>
      <c r="E398" s="7"/>
      <c r="F398" s="7"/>
      <c r="G398" s="7"/>
      <c r="H398" s="7"/>
      <c r="I398" s="7"/>
      <c r="J398" s="7"/>
      <c r="K398" s="7"/>
      <c r="L398" s="9" t="s">
        <v>240</v>
      </c>
      <c r="M398" s="14" t="s">
        <v>423</v>
      </c>
      <c r="N398" s="14" t="s">
        <v>423</v>
      </c>
      <c r="O398" s="14" t="s">
        <v>423</v>
      </c>
      <c r="P398" s="7"/>
      <c r="Q398" s="14" t="s">
        <v>423</v>
      </c>
      <c r="R398" s="14" t="s">
        <v>423</v>
      </c>
      <c r="S398" s="14" t="s">
        <v>423</v>
      </c>
    </row>
    <row r="399" spans="1:19" ht="16.5" customHeight="1" x14ac:dyDescent="0.2">
      <c r="A399" s="7"/>
      <c r="B399" s="7"/>
      <c r="C399" s="7"/>
      <c r="D399" s="7" t="s">
        <v>435</v>
      </c>
      <c r="E399" s="7"/>
      <c r="F399" s="7"/>
      <c r="G399" s="7"/>
      <c r="H399" s="7"/>
      <c r="I399" s="7"/>
      <c r="J399" s="7"/>
      <c r="K399" s="7"/>
      <c r="L399" s="9" t="s">
        <v>240</v>
      </c>
      <c r="M399" s="14" t="s">
        <v>423</v>
      </c>
      <c r="N399" s="14" t="s">
        <v>423</v>
      </c>
      <c r="O399" s="14" t="s">
        <v>423</v>
      </c>
      <c r="P399" s="7"/>
      <c r="Q399" s="14" t="s">
        <v>423</v>
      </c>
      <c r="R399" s="14" t="s">
        <v>423</v>
      </c>
      <c r="S399" s="14" t="s">
        <v>423</v>
      </c>
    </row>
    <row r="400" spans="1:19" ht="16.5" customHeight="1" x14ac:dyDescent="0.2">
      <c r="A400" s="7"/>
      <c r="B400" s="7"/>
      <c r="C400" s="7"/>
      <c r="D400" s="7" t="s">
        <v>436</v>
      </c>
      <c r="E400" s="7"/>
      <c r="F400" s="7"/>
      <c r="G400" s="7"/>
      <c r="H400" s="7"/>
      <c r="I400" s="7"/>
      <c r="J400" s="7"/>
      <c r="K400" s="7"/>
      <c r="L400" s="9" t="s">
        <v>240</v>
      </c>
      <c r="M400" s="14" t="s">
        <v>423</v>
      </c>
      <c r="N400" s="14" t="s">
        <v>423</v>
      </c>
      <c r="O400" s="14" t="s">
        <v>423</v>
      </c>
      <c r="P400" s="7"/>
      <c r="Q400" s="14" t="s">
        <v>423</v>
      </c>
      <c r="R400" s="14" t="s">
        <v>423</v>
      </c>
      <c r="S400" s="14" t="s">
        <v>423</v>
      </c>
    </row>
    <row r="401" spans="1:19" ht="16.5" customHeight="1" x14ac:dyDescent="0.2">
      <c r="A401" s="7"/>
      <c r="B401" s="7"/>
      <c r="C401" s="7"/>
      <c r="D401" s="7" t="s">
        <v>437</v>
      </c>
      <c r="E401" s="7"/>
      <c r="F401" s="7"/>
      <c r="G401" s="7"/>
      <c r="H401" s="7"/>
      <c r="I401" s="7"/>
      <c r="J401" s="7"/>
      <c r="K401" s="7"/>
      <c r="L401" s="9" t="s">
        <v>240</v>
      </c>
      <c r="M401" s="14" t="s">
        <v>423</v>
      </c>
      <c r="N401" s="14" t="s">
        <v>423</v>
      </c>
      <c r="O401" s="14" t="s">
        <v>423</v>
      </c>
      <c r="P401" s="7"/>
      <c r="Q401" s="14" t="s">
        <v>423</v>
      </c>
      <c r="R401" s="14" t="s">
        <v>423</v>
      </c>
      <c r="S401" s="14" t="s">
        <v>423</v>
      </c>
    </row>
    <row r="402" spans="1:19" ht="16.5" customHeight="1" x14ac:dyDescent="0.2">
      <c r="A402" s="7"/>
      <c r="B402" s="7"/>
      <c r="C402" s="7"/>
      <c r="D402" s="7" t="s">
        <v>588</v>
      </c>
      <c r="E402" s="7"/>
      <c r="F402" s="7"/>
      <c r="G402" s="7"/>
      <c r="H402" s="7"/>
      <c r="I402" s="7"/>
      <c r="J402" s="7"/>
      <c r="K402" s="7"/>
      <c r="L402" s="9" t="s">
        <v>240</v>
      </c>
      <c r="M402" s="14" t="s">
        <v>423</v>
      </c>
      <c r="N402" s="14" t="s">
        <v>423</v>
      </c>
      <c r="O402" s="14" t="s">
        <v>423</v>
      </c>
      <c r="P402" s="7"/>
      <c r="Q402" s="14" t="s">
        <v>423</v>
      </c>
      <c r="R402" s="14" t="s">
        <v>423</v>
      </c>
      <c r="S402" s="14" t="s">
        <v>423</v>
      </c>
    </row>
    <row r="403" spans="1:19" ht="16.5" customHeight="1" x14ac:dyDescent="0.2">
      <c r="A403" s="7"/>
      <c r="B403" s="7"/>
      <c r="C403" s="7" t="s">
        <v>611</v>
      </c>
      <c r="D403" s="7"/>
      <c r="E403" s="7"/>
      <c r="F403" s="7"/>
      <c r="G403" s="7"/>
      <c r="H403" s="7"/>
      <c r="I403" s="7"/>
      <c r="J403" s="7"/>
      <c r="K403" s="7"/>
      <c r="L403" s="9"/>
      <c r="M403" s="10"/>
      <c r="N403" s="10"/>
      <c r="O403" s="10"/>
      <c r="P403" s="7"/>
      <c r="Q403" s="10"/>
      <c r="R403" s="10"/>
      <c r="S403" s="10"/>
    </row>
    <row r="404" spans="1:19" ht="16.5" customHeight="1" x14ac:dyDescent="0.2">
      <c r="A404" s="7"/>
      <c r="B404" s="7"/>
      <c r="C404" s="7"/>
      <c r="D404" s="7" t="s">
        <v>591</v>
      </c>
      <c r="E404" s="7"/>
      <c r="F404" s="7"/>
      <c r="G404" s="7"/>
      <c r="H404" s="7"/>
      <c r="I404" s="7"/>
      <c r="J404" s="7"/>
      <c r="K404" s="7"/>
      <c r="L404" s="9" t="s">
        <v>240</v>
      </c>
      <c r="M404" s="14" t="s">
        <v>423</v>
      </c>
      <c r="N404" s="14" t="s">
        <v>423</v>
      </c>
      <c r="O404" s="14" t="s">
        <v>423</v>
      </c>
      <c r="P404" s="7"/>
      <c r="Q404" s="14" t="s">
        <v>423</v>
      </c>
      <c r="R404" s="14" t="s">
        <v>423</v>
      </c>
      <c r="S404" s="14" t="s">
        <v>423</v>
      </c>
    </row>
    <row r="405" spans="1:19" ht="16.5" customHeight="1" x14ac:dyDescent="0.2">
      <c r="A405" s="7"/>
      <c r="B405" s="7"/>
      <c r="C405" s="7"/>
      <c r="D405" s="7" t="s">
        <v>592</v>
      </c>
      <c r="E405" s="7"/>
      <c r="F405" s="7"/>
      <c r="G405" s="7"/>
      <c r="H405" s="7"/>
      <c r="I405" s="7"/>
      <c r="J405" s="7"/>
      <c r="K405" s="7"/>
      <c r="L405" s="9" t="s">
        <v>240</v>
      </c>
      <c r="M405" s="14" t="s">
        <v>423</v>
      </c>
      <c r="N405" s="14" t="s">
        <v>423</v>
      </c>
      <c r="O405" s="14" t="s">
        <v>423</v>
      </c>
      <c r="P405" s="7"/>
      <c r="Q405" s="14" t="s">
        <v>423</v>
      </c>
      <c r="R405" s="14" t="s">
        <v>423</v>
      </c>
      <c r="S405" s="14" t="s">
        <v>423</v>
      </c>
    </row>
    <row r="406" spans="1:19" ht="16.5" customHeight="1" x14ac:dyDescent="0.2">
      <c r="A406" s="7"/>
      <c r="B406" s="7"/>
      <c r="C406" s="7"/>
      <c r="D406" s="7" t="s">
        <v>593</v>
      </c>
      <c r="E406" s="7"/>
      <c r="F406" s="7"/>
      <c r="G406" s="7"/>
      <c r="H406" s="7"/>
      <c r="I406" s="7"/>
      <c r="J406" s="7"/>
      <c r="K406" s="7"/>
      <c r="L406" s="9" t="s">
        <v>240</v>
      </c>
      <c r="M406" s="14" t="s">
        <v>423</v>
      </c>
      <c r="N406" s="14" t="s">
        <v>423</v>
      </c>
      <c r="O406" s="14" t="s">
        <v>423</v>
      </c>
      <c r="P406" s="7"/>
      <c r="Q406" s="14" t="s">
        <v>423</v>
      </c>
      <c r="R406" s="14" t="s">
        <v>423</v>
      </c>
      <c r="S406" s="14" t="s">
        <v>423</v>
      </c>
    </row>
    <row r="407" spans="1:19" ht="16.5" customHeight="1" x14ac:dyDescent="0.2">
      <c r="A407" s="7"/>
      <c r="B407" s="7"/>
      <c r="C407" s="7"/>
      <c r="D407" s="7" t="s">
        <v>594</v>
      </c>
      <c r="E407" s="7"/>
      <c r="F407" s="7"/>
      <c r="G407" s="7"/>
      <c r="H407" s="7"/>
      <c r="I407" s="7"/>
      <c r="J407" s="7"/>
      <c r="K407" s="7"/>
      <c r="L407" s="9" t="s">
        <v>240</v>
      </c>
      <c r="M407" s="14" t="s">
        <v>423</v>
      </c>
      <c r="N407" s="14" t="s">
        <v>423</v>
      </c>
      <c r="O407" s="14" t="s">
        <v>423</v>
      </c>
      <c r="P407" s="7"/>
      <c r="Q407" s="14" t="s">
        <v>423</v>
      </c>
      <c r="R407" s="14" t="s">
        <v>423</v>
      </c>
      <c r="S407" s="14" t="s">
        <v>423</v>
      </c>
    </row>
    <row r="408" spans="1:19" ht="16.5" customHeight="1" x14ac:dyDescent="0.2">
      <c r="A408" s="7"/>
      <c r="B408" s="7"/>
      <c r="C408" s="7"/>
      <c r="D408" s="7" t="s">
        <v>595</v>
      </c>
      <c r="E408" s="7"/>
      <c r="F408" s="7"/>
      <c r="G408" s="7"/>
      <c r="H408" s="7"/>
      <c r="I408" s="7"/>
      <c r="J408" s="7"/>
      <c r="K408" s="7"/>
      <c r="L408" s="9" t="s">
        <v>240</v>
      </c>
      <c r="M408" s="14" t="s">
        <v>423</v>
      </c>
      <c r="N408" s="14" t="s">
        <v>423</v>
      </c>
      <c r="O408" s="14" t="s">
        <v>423</v>
      </c>
      <c r="P408" s="7"/>
      <c r="Q408" s="14" t="s">
        <v>423</v>
      </c>
      <c r="R408" s="14" t="s">
        <v>423</v>
      </c>
      <c r="S408" s="14" t="s">
        <v>423</v>
      </c>
    </row>
    <row r="409" spans="1:19" ht="16.5" customHeight="1" x14ac:dyDescent="0.2">
      <c r="A409" s="7"/>
      <c r="B409" s="7"/>
      <c r="C409" s="7"/>
      <c r="D409" s="7" t="s">
        <v>588</v>
      </c>
      <c r="E409" s="7"/>
      <c r="F409" s="7"/>
      <c r="G409" s="7"/>
      <c r="H409" s="7"/>
      <c r="I409" s="7"/>
      <c r="J409" s="7"/>
      <c r="K409" s="7"/>
      <c r="L409" s="9" t="s">
        <v>240</v>
      </c>
      <c r="M409" s="14" t="s">
        <v>423</v>
      </c>
      <c r="N409" s="14" t="s">
        <v>423</v>
      </c>
      <c r="O409" s="14" t="s">
        <v>423</v>
      </c>
      <c r="P409" s="7"/>
      <c r="Q409" s="14" t="s">
        <v>423</v>
      </c>
      <c r="R409" s="14" t="s">
        <v>423</v>
      </c>
      <c r="S409" s="14" t="s">
        <v>423</v>
      </c>
    </row>
    <row r="410" spans="1:19" ht="16.5" customHeight="1" x14ac:dyDescent="0.2">
      <c r="A410" s="7"/>
      <c r="B410" s="7" t="s">
        <v>597</v>
      </c>
      <c r="C410" s="7"/>
      <c r="D410" s="7"/>
      <c r="E410" s="7"/>
      <c r="F410" s="7"/>
      <c r="G410" s="7"/>
      <c r="H410" s="7"/>
      <c r="I410" s="7"/>
      <c r="J410" s="7"/>
      <c r="K410" s="7"/>
      <c r="L410" s="9"/>
      <c r="M410" s="10"/>
      <c r="N410" s="10"/>
      <c r="O410" s="10"/>
      <c r="P410" s="7"/>
      <c r="Q410" s="10"/>
      <c r="R410" s="10"/>
      <c r="S410" s="10"/>
    </row>
    <row r="411" spans="1:19" ht="16.5" customHeight="1" x14ac:dyDescent="0.2">
      <c r="A411" s="7"/>
      <c r="B411" s="7"/>
      <c r="C411" s="7" t="s">
        <v>105</v>
      </c>
      <c r="D411" s="7"/>
      <c r="E411" s="7"/>
      <c r="F411" s="7"/>
      <c r="G411" s="7"/>
      <c r="H411" s="7"/>
      <c r="I411" s="7"/>
      <c r="J411" s="7"/>
      <c r="K411" s="7"/>
      <c r="L411" s="9" t="s">
        <v>240</v>
      </c>
      <c r="M411" s="14" t="s">
        <v>423</v>
      </c>
      <c r="N411" s="14" t="s">
        <v>423</v>
      </c>
      <c r="O411" s="14" t="s">
        <v>423</v>
      </c>
      <c r="P411" s="7"/>
      <c r="Q411" s="14" t="s">
        <v>423</v>
      </c>
      <c r="R411" s="14" t="s">
        <v>423</v>
      </c>
      <c r="S411" s="14" t="s">
        <v>423</v>
      </c>
    </row>
    <row r="412" spans="1:19" ht="16.5" customHeight="1" x14ac:dyDescent="0.2">
      <c r="A412" s="7"/>
      <c r="B412" s="7"/>
      <c r="C412" s="7" t="s">
        <v>587</v>
      </c>
      <c r="D412" s="7"/>
      <c r="E412" s="7"/>
      <c r="F412" s="7"/>
      <c r="G412" s="7"/>
      <c r="H412" s="7"/>
      <c r="I412" s="7"/>
      <c r="J412" s="7"/>
      <c r="K412" s="7"/>
      <c r="L412" s="9"/>
      <c r="M412" s="10"/>
      <c r="N412" s="10"/>
      <c r="O412" s="10"/>
      <c r="P412" s="7"/>
      <c r="Q412" s="10"/>
      <c r="R412" s="10"/>
      <c r="S412" s="10"/>
    </row>
    <row r="413" spans="1:19" ht="29.45" customHeight="1" x14ac:dyDescent="0.2">
      <c r="A413" s="7"/>
      <c r="B413" s="7"/>
      <c r="C413" s="7"/>
      <c r="D413" s="84" t="s">
        <v>346</v>
      </c>
      <c r="E413" s="84"/>
      <c r="F413" s="84"/>
      <c r="G413" s="84"/>
      <c r="H413" s="84"/>
      <c r="I413" s="84"/>
      <c r="J413" s="84"/>
      <c r="K413" s="84"/>
      <c r="L413" s="9" t="s">
        <v>240</v>
      </c>
      <c r="M413" s="14" t="s">
        <v>423</v>
      </c>
      <c r="N413" s="14" t="s">
        <v>423</v>
      </c>
      <c r="O413" s="14" t="s">
        <v>423</v>
      </c>
      <c r="P413" s="7"/>
      <c r="Q413" s="14" t="s">
        <v>423</v>
      </c>
      <c r="R413" s="14" t="s">
        <v>423</v>
      </c>
      <c r="S413" s="14" t="s">
        <v>423</v>
      </c>
    </row>
    <row r="414" spans="1:19" ht="16.5" customHeight="1" x14ac:dyDescent="0.2">
      <c r="A414" s="7"/>
      <c r="B414" s="7"/>
      <c r="C414" s="7"/>
      <c r="D414" s="7" t="s">
        <v>487</v>
      </c>
      <c r="E414" s="7"/>
      <c r="F414" s="7"/>
      <c r="G414" s="7"/>
      <c r="H414" s="7"/>
      <c r="I414" s="7"/>
      <c r="J414" s="7"/>
      <c r="K414" s="7"/>
      <c r="L414" s="9" t="s">
        <v>240</v>
      </c>
      <c r="M414" s="14" t="s">
        <v>423</v>
      </c>
      <c r="N414" s="14" t="s">
        <v>423</v>
      </c>
      <c r="O414" s="14" t="s">
        <v>423</v>
      </c>
      <c r="P414" s="7"/>
      <c r="Q414" s="14" t="s">
        <v>423</v>
      </c>
      <c r="R414" s="14" t="s">
        <v>423</v>
      </c>
      <c r="S414" s="14" t="s">
        <v>423</v>
      </c>
    </row>
    <row r="415" spans="1:19" ht="16.5" customHeight="1" x14ac:dyDescent="0.2">
      <c r="A415" s="7"/>
      <c r="B415" s="7"/>
      <c r="C415" s="7"/>
      <c r="D415" s="7" t="s">
        <v>588</v>
      </c>
      <c r="E415" s="7"/>
      <c r="F415" s="7"/>
      <c r="G415" s="7"/>
      <c r="H415" s="7"/>
      <c r="I415" s="7"/>
      <c r="J415" s="7"/>
      <c r="K415" s="7"/>
      <c r="L415" s="9" t="s">
        <v>240</v>
      </c>
      <c r="M415" s="14" t="s">
        <v>423</v>
      </c>
      <c r="N415" s="14" t="s">
        <v>423</v>
      </c>
      <c r="O415" s="14" t="s">
        <v>423</v>
      </c>
      <c r="P415" s="7"/>
      <c r="Q415" s="14" t="s">
        <v>423</v>
      </c>
      <c r="R415" s="14" t="s">
        <v>423</v>
      </c>
      <c r="S415" s="14" t="s">
        <v>423</v>
      </c>
    </row>
    <row r="416" spans="1:19" ht="16.5" customHeight="1" x14ac:dyDescent="0.2">
      <c r="A416" s="7"/>
      <c r="B416" s="7"/>
      <c r="C416" s="7" t="s">
        <v>589</v>
      </c>
      <c r="D416" s="7"/>
      <c r="E416" s="7"/>
      <c r="F416" s="7"/>
      <c r="G416" s="7"/>
      <c r="H416" s="7"/>
      <c r="I416" s="7"/>
      <c r="J416" s="7"/>
      <c r="K416" s="7"/>
      <c r="L416" s="9"/>
      <c r="M416" s="10"/>
      <c r="N416" s="10"/>
      <c r="O416" s="10"/>
      <c r="P416" s="7"/>
      <c r="Q416" s="10"/>
      <c r="R416" s="10"/>
      <c r="S416" s="10"/>
    </row>
    <row r="417" spans="1:19" ht="16.5" customHeight="1" x14ac:dyDescent="0.2">
      <c r="A417" s="7"/>
      <c r="B417" s="7"/>
      <c r="C417" s="7"/>
      <c r="D417" s="7" t="s">
        <v>433</v>
      </c>
      <c r="E417" s="7"/>
      <c r="F417" s="7"/>
      <c r="G417" s="7"/>
      <c r="H417" s="7"/>
      <c r="I417" s="7"/>
      <c r="J417" s="7"/>
      <c r="K417" s="7"/>
      <c r="L417" s="9" t="s">
        <v>240</v>
      </c>
      <c r="M417" s="14" t="s">
        <v>423</v>
      </c>
      <c r="N417" s="14" t="s">
        <v>423</v>
      </c>
      <c r="O417" s="14" t="s">
        <v>423</v>
      </c>
      <c r="P417" s="7"/>
      <c r="Q417" s="14" t="s">
        <v>423</v>
      </c>
      <c r="R417" s="14" t="s">
        <v>423</v>
      </c>
      <c r="S417" s="14" t="s">
        <v>423</v>
      </c>
    </row>
    <row r="418" spans="1:19" ht="16.5" customHeight="1" x14ac:dyDescent="0.2">
      <c r="A418" s="7"/>
      <c r="B418" s="7"/>
      <c r="C418" s="7"/>
      <c r="D418" s="7" t="s">
        <v>434</v>
      </c>
      <c r="E418" s="7"/>
      <c r="F418" s="7"/>
      <c r="G418" s="7"/>
      <c r="H418" s="7"/>
      <c r="I418" s="7"/>
      <c r="J418" s="7"/>
      <c r="K418" s="7"/>
      <c r="L418" s="9" t="s">
        <v>240</v>
      </c>
      <c r="M418" s="14" t="s">
        <v>423</v>
      </c>
      <c r="N418" s="14" t="s">
        <v>423</v>
      </c>
      <c r="O418" s="14" t="s">
        <v>423</v>
      </c>
      <c r="P418" s="7"/>
      <c r="Q418" s="14" t="s">
        <v>423</v>
      </c>
      <c r="R418" s="14" t="s">
        <v>423</v>
      </c>
      <c r="S418" s="14" t="s">
        <v>423</v>
      </c>
    </row>
    <row r="419" spans="1:19" ht="16.5" customHeight="1" x14ac:dyDescent="0.2">
      <c r="A419" s="7"/>
      <c r="B419" s="7"/>
      <c r="C419" s="7"/>
      <c r="D419" s="7" t="s">
        <v>435</v>
      </c>
      <c r="E419" s="7"/>
      <c r="F419" s="7"/>
      <c r="G419" s="7"/>
      <c r="H419" s="7"/>
      <c r="I419" s="7"/>
      <c r="J419" s="7"/>
      <c r="K419" s="7"/>
      <c r="L419" s="9" t="s">
        <v>240</v>
      </c>
      <c r="M419" s="14" t="s">
        <v>423</v>
      </c>
      <c r="N419" s="14" t="s">
        <v>423</v>
      </c>
      <c r="O419" s="14" t="s">
        <v>423</v>
      </c>
      <c r="P419" s="7"/>
      <c r="Q419" s="14" t="s">
        <v>423</v>
      </c>
      <c r="R419" s="14" t="s">
        <v>423</v>
      </c>
      <c r="S419" s="14" t="s">
        <v>423</v>
      </c>
    </row>
    <row r="420" spans="1:19" ht="16.5" customHeight="1" x14ac:dyDescent="0.2">
      <c r="A420" s="7"/>
      <c r="B420" s="7"/>
      <c r="C420" s="7"/>
      <c r="D420" s="7" t="s">
        <v>436</v>
      </c>
      <c r="E420" s="7"/>
      <c r="F420" s="7"/>
      <c r="G420" s="7"/>
      <c r="H420" s="7"/>
      <c r="I420" s="7"/>
      <c r="J420" s="7"/>
      <c r="K420" s="7"/>
      <c r="L420" s="9" t="s">
        <v>240</v>
      </c>
      <c r="M420" s="14" t="s">
        <v>423</v>
      </c>
      <c r="N420" s="14" t="s">
        <v>423</v>
      </c>
      <c r="O420" s="14" t="s">
        <v>423</v>
      </c>
      <c r="P420" s="7"/>
      <c r="Q420" s="14" t="s">
        <v>423</v>
      </c>
      <c r="R420" s="14" t="s">
        <v>423</v>
      </c>
      <c r="S420" s="14" t="s">
        <v>423</v>
      </c>
    </row>
    <row r="421" spans="1:19" ht="16.5" customHeight="1" x14ac:dyDescent="0.2">
      <c r="A421" s="7"/>
      <c r="B421" s="7"/>
      <c r="C421" s="7"/>
      <c r="D421" s="7" t="s">
        <v>437</v>
      </c>
      <c r="E421" s="7"/>
      <c r="F421" s="7"/>
      <c r="G421" s="7"/>
      <c r="H421" s="7"/>
      <c r="I421" s="7"/>
      <c r="J421" s="7"/>
      <c r="K421" s="7"/>
      <c r="L421" s="9" t="s">
        <v>240</v>
      </c>
      <c r="M421" s="14" t="s">
        <v>423</v>
      </c>
      <c r="N421" s="14" t="s">
        <v>423</v>
      </c>
      <c r="O421" s="14" t="s">
        <v>423</v>
      </c>
      <c r="P421" s="7"/>
      <c r="Q421" s="14" t="s">
        <v>423</v>
      </c>
      <c r="R421" s="14" t="s">
        <v>423</v>
      </c>
      <c r="S421" s="14" t="s">
        <v>423</v>
      </c>
    </row>
    <row r="422" spans="1:19" ht="16.5" customHeight="1" x14ac:dyDescent="0.2">
      <c r="A422" s="7"/>
      <c r="B422" s="7"/>
      <c r="C422" s="7"/>
      <c r="D422" s="7" t="s">
        <v>588</v>
      </c>
      <c r="E422" s="7"/>
      <c r="F422" s="7"/>
      <c r="G422" s="7"/>
      <c r="H422" s="7"/>
      <c r="I422" s="7"/>
      <c r="J422" s="7"/>
      <c r="K422" s="7"/>
      <c r="L422" s="9" t="s">
        <v>240</v>
      </c>
      <c r="M422" s="14" t="s">
        <v>423</v>
      </c>
      <c r="N422" s="14" t="s">
        <v>423</v>
      </c>
      <c r="O422" s="14" t="s">
        <v>423</v>
      </c>
      <c r="P422" s="7"/>
      <c r="Q422" s="14" t="s">
        <v>423</v>
      </c>
      <c r="R422" s="14" t="s">
        <v>423</v>
      </c>
      <c r="S422" s="14" t="s">
        <v>423</v>
      </c>
    </row>
    <row r="423" spans="1:19" ht="16.5" customHeight="1" x14ac:dyDescent="0.2">
      <c r="A423" s="7"/>
      <c r="B423" s="7"/>
      <c r="C423" s="7" t="s">
        <v>611</v>
      </c>
      <c r="D423" s="7"/>
      <c r="E423" s="7"/>
      <c r="F423" s="7"/>
      <c r="G423" s="7"/>
      <c r="H423" s="7"/>
      <c r="I423" s="7"/>
      <c r="J423" s="7"/>
      <c r="K423" s="7"/>
      <c r="L423" s="9"/>
      <c r="M423" s="10"/>
      <c r="N423" s="10"/>
      <c r="O423" s="10"/>
      <c r="P423" s="7"/>
      <c r="Q423" s="10"/>
      <c r="R423" s="10"/>
      <c r="S423" s="10"/>
    </row>
    <row r="424" spans="1:19" ht="16.5" customHeight="1" x14ac:dyDescent="0.2">
      <c r="A424" s="7"/>
      <c r="B424" s="7"/>
      <c r="C424" s="7"/>
      <c r="D424" s="7" t="s">
        <v>591</v>
      </c>
      <c r="E424" s="7"/>
      <c r="F424" s="7"/>
      <c r="G424" s="7"/>
      <c r="H424" s="7"/>
      <c r="I424" s="7"/>
      <c r="J424" s="7"/>
      <c r="K424" s="7"/>
      <c r="L424" s="9" t="s">
        <v>240</v>
      </c>
      <c r="M424" s="14" t="s">
        <v>423</v>
      </c>
      <c r="N424" s="14" t="s">
        <v>423</v>
      </c>
      <c r="O424" s="14" t="s">
        <v>423</v>
      </c>
      <c r="P424" s="7"/>
      <c r="Q424" s="14" t="s">
        <v>423</v>
      </c>
      <c r="R424" s="14" t="s">
        <v>423</v>
      </c>
      <c r="S424" s="14" t="s">
        <v>423</v>
      </c>
    </row>
    <row r="425" spans="1:19" ht="16.5" customHeight="1" x14ac:dyDescent="0.2">
      <c r="A425" s="7"/>
      <c r="B425" s="7"/>
      <c r="C425" s="7"/>
      <c r="D425" s="7" t="s">
        <v>592</v>
      </c>
      <c r="E425" s="7"/>
      <c r="F425" s="7"/>
      <c r="G425" s="7"/>
      <c r="H425" s="7"/>
      <c r="I425" s="7"/>
      <c r="J425" s="7"/>
      <c r="K425" s="7"/>
      <c r="L425" s="9" t="s">
        <v>240</v>
      </c>
      <c r="M425" s="14" t="s">
        <v>423</v>
      </c>
      <c r="N425" s="14" t="s">
        <v>423</v>
      </c>
      <c r="O425" s="14" t="s">
        <v>423</v>
      </c>
      <c r="P425" s="7"/>
      <c r="Q425" s="14" t="s">
        <v>423</v>
      </c>
      <c r="R425" s="14" t="s">
        <v>423</v>
      </c>
      <c r="S425" s="14" t="s">
        <v>423</v>
      </c>
    </row>
    <row r="426" spans="1:19" ht="16.5" customHeight="1" x14ac:dyDescent="0.2">
      <c r="A426" s="7"/>
      <c r="B426" s="7"/>
      <c r="C426" s="7"/>
      <c r="D426" s="7" t="s">
        <v>593</v>
      </c>
      <c r="E426" s="7"/>
      <c r="F426" s="7"/>
      <c r="G426" s="7"/>
      <c r="H426" s="7"/>
      <c r="I426" s="7"/>
      <c r="J426" s="7"/>
      <c r="K426" s="7"/>
      <c r="L426" s="9" t="s">
        <v>240</v>
      </c>
      <c r="M426" s="14" t="s">
        <v>423</v>
      </c>
      <c r="N426" s="14" t="s">
        <v>423</v>
      </c>
      <c r="O426" s="14" t="s">
        <v>423</v>
      </c>
      <c r="P426" s="7"/>
      <c r="Q426" s="14" t="s">
        <v>423</v>
      </c>
      <c r="R426" s="14" t="s">
        <v>423</v>
      </c>
      <c r="S426" s="14" t="s">
        <v>423</v>
      </c>
    </row>
    <row r="427" spans="1:19" ht="16.5" customHeight="1" x14ac:dyDescent="0.2">
      <c r="A427" s="7"/>
      <c r="B427" s="7"/>
      <c r="C427" s="7"/>
      <c r="D427" s="7" t="s">
        <v>594</v>
      </c>
      <c r="E427" s="7"/>
      <c r="F427" s="7"/>
      <c r="G427" s="7"/>
      <c r="H427" s="7"/>
      <c r="I427" s="7"/>
      <c r="J427" s="7"/>
      <c r="K427" s="7"/>
      <c r="L427" s="9" t="s">
        <v>240</v>
      </c>
      <c r="M427" s="14" t="s">
        <v>423</v>
      </c>
      <c r="N427" s="14" t="s">
        <v>423</v>
      </c>
      <c r="O427" s="14" t="s">
        <v>423</v>
      </c>
      <c r="P427" s="7"/>
      <c r="Q427" s="14" t="s">
        <v>423</v>
      </c>
      <c r="R427" s="14" t="s">
        <v>423</v>
      </c>
      <c r="S427" s="14" t="s">
        <v>423</v>
      </c>
    </row>
    <row r="428" spans="1:19" ht="16.5" customHeight="1" x14ac:dyDescent="0.2">
      <c r="A428" s="7"/>
      <c r="B428" s="7"/>
      <c r="C428" s="7"/>
      <c r="D428" s="7" t="s">
        <v>595</v>
      </c>
      <c r="E428" s="7"/>
      <c r="F428" s="7"/>
      <c r="G428" s="7"/>
      <c r="H428" s="7"/>
      <c r="I428" s="7"/>
      <c r="J428" s="7"/>
      <c r="K428" s="7"/>
      <c r="L428" s="9" t="s">
        <v>240</v>
      </c>
      <c r="M428" s="14" t="s">
        <v>423</v>
      </c>
      <c r="N428" s="14" t="s">
        <v>423</v>
      </c>
      <c r="O428" s="14" t="s">
        <v>423</v>
      </c>
      <c r="P428" s="7"/>
      <c r="Q428" s="14" t="s">
        <v>423</v>
      </c>
      <c r="R428" s="14" t="s">
        <v>423</v>
      </c>
      <c r="S428" s="14" t="s">
        <v>423</v>
      </c>
    </row>
    <row r="429" spans="1:19" ht="16.5" customHeight="1" x14ac:dyDescent="0.2">
      <c r="A429" s="7"/>
      <c r="B429" s="7"/>
      <c r="C429" s="7"/>
      <c r="D429" s="7" t="s">
        <v>588</v>
      </c>
      <c r="E429" s="7"/>
      <c r="F429" s="7"/>
      <c r="G429" s="7"/>
      <c r="H429" s="7"/>
      <c r="I429" s="7"/>
      <c r="J429" s="7"/>
      <c r="K429" s="7"/>
      <c r="L429" s="9" t="s">
        <v>240</v>
      </c>
      <c r="M429" s="14" t="s">
        <v>423</v>
      </c>
      <c r="N429" s="14" t="s">
        <v>423</v>
      </c>
      <c r="O429" s="14" t="s">
        <v>423</v>
      </c>
      <c r="P429" s="7"/>
      <c r="Q429" s="14" t="s">
        <v>423</v>
      </c>
      <c r="R429" s="14" t="s">
        <v>423</v>
      </c>
      <c r="S429" s="14" t="s">
        <v>423</v>
      </c>
    </row>
    <row r="430" spans="1:19" ht="16.5" customHeight="1" x14ac:dyDescent="0.2">
      <c r="A430" s="7" t="s">
        <v>638</v>
      </c>
      <c r="B430" s="7"/>
      <c r="C430" s="7"/>
      <c r="D430" s="7"/>
      <c r="E430" s="7"/>
      <c r="F430" s="7"/>
      <c r="G430" s="7"/>
      <c r="H430" s="7"/>
      <c r="I430" s="7"/>
      <c r="J430" s="7"/>
      <c r="K430" s="7"/>
      <c r="L430" s="9"/>
      <c r="M430" s="10"/>
      <c r="N430" s="10"/>
      <c r="O430" s="10"/>
      <c r="P430" s="7"/>
      <c r="Q430" s="10"/>
      <c r="R430" s="10"/>
      <c r="S430" s="10"/>
    </row>
    <row r="431" spans="1:19" ht="16.5" customHeight="1" x14ac:dyDescent="0.2">
      <c r="A431" s="7"/>
      <c r="B431" s="7" t="s">
        <v>586</v>
      </c>
      <c r="C431" s="7"/>
      <c r="D431" s="7"/>
      <c r="E431" s="7"/>
      <c r="F431" s="7"/>
      <c r="G431" s="7"/>
      <c r="H431" s="7"/>
      <c r="I431" s="7"/>
      <c r="J431" s="7"/>
      <c r="K431" s="7"/>
      <c r="L431" s="9"/>
      <c r="M431" s="10"/>
      <c r="N431" s="10"/>
      <c r="O431" s="10"/>
      <c r="P431" s="7"/>
      <c r="Q431" s="10"/>
      <c r="R431" s="10"/>
      <c r="S431" s="10"/>
    </row>
    <row r="432" spans="1:19" ht="16.5" customHeight="1" x14ac:dyDescent="0.2">
      <c r="A432" s="7"/>
      <c r="B432" s="7"/>
      <c r="C432" s="7" t="s">
        <v>105</v>
      </c>
      <c r="D432" s="7"/>
      <c r="E432" s="7"/>
      <c r="F432" s="7"/>
      <c r="G432" s="7"/>
      <c r="H432" s="7"/>
      <c r="I432" s="7"/>
      <c r="J432" s="7"/>
      <c r="K432" s="7"/>
      <c r="L432" s="9" t="s">
        <v>240</v>
      </c>
      <c r="M432" s="14" t="s">
        <v>423</v>
      </c>
      <c r="N432" s="14" t="s">
        <v>423</v>
      </c>
      <c r="O432" s="14" t="s">
        <v>423</v>
      </c>
      <c r="P432" s="7"/>
      <c r="Q432" s="14" t="s">
        <v>423</v>
      </c>
      <c r="R432" s="14" t="s">
        <v>423</v>
      </c>
      <c r="S432" s="14" t="s">
        <v>423</v>
      </c>
    </row>
    <row r="433" spans="1:19" ht="16.5" customHeight="1" x14ac:dyDescent="0.2">
      <c r="A433" s="7"/>
      <c r="B433" s="7"/>
      <c r="C433" s="7" t="s">
        <v>587</v>
      </c>
      <c r="D433" s="7"/>
      <c r="E433" s="7"/>
      <c r="F433" s="7"/>
      <c r="G433" s="7"/>
      <c r="H433" s="7"/>
      <c r="I433" s="7"/>
      <c r="J433" s="7"/>
      <c r="K433" s="7"/>
      <c r="L433" s="9"/>
      <c r="M433" s="10"/>
      <c r="N433" s="10"/>
      <c r="O433" s="10"/>
      <c r="P433" s="7"/>
      <c r="Q433" s="10"/>
      <c r="R433" s="10"/>
      <c r="S433" s="10"/>
    </row>
    <row r="434" spans="1:19" ht="29.45" customHeight="1" x14ac:dyDescent="0.2">
      <c r="A434" s="7"/>
      <c r="B434" s="7"/>
      <c r="C434" s="7"/>
      <c r="D434" s="84" t="s">
        <v>346</v>
      </c>
      <c r="E434" s="84"/>
      <c r="F434" s="84"/>
      <c r="G434" s="84"/>
      <c r="H434" s="84"/>
      <c r="I434" s="84"/>
      <c r="J434" s="84"/>
      <c r="K434" s="84"/>
      <c r="L434" s="9" t="s">
        <v>240</v>
      </c>
      <c r="M434" s="14" t="s">
        <v>423</v>
      </c>
      <c r="N434" s="14" t="s">
        <v>423</v>
      </c>
      <c r="O434" s="14" t="s">
        <v>423</v>
      </c>
      <c r="P434" s="7"/>
      <c r="Q434" s="14" t="s">
        <v>423</v>
      </c>
      <c r="R434" s="14" t="s">
        <v>423</v>
      </c>
      <c r="S434" s="14" t="s">
        <v>423</v>
      </c>
    </row>
    <row r="435" spans="1:19" ht="16.5" customHeight="1" x14ac:dyDescent="0.2">
      <c r="A435" s="7"/>
      <c r="B435" s="7"/>
      <c r="C435" s="7"/>
      <c r="D435" s="7" t="s">
        <v>487</v>
      </c>
      <c r="E435" s="7"/>
      <c r="F435" s="7"/>
      <c r="G435" s="7"/>
      <c r="H435" s="7"/>
      <c r="I435" s="7"/>
      <c r="J435" s="7"/>
      <c r="K435" s="7"/>
      <c r="L435" s="9" t="s">
        <v>240</v>
      </c>
      <c r="M435" s="14" t="s">
        <v>423</v>
      </c>
      <c r="N435" s="14" t="s">
        <v>423</v>
      </c>
      <c r="O435" s="14" t="s">
        <v>423</v>
      </c>
      <c r="P435" s="7"/>
      <c r="Q435" s="14" t="s">
        <v>423</v>
      </c>
      <c r="R435" s="14" t="s">
        <v>423</v>
      </c>
      <c r="S435" s="14" t="s">
        <v>423</v>
      </c>
    </row>
    <row r="436" spans="1:19" ht="16.5" customHeight="1" x14ac:dyDescent="0.2">
      <c r="A436" s="7"/>
      <c r="B436" s="7"/>
      <c r="C436" s="7"/>
      <c r="D436" s="7" t="s">
        <v>588</v>
      </c>
      <c r="E436" s="7"/>
      <c r="F436" s="7"/>
      <c r="G436" s="7"/>
      <c r="H436" s="7"/>
      <c r="I436" s="7"/>
      <c r="J436" s="7"/>
      <c r="K436" s="7"/>
      <c r="L436" s="9" t="s">
        <v>240</v>
      </c>
      <c r="M436" s="14" t="s">
        <v>423</v>
      </c>
      <c r="N436" s="14" t="s">
        <v>423</v>
      </c>
      <c r="O436" s="14" t="s">
        <v>423</v>
      </c>
      <c r="P436" s="7"/>
      <c r="Q436" s="14" t="s">
        <v>423</v>
      </c>
      <c r="R436" s="14" t="s">
        <v>423</v>
      </c>
      <c r="S436" s="14" t="s">
        <v>423</v>
      </c>
    </row>
    <row r="437" spans="1:19" ht="16.5" customHeight="1" x14ac:dyDescent="0.2">
      <c r="A437" s="7"/>
      <c r="B437" s="7"/>
      <c r="C437" s="7" t="s">
        <v>589</v>
      </c>
      <c r="D437" s="7"/>
      <c r="E437" s="7"/>
      <c r="F437" s="7"/>
      <c r="G437" s="7"/>
      <c r="H437" s="7"/>
      <c r="I437" s="7"/>
      <c r="J437" s="7"/>
      <c r="K437" s="7"/>
      <c r="L437" s="9"/>
      <c r="M437" s="10"/>
      <c r="N437" s="10"/>
      <c r="O437" s="10"/>
      <c r="P437" s="7"/>
      <c r="Q437" s="10"/>
      <c r="R437" s="10"/>
      <c r="S437" s="10"/>
    </row>
    <row r="438" spans="1:19" ht="16.5" customHeight="1" x14ac:dyDescent="0.2">
      <c r="A438" s="7"/>
      <c r="B438" s="7"/>
      <c r="C438" s="7"/>
      <c r="D438" s="7" t="s">
        <v>433</v>
      </c>
      <c r="E438" s="7"/>
      <c r="F438" s="7"/>
      <c r="G438" s="7"/>
      <c r="H438" s="7"/>
      <c r="I438" s="7"/>
      <c r="J438" s="7"/>
      <c r="K438" s="7"/>
      <c r="L438" s="9" t="s">
        <v>240</v>
      </c>
      <c r="M438" s="14" t="s">
        <v>423</v>
      </c>
      <c r="N438" s="14" t="s">
        <v>423</v>
      </c>
      <c r="O438" s="14" t="s">
        <v>423</v>
      </c>
      <c r="P438" s="7"/>
      <c r="Q438" s="14" t="s">
        <v>423</v>
      </c>
      <c r="R438" s="14" t="s">
        <v>423</v>
      </c>
      <c r="S438" s="14" t="s">
        <v>423</v>
      </c>
    </row>
    <row r="439" spans="1:19" ht="16.5" customHeight="1" x14ac:dyDescent="0.2">
      <c r="A439" s="7"/>
      <c r="B439" s="7"/>
      <c r="C439" s="7"/>
      <c r="D439" s="7" t="s">
        <v>434</v>
      </c>
      <c r="E439" s="7"/>
      <c r="F439" s="7"/>
      <c r="G439" s="7"/>
      <c r="H439" s="7"/>
      <c r="I439" s="7"/>
      <c r="J439" s="7"/>
      <c r="K439" s="7"/>
      <c r="L439" s="9" t="s">
        <v>240</v>
      </c>
      <c r="M439" s="14" t="s">
        <v>423</v>
      </c>
      <c r="N439" s="14" t="s">
        <v>423</v>
      </c>
      <c r="O439" s="14" t="s">
        <v>423</v>
      </c>
      <c r="P439" s="7"/>
      <c r="Q439" s="14" t="s">
        <v>423</v>
      </c>
      <c r="R439" s="14" t="s">
        <v>423</v>
      </c>
      <c r="S439" s="14" t="s">
        <v>423</v>
      </c>
    </row>
    <row r="440" spans="1:19" ht="16.5" customHeight="1" x14ac:dyDescent="0.2">
      <c r="A440" s="7"/>
      <c r="B440" s="7"/>
      <c r="C440" s="7"/>
      <c r="D440" s="7" t="s">
        <v>435</v>
      </c>
      <c r="E440" s="7"/>
      <c r="F440" s="7"/>
      <c r="G440" s="7"/>
      <c r="H440" s="7"/>
      <c r="I440" s="7"/>
      <c r="J440" s="7"/>
      <c r="K440" s="7"/>
      <c r="L440" s="9" t="s">
        <v>240</v>
      </c>
      <c r="M440" s="14" t="s">
        <v>423</v>
      </c>
      <c r="N440" s="14" t="s">
        <v>423</v>
      </c>
      <c r="O440" s="14" t="s">
        <v>423</v>
      </c>
      <c r="P440" s="7"/>
      <c r="Q440" s="14" t="s">
        <v>423</v>
      </c>
      <c r="R440" s="14" t="s">
        <v>423</v>
      </c>
      <c r="S440" s="14" t="s">
        <v>423</v>
      </c>
    </row>
    <row r="441" spans="1:19" ht="16.5" customHeight="1" x14ac:dyDescent="0.2">
      <c r="A441" s="7"/>
      <c r="B441" s="7"/>
      <c r="C441" s="7"/>
      <c r="D441" s="7" t="s">
        <v>436</v>
      </c>
      <c r="E441" s="7"/>
      <c r="F441" s="7"/>
      <c r="G441" s="7"/>
      <c r="H441" s="7"/>
      <c r="I441" s="7"/>
      <c r="J441" s="7"/>
      <c r="K441" s="7"/>
      <c r="L441" s="9" t="s">
        <v>240</v>
      </c>
      <c r="M441" s="14" t="s">
        <v>423</v>
      </c>
      <c r="N441" s="14" t="s">
        <v>423</v>
      </c>
      <c r="O441" s="14" t="s">
        <v>423</v>
      </c>
      <c r="P441" s="7"/>
      <c r="Q441" s="14" t="s">
        <v>423</v>
      </c>
      <c r="R441" s="14" t="s">
        <v>423</v>
      </c>
      <c r="S441" s="14" t="s">
        <v>423</v>
      </c>
    </row>
    <row r="442" spans="1:19" ht="16.5" customHeight="1" x14ac:dyDescent="0.2">
      <c r="A442" s="7"/>
      <c r="B442" s="7"/>
      <c r="C442" s="7"/>
      <c r="D442" s="7" t="s">
        <v>437</v>
      </c>
      <c r="E442" s="7"/>
      <c r="F442" s="7"/>
      <c r="G442" s="7"/>
      <c r="H442" s="7"/>
      <c r="I442" s="7"/>
      <c r="J442" s="7"/>
      <c r="K442" s="7"/>
      <c r="L442" s="9" t="s">
        <v>240</v>
      </c>
      <c r="M442" s="14" t="s">
        <v>423</v>
      </c>
      <c r="N442" s="14" t="s">
        <v>423</v>
      </c>
      <c r="O442" s="14" t="s">
        <v>423</v>
      </c>
      <c r="P442" s="7"/>
      <c r="Q442" s="14" t="s">
        <v>423</v>
      </c>
      <c r="R442" s="14" t="s">
        <v>423</v>
      </c>
      <c r="S442" s="14" t="s">
        <v>423</v>
      </c>
    </row>
    <row r="443" spans="1:19" ht="16.5" customHeight="1" x14ac:dyDescent="0.2">
      <c r="A443" s="7"/>
      <c r="B443" s="7"/>
      <c r="C443" s="7"/>
      <c r="D443" s="7" t="s">
        <v>588</v>
      </c>
      <c r="E443" s="7"/>
      <c r="F443" s="7"/>
      <c r="G443" s="7"/>
      <c r="H443" s="7"/>
      <c r="I443" s="7"/>
      <c r="J443" s="7"/>
      <c r="K443" s="7"/>
      <c r="L443" s="9" t="s">
        <v>240</v>
      </c>
      <c r="M443" s="14" t="s">
        <v>423</v>
      </c>
      <c r="N443" s="14" t="s">
        <v>423</v>
      </c>
      <c r="O443" s="14" t="s">
        <v>423</v>
      </c>
      <c r="P443" s="7"/>
      <c r="Q443" s="14" t="s">
        <v>423</v>
      </c>
      <c r="R443" s="14" t="s">
        <v>423</v>
      </c>
      <c r="S443" s="14" t="s">
        <v>423</v>
      </c>
    </row>
    <row r="444" spans="1:19" ht="16.5" customHeight="1" x14ac:dyDescent="0.2">
      <c r="A444" s="7"/>
      <c r="B444" s="7"/>
      <c r="C444" s="7" t="s">
        <v>611</v>
      </c>
      <c r="D444" s="7"/>
      <c r="E444" s="7"/>
      <c r="F444" s="7"/>
      <c r="G444" s="7"/>
      <c r="H444" s="7"/>
      <c r="I444" s="7"/>
      <c r="J444" s="7"/>
      <c r="K444" s="7"/>
      <c r="L444" s="9"/>
      <c r="M444" s="10"/>
      <c r="N444" s="10"/>
      <c r="O444" s="10"/>
      <c r="P444" s="7"/>
      <c r="Q444" s="10"/>
      <c r="R444" s="10"/>
      <c r="S444" s="10"/>
    </row>
    <row r="445" spans="1:19" ht="16.5" customHeight="1" x14ac:dyDescent="0.2">
      <c r="A445" s="7"/>
      <c r="B445" s="7"/>
      <c r="C445" s="7"/>
      <c r="D445" s="7" t="s">
        <v>591</v>
      </c>
      <c r="E445" s="7"/>
      <c r="F445" s="7"/>
      <c r="G445" s="7"/>
      <c r="H445" s="7"/>
      <c r="I445" s="7"/>
      <c r="J445" s="7"/>
      <c r="K445" s="7"/>
      <c r="L445" s="9" t="s">
        <v>240</v>
      </c>
      <c r="M445" s="14" t="s">
        <v>423</v>
      </c>
      <c r="N445" s="14" t="s">
        <v>423</v>
      </c>
      <c r="O445" s="14" t="s">
        <v>423</v>
      </c>
      <c r="P445" s="7"/>
      <c r="Q445" s="14" t="s">
        <v>423</v>
      </c>
      <c r="R445" s="14" t="s">
        <v>423</v>
      </c>
      <c r="S445" s="14" t="s">
        <v>423</v>
      </c>
    </row>
    <row r="446" spans="1:19" ht="16.5" customHeight="1" x14ac:dyDescent="0.2">
      <c r="A446" s="7"/>
      <c r="B446" s="7"/>
      <c r="C446" s="7"/>
      <c r="D446" s="7" t="s">
        <v>592</v>
      </c>
      <c r="E446" s="7"/>
      <c r="F446" s="7"/>
      <c r="G446" s="7"/>
      <c r="H446" s="7"/>
      <c r="I446" s="7"/>
      <c r="J446" s="7"/>
      <c r="K446" s="7"/>
      <c r="L446" s="9" t="s">
        <v>240</v>
      </c>
      <c r="M446" s="14" t="s">
        <v>423</v>
      </c>
      <c r="N446" s="14" t="s">
        <v>423</v>
      </c>
      <c r="O446" s="14" t="s">
        <v>423</v>
      </c>
      <c r="P446" s="7"/>
      <c r="Q446" s="14" t="s">
        <v>423</v>
      </c>
      <c r="R446" s="14" t="s">
        <v>423</v>
      </c>
      <c r="S446" s="14" t="s">
        <v>423</v>
      </c>
    </row>
    <row r="447" spans="1:19" ht="16.5" customHeight="1" x14ac:dyDescent="0.2">
      <c r="A447" s="7"/>
      <c r="B447" s="7"/>
      <c r="C447" s="7"/>
      <c r="D447" s="7" t="s">
        <v>593</v>
      </c>
      <c r="E447" s="7"/>
      <c r="F447" s="7"/>
      <c r="G447" s="7"/>
      <c r="H447" s="7"/>
      <c r="I447" s="7"/>
      <c r="J447" s="7"/>
      <c r="K447" s="7"/>
      <c r="L447" s="9" t="s">
        <v>240</v>
      </c>
      <c r="M447" s="14" t="s">
        <v>423</v>
      </c>
      <c r="N447" s="14" t="s">
        <v>423</v>
      </c>
      <c r="O447" s="14" t="s">
        <v>423</v>
      </c>
      <c r="P447" s="7"/>
      <c r="Q447" s="14" t="s">
        <v>423</v>
      </c>
      <c r="R447" s="14" t="s">
        <v>423</v>
      </c>
      <c r="S447" s="14" t="s">
        <v>423</v>
      </c>
    </row>
    <row r="448" spans="1:19" ht="16.5" customHeight="1" x14ac:dyDescent="0.2">
      <c r="A448" s="7"/>
      <c r="B448" s="7"/>
      <c r="C448" s="7"/>
      <c r="D448" s="7" t="s">
        <v>594</v>
      </c>
      <c r="E448" s="7"/>
      <c r="F448" s="7"/>
      <c r="G448" s="7"/>
      <c r="H448" s="7"/>
      <c r="I448" s="7"/>
      <c r="J448" s="7"/>
      <c r="K448" s="7"/>
      <c r="L448" s="9" t="s">
        <v>240</v>
      </c>
      <c r="M448" s="14" t="s">
        <v>423</v>
      </c>
      <c r="N448" s="14" t="s">
        <v>423</v>
      </c>
      <c r="O448" s="14" t="s">
        <v>423</v>
      </c>
      <c r="P448" s="7"/>
      <c r="Q448" s="14" t="s">
        <v>423</v>
      </c>
      <c r="R448" s="14" t="s">
        <v>423</v>
      </c>
      <c r="S448" s="14" t="s">
        <v>423</v>
      </c>
    </row>
    <row r="449" spans="1:19" ht="16.5" customHeight="1" x14ac:dyDescent="0.2">
      <c r="A449" s="7"/>
      <c r="B449" s="7"/>
      <c r="C449" s="7"/>
      <c r="D449" s="7" t="s">
        <v>595</v>
      </c>
      <c r="E449" s="7"/>
      <c r="F449" s="7"/>
      <c r="G449" s="7"/>
      <c r="H449" s="7"/>
      <c r="I449" s="7"/>
      <c r="J449" s="7"/>
      <c r="K449" s="7"/>
      <c r="L449" s="9" t="s">
        <v>240</v>
      </c>
      <c r="M449" s="14" t="s">
        <v>423</v>
      </c>
      <c r="N449" s="14" t="s">
        <v>423</v>
      </c>
      <c r="O449" s="14" t="s">
        <v>423</v>
      </c>
      <c r="P449" s="7"/>
      <c r="Q449" s="14" t="s">
        <v>423</v>
      </c>
      <c r="R449" s="14" t="s">
        <v>423</v>
      </c>
      <c r="S449" s="14" t="s">
        <v>423</v>
      </c>
    </row>
    <row r="450" spans="1:19" ht="16.5" customHeight="1" x14ac:dyDescent="0.2">
      <c r="A450" s="7"/>
      <c r="B450" s="7"/>
      <c r="C450" s="7"/>
      <c r="D450" s="7" t="s">
        <v>588</v>
      </c>
      <c r="E450" s="7"/>
      <c r="F450" s="7"/>
      <c r="G450" s="7"/>
      <c r="H450" s="7"/>
      <c r="I450" s="7"/>
      <c r="J450" s="7"/>
      <c r="K450" s="7"/>
      <c r="L450" s="9" t="s">
        <v>240</v>
      </c>
      <c r="M450" s="14" t="s">
        <v>423</v>
      </c>
      <c r="N450" s="14" t="s">
        <v>423</v>
      </c>
      <c r="O450" s="14" t="s">
        <v>423</v>
      </c>
      <c r="P450" s="7"/>
      <c r="Q450" s="14" t="s">
        <v>423</v>
      </c>
      <c r="R450" s="14" t="s">
        <v>423</v>
      </c>
      <c r="S450" s="14" t="s">
        <v>423</v>
      </c>
    </row>
    <row r="451" spans="1:19" ht="16.5" customHeight="1" x14ac:dyDescent="0.2">
      <c r="A451" s="7"/>
      <c r="B451" s="7" t="s">
        <v>596</v>
      </c>
      <c r="C451" s="7"/>
      <c r="D451" s="7"/>
      <c r="E451" s="7"/>
      <c r="F451" s="7"/>
      <c r="G451" s="7"/>
      <c r="H451" s="7"/>
      <c r="I451" s="7"/>
      <c r="J451" s="7"/>
      <c r="K451" s="7"/>
      <c r="L451" s="9"/>
      <c r="M451" s="10"/>
      <c r="N451" s="10"/>
      <c r="O451" s="10"/>
      <c r="P451" s="7"/>
      <c r="Q451" s="10"/>
      <c r="R451" s="10"/>
      <c r="S451" s="10"/>
    </row>
    <row r="452" spans="1:19" ht="16.5" customHeight="1" x14ac:dyDescent="0.2">
      <c r="A452" s="7"/>
      <c r="B452" s="7"/>
      <c r="C452" s="7" t="s">
        <v>105</v>
      </c>
      <c r="D452" s="7"/>
      <c r="E452" s="7"/>
      <c r="F452" s="7"/>
      <c r="G452" s="7"/>
      <c r="H452" s="7"/>
      <c r="I452" s="7"/>
      <c r="J452" s="7"/>
      <c r="K452" s="7"/>
      <c r="L452" s="9" t="s">
        <v>240</v>
      </c>
      <c r="M452" s="14" t="s">
        <v>423</v>
      </c>
      <c r="N452" s="14" t="s">
        <v>423</v>
      </c>
      <c r="O452" s="14" t="s">
        <v>423</v>
      </c>
      <c r="P452" s="7"/>
      <c r="Q452" s="14" t="s">
        <v>423</v>
      </c>
      <c r="R452" s="14" t="s">
        <v>423</v>
      </c>
      <c r="S452" s="14" t="s">
        <v>423</v>
      </c>
    </row>
    <row r="453" spans="1:19" ht="16.5" customHeight="1" x14ac:dyDescent="0.2">
      <c r="A453" s="7"/>
      <c r="B453" s="7"/>
      <c r="C453" s="7" t="s">
        <v>587</v>
      </c>
      <c r="D453" s="7"/>
      <c r="E453" s="7"/>
      <c r="F453" s="7"/>
      <c r="G453" s="7"/>
      <c r="H453" s="7"/>
      <c r="I453" s="7"/>
      <c r="J453" s="7"/>
      <c r="K453" s="7"/>
      <c r="L453" s="9"/>
      <c r="M453" s="10"/>
      <c r="N453" s="10"/>
      <c r="O453" s="10"/>
      <c r="P453" s="7"/>
      <c r="Q453" s="10"/>
      <c r="R453" s="10"/>
      <c r="S453" s="10"/>
    </row>
    <row r="454" spans="1:19" ht="29.45" customHeight="1" x14ac:dyDescent="0.2">
      <c r="A454" s="7"/>
      <c r="B454" s="7"/>
      <c r="C454" s="7"/>
      <c r="D454" s="84" t="s">
        <v>346</v>
      </c>
      <c r="E454" s="84"/>
      <c r="F454" s="84"/>
      <c r="G454" s="84"/>
      <c r="H454" s="84"/>
      <c r="I454" s="84"/>
      <c r="J454" s="84"/>
      <c r="K454" s="84"/>
      <c r="L454" s="9" t="s">
        <v>240</v>
      </c>
      <c r="M454" s="14" t="s">
        <v>423</v>
      </c>
      <c r="N454" s="14" t="s">
        <v>423</v>
      </c>
      <c r="O454" s="14" t="s">
        <v>423</v>
      </c>
      <c r="P454" s="7"/>
      <c r="Q454" s="14" t="s">
        <v>423</v>
      </c>
      <c r="R454" s="14" t="s">
        <v>423</v>
      </c>
      <c r="S454" s="14" t="s">
        <v>423</v>
      </c>
    </row>
    <row r="455" spans="1:19" ht="16.5" customHeight="1" x14ac:dyDescent="0.2">
      <c r="A455" s="7"/>
      <c r="B455" s="7"/>
      <c r="C455" s="7"/>
      <c r="D455" s="7" t="s">
        <v>487</v>
      </c>
      <c r="E455" s="7"/>
      <c r="F455" s="7"/>
      <c r="G455" s="7"/>
      <c r="H455" s="7"/>
      <c r="I455" s="7"/>
      <c r="J455" s="7"/>
      <c r="K455" s="7"/>
      <c r="L455" s="9" t="s">
        <v>240</v>
      </c>
      <c r="M455" s="14" t="s">
        <v>423</v>
      </c>
      <c r="N455" s="14" t="s">
        <v>423</v>
      </c>
      <c r="O455" s="14" t="s">
        <v>423</v>
      </c>
      <c r="P455" s="7"/>
      <c r="Q455" s="14" t="s">
        <v>423</v>
      </c>
      <c r="R455" s="14" t="s">
        <v>423</v>
      </c>
      <c r="S455" s="14" t="s">
        <v>423</v>
      </c>
    </row>
    <row r="456" spans="1:19" ht="16.5" customHeight="1" x14ac:dyDescent="0.2">
      <c r="A456" s="7"/>
      <c r="B456" s="7"/>
      <c r="C456" s="7"/>
      <c r="D456" s="7" t="s">
        <v>588</v>
      </c>
      <c r="E456" s="7"/>
      <c r="F456" s="7"/>
      <c r="G456" s="7"/>
      <c r="H456" s="7"/>
      <c r="I456" s="7"/>
      <c r="J456" s="7"/>
      <c r="K456" s="7"/>
      <c r="L456" s="9" t="s">
        <v>240</v>
      </c>
      <c r="M456" s="14" t="s">
        <v>423</v>
      </c>
      <c r="N456" s="14" t="s">
        <v>423</v>
      </c>
      <c r="O456" s="14" t="s">
        <v>423</v>
      </c>
      <c r="P456" s="7"/>
      <c r="Q456" s="14" t="s">
        <v>423</v>
      </c>
      <c r="R456" s="14" t="s">
        <v>423</v>
      </c>
      <c r="S456" s="14" t="s">
        <v>423</v>
      </c>
    </row>
    <row r="457" spans="1:19" ht="16.5" customHeight="1" x14ac:dyDescent="0.2">
      <c r="A457" s="7"/>
      <c r="B457" s="7"/>
      <c r="C457" s="7" t="s">
        <v>589</v>
      </c>
      <c r="D457" s="7"/>
      <c r="E457" s="7"/>
      <c r="F457" s="7"/>
      <c r="G457" s="7"/>
      <c r="H457" s="7"/>
      <c r="I457" s="7"/>
      <c r="J457" s="7"/>
      <c r="K457" s="7"/>
      <c r="L457" s="9"/>
      <c r="M457" s="10"/>
      <c r="N457" s="10"/>
      <c r="O457" s="10"/>
      <c r="P457" s="7"/>
      <c r="Q457" s="10"/>
      <c r="R457" s="10"/>
      <c r="S457" s="10"/>
    </row>
    <row r="458" spans="1:19" ht="16.5" customHeight="1" x14ac:dyDescent="0.2">
      <c r="A458" s="7"/>
      <c r="B458" s="7"/>
      <c r="C458" s="7"/>
      <c r="D458" s="7" t="s">
        <v>433</v>
      </c>
      <c r="E458" s="7"/>
      <c r="F458" s="7"/>
      <c r="G458" s="7"/>
      <c r="H458" s="7"/>
      <c r="I458" s="7"/>
      <c r="J458" s="7"/>
      <c r="K458" s="7"/>
      <c r="L458" s="9" t="s">
        <v>240</v>
      </c>
      <c r="M458" s="14" t="s">
        <v>423</v>
      </c>
      <c r="N458" s="14" t="s">
        <v>423</v>
      </c>
      <c r="O458" s="14" t="s">
        <v>423</v>
      </c>
      <c r="P458" s="7"/>
      <c r="Q458" s="14" t="s">
        <v>423</v>
      </c>
      <c r="R458" s="14" t="s">
        <v>423</v>
      </c>
      <c r="S458" s="14" t="s">
        <v>423</v>
      </c>
    </row>
    <row r="459" spans="1:19" ht="16.5" customHeight="1" x14ac:dyDescent="0.2">
      <c r="A459" s="7"/>
      <c r="B459" s="7"/>
      <c r="C459" s="7"/>
      <c r="D459" s="7" t="s">
        <v>434</v>
      </c>
      <c r="E459" s="7"/>
      <c r="F459" s="7"/>
      <c r="G459" s="7"/>
      <c r="H459" s="7"/>
      <c r="I459" s="7"/>
      <c r="J459" s="7"/>
      <c r="K459" s="7"/>
      <c r="L459" s="9" t="s">
        <v>240</v>
      </c>
      <c r="M459" s="14" t="s">
        <v>423</v>
      </c>
      <c r="N459" s="14" t="s">
        <v>423</v>
      </c>
      <c r="O459" s="14" t="s">
        <v>423</v>
      </c>
      <c r="P459" s="7"/>
      <c r="Q459" s="14" t="s">
        <v>423</v>
      </c>
      <c r="R459" s="14" t="s">
        <v>423</v>
      </c>
      <c r="S459" s="14" t="s">
        <v>423</v>
      </c>
    </row>
    <row r="460" spans="1:19" ht="16.5" customHeight="1" x14ac:dyDescent="0.2">
      <c r="A460" s="7"/>
      <c r="B460" s="7"/>
      <c r="C460" s="7"/>
      <c r="D460" s="7" t="s">
        <v>435</v>
      </c>
      <c r="E460" s="7"/>
      <c r="F460" s="7"/>
      <c r="G460" s="7"/>
      <c r="H460" s="7"/>
      <c r="I460" s="7"/>
      <c r="J460" s="7"/>
      <c r="K460" s="7"/>
      <c r="L460" s="9" t="s">
        <v>240</v>
      </c>
      <c r="M460" s="14" t="s">
        <v>423</v>
      </c>
      <c r="N460" s="14" t="s">
        <v>423</v>
      </c>
      <c r="O460" s="14" t="s">
        <v>423</v>
      </c>
      <c r="P460" s="7"/>
      <c r="Q460" s="14" t="s">
        <v>423</v>
      </c>
      <c r="R460" s="14" t="s">
        <v>423</v>
      </c>
      <c r="S460" s="14" t="s">
        <v>423</v>
      </c>
    </row>
    <row r="461" spans="1:19" ht="16.5" customHeight="1" x14ac:dyDescent="0.2">
      <c r="A461" s="7"/>
      <c r="B461" s="7"/>
      <c r="C461" s="7"/>
      <c r="D461" s="7" t="s">
        <v>436</v>
      </c>
      <c r="E461" s="7"/>
      <c r="F461" s="7"/>
      <c r="G461" s="7"/>
      <c r="H461" s="7"/>
      <c r="I461" s="7"/>
      <c r="J461" s="7"/>
      <c r="K461" s="7"/>
      <c r="L461" s="9" t="s">
        <v>240</v>
      </c>
      <c r="M461" s="14" t="s">
        <v>423</v>
      </c>
      <c r="N461" s="14" t="s">
        <v>423</v>
      </c>
      <c r="O461" s="14" t="s">
        <v>423</v>
      </c>
      <c r="P461" s="7"/>
      <c r="Q461" s="14" t="s">
        <v>423</v>
      </c>
      <c r="R461" s="14" t="s">
        <v>423</v>
      </c>
      <c r="S461" s="14" t="s">
        <v>423</v>
      </c>
    </row>
    <row r="462" spans="1:19" ht="16.5" customHeight="1" x14ac:dyDescent="0.2">
      <c r="A462" s="7"/>
      <c r="B462" s="7"/>
      <c r="C462" s="7"/>
      <c r="D462" s="7" t="s">
        <v>437</v>
      </c>
      <c r="E462" s="7"/>
      <c r="F462" s="7"/>
      <c r="G462" s="7"/>
      <c r="H462" s="7"/>
      <c r="I462" s="7"/>
      <c r="J462" s="7"/>
      <c r="K462" s="7"/>
      <c r="L462" s="9" t="s">
        <v>240</v>
      </c>
      <c r="M462" s="14" t="s">
        <v>423</v>
      </c>
      <c r="N462" s="14" t="s">
        <v>423</v>
      </c>
      <c r="O462" s="14" t="s">
        <v>423</v>
      </c>
      <c r="P462" s="7"/>
      <c r="Q462" s="14" t="s">
        <v>423</v>
      </c>
      <c r="R462" s="14" t="s">
        <v>423</v>
      </c>
      <c r="S462" s="14" t="s">
        <v>423</v>
      </c>
    </row>
    <row r="463" spans="1:19" ht="16.5" customHeight="1" x14ac:dyDescent="0.2">
      <c r="A463" s="7"/>
      <c r="B463" s="7"/>
      <c r="C463" s="7"/>
      <c r="D463" s="7" t="s">
        <v>588</v>
      </c>
      <c r="E463" s="7"/>
      <c r="F463" s="7"/>
      <c r="G463" s="7"/>
      <c r="H463" s="7"/>
      <c r="I463" s="7"/>
      <c r="J463" s="7"/>
      <c r="K463" s="7"/>
      <c r="L463" s="9" t="s">
        <v>240</v>
      </c>
      <c r="M463" s="14" t="s">
        <v>423</v>
      </c>
      <c r="N463" s="14" t="s">
        <v>423</v>
      </c>
      <c r="O463" s="14" t="s">
        <v>423</v>
      </c>
      <c r="P463" s="7"/>
      <c r="Q463" s="14" t="s">
        <v>423</v>
      </c>
      <c r="R463" s="14" t="s">
        <v>423</v>
      </c>
      <c r="S463" s="14" t="s">
        <v>423</v>
      </c>
    </row>
    <row r="464" spans="1:19" ht="16.5" customHeight="1" x14ac:dyDescent="0.2">
      <c r="A464" s="7"/>
      <c r="B464" s="7"/>
      <c r="C464" s="7" t="s">
        <v>611</v>
      </c>
      <c r="D464" s="7"/>
      <c r="E464" s="7"/>
      <c r="F464" s="7"/>
      <c r="G464" s="7"/>
      <c r="H464" s="7"/>
      <c r="I464" s="7"/>
      <c r="J464" s="7"/>
      <c r="K464" s="7"/>
      <c r="L464" s="9"/>
      <c r="M464" s="10"/>
      <c r="N464" s="10"/>
      <c r="O464" s="10"/>
      <c r="P464" s="7"/>
      <c r="Q464" s="10"/>
      <c r="R464" s="10"/>
      <c r="S464" s="10"/>
    </row>
    <row r="465" spans="1:19" ht="16.5" customHeight="1" x14ac:dyDescent="0.2">
      <c r="A465" s="7"/>
      <c r="B465" s="7"/>
      <c r="C465" s="7"/>
      <c r="D465" s="7" t="s">
        <v>591</v>
      </c>
      <c r="E465" s="7"/>
      <c r="F465" s="7"/>
      <c r="G465" s="7"/>
      <c r="H465" s="7"/>
      <c r="I465" s="7"/>
      <c r="J465" s="7"/>
      <c r="K465" s="7"/>
      <c r="L465" s="9" t="s">
        <v>240</v>
      </c>
      <c r="M465" s="14" t="s">
        <v>423</v>
      </c>
      <c r="N465" s="14" t="s">
        <v>423</v>
      </c>
      <c r="O465" s="14" t="s">
        <v>423</v>
      </c>
      <c r="P465" s="7"/>
      <c r="Q465" s="14" t="s">
        <v>423</v>
      </c>
      <c r="R465" s="14" t="s">
        <v>423</v>
      </c>
      <c r="S465" s="14" t="s">
        <v>423</v>
      </c>
    </row>
    <row r="466" spans="1:19" ht="16.5" customHeight="1" x14ac:dyDescent="0.2">
      <c r="A466" s="7"/>
      <c r="B466" s="7"/>
      <c r="C466" s="7"/>
      <c r="D466" s="7" t="s">
        <v>592</v>
      </c>
      <c r="E466" s="7"/>
      <c r="F466" s="7"/>
      <c r="G466" s="7"/>
      <c r="H466" s="7"/>
      <c r="I466" s="7"/>
      <c r="J466" s="7"/>
      <c r="K466" s="7"/>
      <c r="L466" s="9" t="s">
        <v>240</v>
      </c>
      <c r="M466" s="14" t="s">
        <v>423</v>
      </c>
      <c r="N466" s="14" t="s">
        <v>423</v>
      </c>
      <c r="O466" s="14" t="s">
        <v>423</v>
      </c>
      <c r="P466" s="7"/>
      <c r="Q466" s="14" t="s">
        <v>423</v>
      </c>
      <c r="R466" s="14" t="s">
        <v>423</v>
      </c>
      <c r="S466" s="14" t="s">
        <v>423</v>
      </c>
    </row>
    <row r="467" spans="1:19" ht="16.5" customHeight="1" x14ac:dyDescent="0.2">
      <c r="A467" s="7"/>
      <c r="B467" s="7"/>
      <c r="C467" s="7"/>
      <c r="D467" s="7" t="s">
        <v>593</v>
      </c>
      <c r="E467" s="7"/>
      <c r="F467" s="7"/>
      <c r="G467" s="7"/>
      <c r="H467" s="7"/>
      <c r="I467" s="7"/>
      <c r="J467" s="7"/>
      <c r="K467" s="7"/>
      <c r="L467" s="9" t="s">
        <v>240</v>
      </c>
      <c r="M467" s="14" t="s">
        <v>423</v>
      </c>
      <c r="N467" s="14" t="s">
        <v>423</v>
      </c>
      <c r="O467" s="14" t="s">
        <v>423</v>
      </c>
      <c r="P467" s="7"/>
      <c r="Q467" s="14" t="s">
        <v>423</v>
      </c>
      <c r="R467" s="14" t="s">
        <v>423</v>
      </c>
      <c r="S467" s="14" t="s">
        <v>423</v>
      </c>
    </row>
    <row r="468" spans="1:19" ht="16.5" customHeight="1" x14ac:dyDescent="0.2">
      <c r="A468" s="7"/>
      <c r="B468" s="7"/>
      <c r="C468" s="7"/>
      <c r="D468" s="7" t="s">
        <v>594</v>
      </c>
      <c r="E468" s="7"/>
      <c r="F468" s="7"/>
      <c r="G468" s="7"/>
      <c r="H468" s="7"/>
      <c r="I468" s="7"/>
      <c r="J468" s="7"/>
      <c r="K468" s="7"/>
      <c r="L468" s="9" t="s">
        <v>240</v>
      </c>
      <c r="M468" s="14" t="s">
        <v>423</v>
      </c>
      <c r="N468" s="14" t="s">
        <v>423</v>
      </c>
      <c r="O468" s="14" t="s">
        <v>423</v>
      </c>
      <c r="P468" s="7"/>
      <c r="Q468" s="14" t="s">
        <v>423</v>
      </c>
      <c r="R468" s="14" t="s">
        <v>423</v>
      </c>
      <c r="S468" s="14" t="s">
        <v>423</v>
      </c>
    </row>
    <row r="469" spans="1:19" ht="16.5" customHeight="1" x14ac:dyDescent="0.2">
      <c r="A469" s="7"/>
      <c r="B469" s="7"/>
      <c r="C469" s="7"/>
      <c r="D469" s="7" t="s">
        <v>595</v>
      </c>
      <c r="E469" s="7"/>
      <c r="F469" s="7"/>
      <c r="G469" s="7"/>
      <c r="H469" s="7"/>
      <c r="I469" s="7"/>
      <c r="J469" s="7"/>
      <c r="K469" s="7"/>
      <c r="L469" s="9" t="s">
        <v>240</v>
      </c>
      <c r="M469" s="14" t="s">
        <v>423</v>
      </c>
      <c r="N469" s="14" t="s">
        <v>423</v>
      </c>
      <c r="O469" s="14" t="s">
        <v>423</v>
      </c>
      <c r="P469" s="7"/>
      <c r="Q469" s="14" t="s">
        <v>423</v>
      </c>
      <c r="R469" s="14" t="s">
        <v>423</v>
      </c>
      <c r="S469" s="14" t="s">
        <v>423</v>
      </c>
    </row>
    <row r="470" spans="1:19" ht="16.5" customHeight="1" x14ac:dyDescent="0.2">
      <c r="A470" s="7"/>
      <c r="B470" s="7"/>
      <c r="C470" s="7"/>
      <c r="D470" s="7" t="s">
        <v>588</v>
      </c>
      <c r="E470" s="7"/>
      <c r="F470" s="7"/>
      <c r="G470" s="7"/>
      <c r="H470" s="7"/>
      <c r="I470" s="7"/>
      <c r="J470" s="7"/>
      <c r="K470" s="7"/>
      <c r="L470" s="9" t="s">
        <v>240</v>
      </c>
      <c r="M470" s="14" t="s">
        <v>423</v>
      </c>
      <c r="N470" s="14" t="s">
        <v>423</v>
      </c>
      <c r="O470" s="14" t="s">
        <v>423</v>
      </c>
      <c r="P470" s="7"/>
      <c r="Q470" s="14" t="s">
        <v>423</v>
      </c>
      <c r="R470" s="14" t="s">
        <v>423</v>
      </c>
      <c r="S470" s="14" t="s">
        <v>423</v>
      </c>
    </row>
    <row r="471" spans="1:19" ht="16.5" customHeight="1" x14ac:dyDescent="0.2">
      <c r="A471" s="7"/>
      <c r="B471" s="7" t="s">
        <v>597</v>
      </c>
      <c r="C471" s="7"/>
      <c r="D471" s="7"/>
      <c r="E471" s="7"/>
      <c r="F471" s="7"/>
      <c r="G471" s="7"/>
      <c r="H471" s="7"/>
      <c r="I471" s="7"/>
      <c r="J471" s="7"/>
      <c r="K471" s="7"/>
      <c r="L471" s="9"/>
      <c r="M471" s="10"/>
      <c r="N471" s="10"/>
      <c r="O471" s="10"/>
      <c r="P471" s="7"/>
      <c r="Q471" s="10"/>
      <c r="R471" s="10"/>
      <c r="S471" s="10"/>
    </row>
    <row r="472" spans="1:19" ht="16.5" customHeight="1" x14ac:dyDescent="0.2">
      <c r="A472" s="7"/>
      <c r="B472" s="7"/>
      <c r="C472" s="7" t="s">
        <v>105</v>
      </c>
      <c r="D472" s="7"/>
      <c r="E472" s="7"/>
      <c r="F472" s="7"/>
      <c r="G472" s="7"/>
      <c r="H472" s="7"/>
      <c r="I472" s="7"/>
      <c r="J472" s="7"/>
      <c r="K472" s="7"/>
      <c r="L472" s="9" t="s">
        <v>240</v>
      </c>
      <c r="M472" s="14" t="s">
        <v>423</v>
      </c>
      <c r="N472" s="14" t="s">
        <v>423</v>
      </c>
      <c r="O472" s="14" t="s">
        <v>423</v>
      </c>
      <c r="P472" s="7"/>
      <c r="Q472" s="14" t="s">
        <v>423</v>
      </c>
      <c r="R472" s="14" t="s">
        <v>423</v>
      </c>
      <c r="S472" s="14" t="s">
        <v>423</v>
      </c>
    </row>
    <row r="473" spans="1:19" ht="16.5" customHeight="1" x14ac:dyDescent="0.2">
      <c r="A473" s="7"/>
      <c r="B473" s="7"/>
      <c r="C473" s="7" t="s">
        <v>587</v>
      </c>
      <c r="D473" s="7"/>
      <c r="E473" s="7"/>
      <c r="F473" s="7"/>
      <c r="G473" s="7"/>
      <c r="H473" s="7"/>
      <c r="I473" s="7"/>
      <c r="J473" s="7"/>
      <c r="K473" s="7"/>
      <c r="L473" s="9"/>
      <c r="M473" s="10"/>
      <c r="N473" s="10"/>
      <c r="O473" s="10"/>
      <c r="P473" s="7"/>
      <c r="Q473" s="10"/>
      <c r="R473" s="10"/>
      <c r="S473" s="10"/>
    </row>
    <row r="474" spans="1:19" ht="29.45" customHeight="1" x14ac:dyDescent="0.2">
      <c r="A474" s="7"/>
      <c r="B474" s="7"/>
      <c r="C474" s="7"/>
      <c r="D474" s="84" t="s">
        <v>346</v>
      </c>
      <c r="E474" s="84"/>
      <c r="F474" s="84"/>
      <c r="G474" s="84"/>
      <c r="H474" s="84"/>
      <c r="I474" s="84"/>
      <c r="J474" s="84"/>
      <c r="K474" s="84"/>
      <c r="L474" s="9" t="s">
        <v>240</v>
      </c>
      <c r="M474" s="14" t="s">
        <v>423</v>
      </c>
      <c r="N474" s="14" t="s">
        <v>423</v>
      </c>
      <c r="O474" s="14" t="s">
        <v>423</v>
      </c>
      <c r="P474" s="7"/>
      <c r="Q474" s="14" t="s">
        <v>423</v>
      </c>
      <c r="R474" s="14" t="s">
        <v>423</v>
      </c>
      <c r="S474" s="14" t="s">
        <v>423</v>
      </c>
    </row>
    <row r="475" spans="1:19" ht="16.5" customHeight="1" x14ac:dyDescent="0.2">
      <c r="A475" s="7"/>
      <c r="B475" s="7"/>
      <c r="C475" s="7"/>
      <c r="D475" s="7" t="s">
        <v>487</v>
      </c>
      <c r="E475" s="7"/>
      <c r="F475" s="7"/>
      <c r="G475" s="7"/>
      <c r="H475" s="7"/>
      <c r="I475" s="7"/>
      <c r="J475" s="7"/>
      <c r="K475" s="7"/>
      <c r="L475" s="9" t="s">
        <v>240</v>
      </c>
      <c r="M475" s="14" t="s">
        <v>423</v>
      </c>
      <c r="N475" s="14" t="s">
        <v>423</v>
      </c>
      <c r="O475" s="14" t="s">
        <v>423</v>
      </c>
      <c r="P475" s="7"/>
      <c r="Q475" s="14" t="s">
        <v>423</v>
      </c>
      <c r="R475" s="14" t="s">
        <v>423</v>
      </c>
      <c r="S475" s="14" t="s">
        <v>423</v>
      </c>
    </row>
    <row r="476" spans="1:19" ht="16.5" customHeight="1" x14ac:dyDescent="0.2">
      <c r="A476" s="7"/>
      <c r="B476" s="7"/>
      <c r="C476" s="7"/>
      <c r="D476" s="7" t="s">
        <v>588</v>
      </c>
      <c r="E476" s="7"/>
      <c r="F476" s="7"/>
      <c r="G476" s="7"/>
      <c r="H476" s="7"/>
      <c r="I476" s="7"/>
      <c r="J476" s="7"/>
      <c r="K476" s="7"/>
      <c r="L476" s="9" t="s">
        <v>240</v>
      </c>
      <c r="M476" s="14" t="s">
        <v>423</v>
      </c>
      <c r="N476" s="14" t="s">
        <v>423</v>
      </c>
      <c r="O476" s="14" t="s">
        <v>423</v>
      </c>
      <c r="P476" s="7"/>
      <c r="Q476" s="14" t="s">
        <v>423</v>
      </c>
      <c r="R476" s="14" t="s">
        <v>423</v>
      </c>
      <c r="S476" s="14" t="s">
        <v>423</v>
      </c>
    </row>
    <row r="477" spans="1:19" ht="16.5" customHeight="1" x14ac:dyDescent="0.2">
      <c r="A477" s="7"/>
      <c r="B477" s="7"/>
      <c r="C477" s="7" t="s">
        <v>589</v>
      </c>
      <c r="D477" s="7"/>
      <c r="E477" s="7"/>
      <c r="F477" s="7"/>
      <c r="G477" s="7"/>
      <c r="H477" s="7"/>
      <c r="I477" s="7"/>
      <c r="J477" s="7"/>
      <c r="K477" s="7"/>
      <c r="L477" s="9"/>
      <c r="M477" s="10"/>
      <c r="N477" s="10"/>
      <c r="O477" s="10"/>
      <c r="P477" s="7"/>
      <c r="Q477" s="10"/>
      <c r="R477" s="10"/>
      <c r="S477" s="10"/>
    </row>
    <row r="478" spans="1:19" ht="16.5" customHeight="1" x14ac:dyDescent="0.2">
      <c r="A478" s="7"/>
      <c r="B478" s="7"/>
      <c r="C478" s="7"/>
      <c r="D478" s="7" t="s">
        <v>433</v>
      </c>
      <c r="E478" s="7"/>
      <c r="F478" s="7"/>
      <c r="G478" s="7"/>
      <c r="H478" s="7"/>
      <c r="I478" s="7"/>
      <c r="J478" s="7"/>
      <c r="K478" s="7"/>
      <c r="L478" s="9" t="s">
        <v>240</v>
      </c>
      <c r="M478" s="14" t="s">
        <v>423</v>
      </c>
      <c r="N478" s="14" t="s">
        <v>423</v>
      </c>
      <c r="O478" s="14" t="s">
        <v>423</v>
      </c>
      <c r="P478" s="7"/>
      <c r="Q478" s="14" t="s">
        <v>423</v>
      </c>
      <c r="R478" s="14" t="s">
        <v>423</v>
      </c>
      <c r="S478" s="14" t="s">
        <v>423</v>
      </c>
    </row>
    <row r="479" spans="1:19" ht="16.5" customHeight="1" x14ac:dyDescent="0.2">
      <c r="A479" s="7"/>
      <c r="B479" s="7"/>
      <c r="C479" s="7"/>
      <c r="D479" s="7" t="s">
        <v>434</v>
      </c>
      <c r="E479" s="7"/>
      <c r="F479" s="7"/>
      <c r="G479" s="7"/>
      <c r="H479" s="7"/>
      <c r="I479" s="7"/>
      <c r="J479" s="7"/>
      <c r="K479" s="7"/>
      <c r="L479" s="9" t="s">
        <v>240</v>
      </c>
      <c r="M479" s="14" t="s">
        <v>423</v>
      </c>
      <c r="N479" s="14" t="s">
        <v>423</v>
      </c>
      <c r="O479" s="14" t="s">
        <v>423</v>
      </c>
      <c r="P479" s="7"/>
      <c r="Q479" s="14" t="s">
        <v>423</v>
      </c>
      <c r="R479" s="14" t="s">
        <v>423</v>
      </c>
      <c r="S479" s="14" t="s">
        <v>423</v>
      </c>
    </row>
    <row r="480" spans="1:19" ht="16.5" customHeight="1" x14ac:dyDescent="0.2">
      <c r="A480" s="7"/>
      <c r="B480" s="7"/>
      <c r="C480" s="7"/>
      <c r="D480" s="7" t="s">
        <v>435</v>
      </c>
      <c r="E480" s="7"/>
      <c r="F480" s="7"/>
      <c r="G480" s="7"/>
      <c r="H480" s="7"/>
      <c r="I480" s="7"/>
      <c r="J480" s="7"/>
      <c r="K480" s="7"/>
      <c r="L480" s="9" t="s">
        <v>240</v>
      </c>
      <c r="M480" s="14" t="s">
        <v>423</v>
      </c>
      <c r="N480" s="14" t="s">
        <v>423</v>
      </c>
      <c r="O480" s="14" t="s">
        <v>423</v>
      </c>
      <c r="P480" s="7"/>
      <c r="Q480" s="14" t="s">
        <v>423</v>
      </c>
      <c r="R480" s="14" t="s">
        <v>423</v>
      </c>
      <c r="S480" s="14" t="s">
        <v>423</v>
      </c>
    </row>
    <row r="481" spans="1:19" ht="16.5" customHeight="1" x14ac:dyDescent="0.2">
      <c r="A481" s="7"/>
      <c r="B481" s="7"/>
      <c r="C481" s="7"/>
      <c r="D481" s="7" t="s">
        <v>436</v>
      </c>
      <c r="E481" s="7"/>
      <c r="F481" s="7"/>
      <c r="G481" s="7"/>
      <c r="H481" s="7"/>
      <c r="I481" s="7"/>
      <c r="J481" s="7"/>
      <c r="K481" s="7"/>
      <c r="L481" s="9" t="s">
        <v>240</v>
      </c>
      <c r="M481" s="14" t="s">
        <v>423</v>
      </c>
      <c r="N481" s="14" t="s">
        <v>423</v>
      </c>
      <c r="O481" s="14" t="s">
        <v>423</v>
      </c>
      <c r="P481" s="7"/>
      <c r="Q481" s="14" t="s">
        <v>423</v>
      </c>
      <c r="R481" s="14" t="s">
        <v>423</v>
      </c>
      <c r="S481" s="14" t="s">
        <v>423</v>
      </c>
    </row>
    <row r="482" spans="1:19" ht="16.5" customHeight="1" x14ac:dyDescent="0.2">
      <c r="A482" s="7"/>
      <c r="B482" s="7"/>
      <c r="C482" s="7"/>
      <c r="D482" s="7" t="s">
        <v>437</v>
      </c>
      <c r="E482" s="7"/>
      <c r="F482" s="7"/>
      <c r="G482" s="7"/>
      <c r="H482" s="7"/>
      <c r="I482" s="7"/>
      <c r="J482" s="7"/>
      <c r="K482" s="7"/>
      <c r="L482" s="9" t="s">
        <v>240</v>
      </c>
      <c r="M482" s="14" t="s">
        <v>423</v>
      </c>
      <c r="N482" s="14" t="s">
        <v>423</v>
      </c>
      <c r="O482" s="14" t="s">
        <v>423</v>
      </c>
      <c r="P482" s="7"/>
      <c r="Q482" s="14" t="s">
        <v>423</v>
      </c>
      <c r="R482" s="14" t="s">
        <v>423</v>
      </c>
      <c r="S482" s="14" t="s">
        <v>423</v>
      </c>
    </row>
    <row r="483" spans="1:19" ht="16.5" customHeight="1" x14ac:dyDescent="0.2">
      <c r="A483" s="7"/>
      <c r="B483" s="7"/>
      <c r="C483" s="7"/>
      <c r="D483" s="7" t="s">
        <v>588</v>
      </c>
      <c r="E483" s="7"/>
      <c r="F483" s="7"/>
      <c r="G483" s="7"/>
      <c r="H483" s="7"/>
      <c r="I483" s="7"/>
      <c r="J483" s="7"/>
      <c r="K483" s="7"/>
      <c r="L483" s="9" t="s">
        <v>240</v>
      </c>
      <c r="M483" s="14" t="s">
        <v>423</v>
      </c>
      <c r="N483" s="14" t="s">
        <v>423</v>
      </c>
      <c r="O483" s="14" t="s">
        <v>423</v>
      </c>
      <c r="P483" s="7"/>
      <c r="Q483" s="14" t="s">
        <v>423</v>
      </c>
      <c r="R483" s="14" t="s">
        <v>423</v>
      </c>
      <c r="S483" s="14" t="s">
        <v>423</v>
      </c>
    </row>
    <row r="484" spans="1:19" ht="16.5" customHeight="1" x14ac:dyDescent="0.2">
      <c r="A484" s="7"/>
      <c r="B484" s="7"/>
      <c r="C484" s="7" t="s">
        <v>611</v>
      </c>
      <c r="D484" s="7"/>
      <c r="E484" s="7"/>
      <c r="F484" s="7"/>
      <c r="G484" s="7"/>
      <c r="H484" s="7"/>
      <c r="I484" s="7"/>
      <c r="J484" s="7"/>
      <c r="K484" s="7"/>
      <c r="L484" s="9"/>
      <c r="M484" s="10"/>
      <c r="N484" s="10"/>
      <c r="O484" s="10"/>
      <c r="P484" s="7"/>
      <c r="Q484" s="10"/>
      <c r="R484" s="10"/>
      <c r="S484" s="10"/>
    </row>
    <row r="485" spans="1:19" ht="16.5" customHeight="1" x14ac:dyDescent="0.2">
      <c r="A485" s="7"/>
      <c r="B485" s="7"/>
      <c r="C485" s="7"/>
      <c r="D485" s="7" t="s">
        <v>591</v>
      </c>
      <c r="E485" s="7"/>
      <c r="F485" s="7"/>
      <c r="G485" s="7"/>
      <c r="H485" s="7"/>
      <c r="I485" s="7"/>
      <c r="J485" s="7"/>
      <c r="K485" s="7"/>
      <c r="L485" s="9" t="s">
        <v>240</v>
      </c>
      <c r="M485" s="14" t="s">
        <v>423</v>
      </c>
      <c r="N485" s="14" t="s">
        <v>423</v>
      </c>
      <c r="O485" s="14" t="s">
        <v>423</v>
      </c>
      <c r="P485" s="7"/>
      <c r="Q485" s="14" t="s">
        <v>423</v>
      </c>
      <c r="R485" s="14" t="s">
        <v>423</v>
      </c>
      <c r="S485" s="14" t="s">
        <v>423</v>
      </c>
    </row>
    <row r="486" spans="1:19" ht="16.5" customHeight="1" x14ac:dyDescent="0.2">
      <c r="A486" s="7"/>
      <c r="B486" s="7"/>
      <c r="C486" s="7"/>
      <c r="D486" s="7" t="s">
        <v>592</v>
      </c>
      <c r="E486" s="7"/>
      <c r="F486" s="7"/>
      <c r="G486" s="7"/>
      <c r="H486" s="7"/>
      <c r="I486" s="7"/>
      <c r="J486" s="7"/>
      <c r="K486" s="7"/>
      <c r="L486" s="9" t="s">
        <v>240</v>
      </c>
      <c r="M486" s="14" t="s">
        <v>423</v>
      </c>
      <c r="N486" s="14" t="s">
        <v>423</v>
      </c>
      <c r="O486" s="14" t="s">
        <v>423</v>
      </c>
      <c r="P486" s="7"/>
      <c r="Q486" s="14" t="s">
        <v>423</v>
      </c>
      <c r="R486" s="14" t="s">
        <v>423</v>
      </c>
      <c r="S486" s="14" t="s">
        <v>423</v>
      </c>
    </row>
    <row r="487" spans="1:19" ht="16.5" customHeight="1" x14ac:dyDescent="0.2">
      <c r="A487" s="7"/>
      <c r="B487" s="7"/>
      <c r="C487" s="7"/>
      <c r="D487" s="7" t="s">
        <v>593</v>
      </c>
      <c r="E487" s="7"/>
      <c r="F487" s="7"/>
      <c r="G487" s="7"/>
      <c r="H487" s="7"/>
      <c r="I487" s="7"/>
      <c r="J487" s="7"/>
      <c r="K487" s="7"/>
      <c r="L487" s="9" t="s">
        <v>240</v>
      </c>
      <c r="M487" s="14" t="s">
        <v>423</v>
      </c>
      <c r="N487" s="14" t="s">
        <v>423</v>
      </c>
      <c r="O487" s="14" t="s">
        <v>423</v>
      </c>
      <c r="P487" s="7"/>
      <c r="Q487" s="14" t="s">
        <v>423</v>
      </c>
      <c r="R487" s="14" t="s">
        <v>423</v>
      </c>
      <c r="S487" s="14" t="s">
        <v>423</v>
      </c>
    </row>
    <row r="488" spans="1:19" ht="16.5" customHeight="1" x14ac:dyDescent="0.2">
      <c r="A488" s="7"/>
      <c r="B488" s="7"/>
      <c r="C488" s="7"/>
      <c r="D488" s="7" t="s">
        <v>594</v>
      </c>
      <c r="E488" s="7"/>
      <c r="F488" s="7"/>
      <c r="G488" s="7"/>
      <c r="H488" s="7"/>
      <c r="I488" s="7"/>
      <c r="J488" s="7"/>
      <c r="K488" s="7"/>
      <c r="L488" s="9" t="s">
        <v>240</v>
      </c>
      <c r="M488" s="14" t="s">
        <v>423</v>
      </c>
      <c r="N488" s="14" t="s">
        <v>423</v>
      </c>
      <c r="O488" s="14" t="s">
        <v>423</v>
      </c>
      <c r="P488" s="7"/>
      <c r="Q488" s="14" t="s">
        <v>423</v>
      </c>
      <c r="R488" s="14" t="s">
        <v>423</v>
      </c>
      <c r="S488" s="14" t="s">
        <v>423</v>
      </c>
    </row>
    <row r="489" spans="1:19" ht="16.5" customHeight="1" x14ac:dyDescent="0.2">
      <c r="A489" s="7"/>
      <c r="B489" s="7"/>
      <c r="C489" s="7"/>
      <c r="D489" s="7" t="s">
        <v>595</v>
      </c>
      <c r="E489" s="7"/>
      <c r="F489" s="7"/>
      <c r="G489" s="7"/>
      <c r="H489" s="7"/>
      <c r="I489" s="7"/>
      <c r="J489" s="7"/>
      <c r="K489" s="7"/>
      <c r="L489" s="9" t="s">
        <v>240</v>
      </c>
      <c r="M489" s="14" t="s">
        <v>423</v>
      </c>
      <c r="N489" s="14" t="s">
        <v>423</v>
      </c>
      <c r="O489" s="14" t="s">
        <v>423</v>
      </c>
      <c r="P489" s="7"/>
      <c r="Q489" s="14" t="s">
        <v>423</v>
      </c>
      <c r="R489" s="14" t="s">
        <v>423</v>
      </c>
      <c r="S489" s="14" t="s">
        <v>423</v>
      </c>
    </row>
    <row r="490" spans="1:19" ht="16.5" customHeight="1" x14ac:dyDescent="0.2">
      <c r="A490" s="11"/>
      <c r="B490" s="11"/>
      <c r="C490" s="11"/>
      <c r="D490" s="11" t="s">
        <v>588</v>
      </c>
      <c r="E490" s="11"/>
      <c r="F490" s="11"/>
      <c r="G490" s="11"/>
      <c r="H490" s="11"/>
      <c r="I490" s="11"/>
      <c r="J490" s="11"/>
      <c r="K490" s="11"/>
      <c r="L490" s="12" t="s">
        <v>240</v>
      </c>
      <c r="M490" s="49" t="s">
        <v>423</v>
      </c>
      <c r="N490" s="49" t="s">
        <v>423</v>
      </c>
      <c r="O490" s="49" t="s">
        <v>423</v>
      </c>
      <c r="P490" s="11"/>
      <c r="Q490" s="49" t="s">
        <v>423</v>
      </c>
      <c r="R490" s="49" t="s">
        <v>423</v>
      </c>
      <c r="S490" s="49" t="s">
        <v>423</v>
      </c>
    </row>
    <row r="491" spans="1:19" ht="4.5" customHeight="1" x14ac:dyDescent="0.2">
      <c r="A491" s="25"/>
      <c r="B491" s="25"/>
      <c r="C491" s="2"/>
      <c r="D491" s="2"/>
      <c r="E491" s="2"/>
      <c r="F491" s="2"/>
      <c r="G491" s="2"/>
      <c r="H491" s="2"/>
      <c r="I491" s="2"/>
      <c r="J491" s="2"/>
      <c r="K491" s="2"/>
      <c r="L491" s="2"/>
      <c r="M491" s="2"/>
      <c r="N491" s="2"/>
      <c r="O491" s="2"/>
      <c r="P491" s="2"/>
      <c r="Q491" s="2"/>
      <c r="R491" s="2"/>
      <c r="S491" s="2"/>
    </row>
    <row r="492" spans="1:19" ht="16.5" customHeight="1" x14ac:dyDescent="0.2">
      <c r="A492" s="25"/>
      <c r="B492" s="25"/>
      <c r="C492" s="79" t="s">
        <v>614</v>
      </c>
      <c r="D492" s="79"/>
      <c r="E492" s="79"/>
      <c r="F492" s="79"/>
      <c r="G492" s="79"/>
      <c r="H492" s="79"/>
      <c r="I492" s="79"/>
      <c r="J492" s="79"/>
      <c r="K492" s="79"/>
      <c r="L492" s="79"/>
      <c r="M492" s="79"/>
      <c r="N492" s="79"/>
      <c r="O492" s="79"/>
      <c r="P492" s="79"/>
      <c r="Q492" s="79"/>
      <c r="R492" s="79"/>
      <c r="S492" s="79"/>
    </row>
    <row r="493" spans="1:19" ht="4.5" customHeight="1" x14ac:dyDescent="0.2">
      <c r="A493" s="25"/>
      <c r="B493" s="25"/>
      <c r="C493" s="2"/>
      <c r="D493" s="2"/>
      <c r="E493" s="2"/>
      <c r="F493" s="2"/>
      <c r="G493" s="2"/>
      <c r="H493" s="2"/>
      <c r="I493" s="2"/>
      <c r="J493" s="2"/>
      <c r="K493" s="2"/>
      <c r="L493" s="2"/>
      <c r="M493" s="2"/>
      <c r="N493" s="2"/>
      <c r="O493" s="2"/>
      <c r="P493" s="2"/>
      <c r="Q493" s="2"/>
      <c r="R493" s="2"/>
      <c r="S493" s="2"/>
    </row>
    <row r="494" spans="1:19" ht="16.5" customHeight="1" x14ac:dyDescent="0.2">
      <c r="A494" s="54"/>
      <c r="B494" s="54"/>
      <c r="C494" s="79" t="s">
        <v>599</v>
      </c>
      <c r="D494" s="79"/>
      <c r="E494" s="79"/>
      <c r="F494" s="79"/>
      <c r="G494" s="79"/>
      <c r="H494" s="79"/>
      <c r="I494" s="79"/>
      <c r="J494" s="79"/>
      <c r="K494" s="79"/>
      <c r="L494" s="79"/>
      <c r="M494" s="79"/>
      <c r="N494" s="79"/>
      <c r="O494" s="79"/>
      <c r="P494" s="79"/>
      <c r="Q494" s="79"/>
      <c r="R494" s="79"/>
      <c r="S494" s="79"/>
    </row>
    <row r="495" spans="1:19" ht="16.5" customHeight="1" x14ac:dyDescent="0.2">
      <c r="A495" s="35"/>
      <c r="B495" s="35"/>
      <c r="C495" s="79" t="s">
        <v>155</v>
      </c>
      <c r="D495" s="79"/>
      <c r="E495" s="79"/>
      <c r="F495" s="79"/>
      <c r="G495" s="79"/>
      <c r="H495" s="79"/>
      <c r="I495" s="79"/>
      <c r="J495" s="79"/>
      <c r="K495" s="79"/>
      <c r="L495" s="79"/>
      <c r="M495" s="79"/>
      <c r="N495" s="79"/>
      <c r="O495" s="79"/>
      <c r="P495" s="79"/>
      <c r="Q495" s="79"/>
      <c r="R495" s="79"/>
      <c r="S495" s="79"/>
    </row>
    <row r="496" spans="1:19" ht="4.5" customHeight="1" x14ac:dyDescent="0.2">
      <c r="A496" s="25"/>
      <c r="B496" s="25"/>
      <c r="C496" s="2"/>
      <c r="D496" s="2"/>
      <c r="E496" s="2"/>
      <c r="F496" s="2"/>
      <c r="G496" s="2"/>
      <c r="H496" s="2"/>
      <c r="I496" s="2"/>
      <c r="J496" s="2"/>
      <c r="K496" s="2"/>
      <c r="L496" s="2"/>
      <c r="M496" s="2"/>
      <c r="N496" s="2"/>
      <c r="O496" s="2"/>
      <c r="P496" s="2"/>
      <c r="Q496" s="2"/>
      <c r="R496" s="2"/>
      <c r="S496" s="2"/>
    </row>
    <row r="497" spans="1:19" ht="42.4" customHeight="1" x14ac:dyDescent="0.2">
      <c r="A497" s="25" t="s">
        <v>115</v>
      </c>
      <c r="B497" s="25"/>
      <c r="C497" s="79" t="s">
        <v>601</v>
      </c>
      <c r="D497" s="79"/>
      <c r="E497" s="79"/>
      <c r="F497" s="79"/>
      <c r="G497" s="79"/>
      <c r="H497" s="79"/>
      <c r="I497" s="79"/>
      <c r="J497" s="79"/>
      <c r="K497" s="79"/>
      <c r="L497" s="79"/>
      <c r="M497" s="79"/>
      <c r="N497" s="79"/>
      <c r="O497" s="79"/>
      <c r="P497" s="79"/>
      <c r="Q497" s="79"/>
      <c r="R497" s="79"/>
      <c r="S497" s="79"/>
    </row>
    <row r="498" spans="1:19" ht="16.5" customHeight="1" x14ac:dyDescent="0.2">
      <c r="A498" s="25" t="s">
        <v>117</v>
      </c>
      <c r="B498" s="25"/>
      <c r="C498" s="79" t="s">
        <v>602</v>
      </c>
      <c r="D498" s="79"/>
      <c r="E498" s="79"/>
      <c r="F498" s="79"/>
      <c r="G498" s="79"/>
      <c r="H498" s="79"/>
      <c r="I498" s="79"/>
      <c r="J498" s="79"/>
      <c r="K498" s="79"/>
      <c r="L498" s="79"/>
      <c r="M498" s="79"/>
      <c r="N498" s="79"/>
      <c r="O498" s="79"/>
      <c r="P498" s="79"/>
      <c r="Q498" s="79"/>
      <c r="R498" s="79"/>
      <c r="S498" s="79"/>
    </row>
    <row r="499" spans="1:19" ht="27.75" customHeight="1" x14ac:dyDescent="0.2">
      <c r="A499" s="25" t="s">
        <v>119</v>
      </c>
      <c r="B499" s="25"/>
      <c r="C499" s="79" t="s">
        <v>603</v>
      </c>
      <c r="D499" s="79"/>
      <c r="E499" s="79"/>
      <c r="F499" s="79"/>
      <c r="G499" s="79"/>
      <c r="H499" s="79"/>
      <c r="I499" s="79"/>
      <c r="J499" s="79"/>
      <c r="K499" s="79"/>
      <c r="L499" s="79"/>
      <c r="M499" s="79"/>
      <c r="N499" s="79"/>
      <c r="O499" s="79"/>
      <c r="P499" s="79"/>
      <c r="Q499" s="79"/>
      <c r="R499" s="79"/>
      <c r="S499" s="79"/>
    </row>
    <row r="500" spans="1:19" ht="29.45" customHeight="1" x14ac:dyDescent="0.2">
      <c r="A500" s="25" t="s">
        <v>121</v>
      </c>
      <c r="B500" s="25"/>
      <c r="C500" s="79" t="s">
        <v>604</v>
      </c>
      <c r="D500" s="79"/>
      <c r="E500" s="79"/>
      <c r="F500" s="79"/>
      <c r="G500" s="79"/>
      <c r="H500" s="79"/>
      <c r="I500" s="79"/>
      <c r="J500" s="79"/>
      <c r="K500" s="79"/>
      <c r="L500" s="79"/>
      <c r="M500" s="79"/>
      <c r="N500" s="79"/>
      <c r="O500" s="79"/>
      <c r="P500" s="79"/>
      <c r="Q500" s="79"/>
      <c r="R500" s="79"/>
      <c r="S500" s="79"/>
    </row>
    <row r="501" spans="1:19" ht="42.4" customHeight="1" x14ac:dyDescent="0.2">
      <c r="A501" s="25" t="s">
        <v>123</v>
      </c>
      <c r="B501" s="25"/>
      <c r="C501" s="79" t="s">
        <v>605</v>
      </c>
      <c r="D501" s="79"/>
      <c r="E501" s="79"/>
      <c r="F501" s="79"/>
      <c r="G501" s="79"/>
      <c r="H501" s="79"/>
      <c r="I501" s="79"/>
      <c r="J501" s="79"/>
      <c r="K501" s="79"/>
      <c r="L501" s="79"/>
      <c r="M501" s="79"/>
      <c r="N501" s="79"/>
      <c r="O501" s="79"/>
      <c r="P501" s="79"/>
      <c r="Q501" s="79"/>
      <c r="R501" s="79"/>
      <c r="S501" s="79"/>
    </row>
    <row r="502" spans="1:19" ht="16.5" customHeight="1" x14ac:dyDescent="0.2">
      <c r="A502" s="25" t="s">
        <v>161</v>
      </c>
      <c r="B502" s="25"/>
      <c r="C502" s="79" t="s">
        <v>606</v>
      </c>
      <c r="D502" s="79"/>
      <c r="E502" s="79"/>
      <c r="F502" s="79"/>
      <c r="G502" s="79"/>
      <c r="H502" s="79"/>
      <c r="I502" s="79"/>
      <c r="J502" s="79"/>
      <c r="K502" s="79"/>
      <c r="L502" s="79"/>
      <c r="M502" s="79"/>
      <c r="N502" s="79"/>
      <c r="O502" s="79"/>
      <c r="P502" s="79"/>
      <c r="Q502" s="79"/>
      <c r="R502" s="79"/>
      <c r="S502" s="79"/>
    </row>
    <row r="503" spans="1:19" ht="29.45" customHeight="1" x14ac:dyDescent="0.2">
      <c r="A503" s="25" t="s">
        <v>180</v>
      </c>
      <c r="B503" s="25"/>
      <c r="C503" s="79" t="s">
        <v>639</v>
      </c>
      <c r="D503" s="79"/>
      <c r="E503" s="79"/>
      <c r="F503" s="79"/>
      <c r="G503" s="79"/>
      <c r="H503" s="79"/>
      <c r="I503" s="79"/>
      <c r="J503" s="79"/>
      <c r="K503" s="79"/>
      <c r="L503" s="79"/>
      <c r="M503" s="79"/>
      <c r="N503" s="79"/>
      <c r="O503" s="79"/>
      <c r="P503" s="79"/>
      <c r="Q503" s="79"/>
      <c r="R503" s="79"/>
      <c r="S503" s="79"/>
    </row>
    <row r="504" spans="1:19" ht="16.5" customHeight="1" x14ac:dyDescent="0.2">
      <c r="A504" s="25" t="s">
        <v>182</v>
      </c>
      <c r="B504" s="25"/>
      <c r="C504" s="79" t="s">
        <v>640</v>
      </c>
      <c r="D504" s="79"/>
      <c r="E504" s="79"/>
      <c r="F504" s="79"/>
      <c r="G504" s="79"/>
      <c r="H504" s="79"/>
      <c r="I504" s="79"/>
      <c r="J504" s="79"/>
      <c r="K504" s="79"/>
      <c r="L504" s="79"/>
      <c r="M504" s="79"/>
      <c r="N504" s="79"/>
      <c r="O504" s="79"/>
      <c r="P504" s="79"/>
      <c r="Q504" s="79"/>
      <c r="R504" s="79"/>
      <c r="S504" s="79"/>
    </row>
    <row r="505" spans="1:19" ht="4.5" customHeight="1" x14ac:dyDescent="0.2"/>
    <row r="506" spans="1:19" ht="16.5" customHeight="1" x14ac:dyDescent="0.2">
      <c r="A506" s="26" t="s">
        <v>125</v>
      </c>
      <c r="B506" s="25"/>
      <c r="C506" s="25"/>
      <c r="D506" s="25"/>
      <c r="E506" s="79" t="s">
        <v>607</v>
      </c>
      <c r="F506" s="79"/>
      <c r="G506" s="79"/>
      <c r="H506" s="79"/>
      <c r="I506" s="79"/>
      <c r="J506" s="79"/>
      <c r="K506" s="79"/>
      <c r="L506" s="79"/>
      <c r="M506" s="79"/>
      <c r="N506" s="79"/>
      <c r="O506" s="79"/>
      <c r="P506" s="79"/>
      <c r="Q506" s="79"/>
      <c r="R506" s="79"/>
      <c r="S506" s="79"/>
    </row>
  </sheetData>
  <mergeCells count="39">
    <mergeCell ref="M2:O2"/>
    <mergeCell ref="Q2:S2"/>
    <mergeCell ref="D8:K8"/>
    <mergeCell ref="D28:K28"/>
    <mergeCell ref="D47:K47"/>
    <mergeCell ref="D190:K190"/>
    <mergeCell ref="D210:K210"/>
    <mergeCell ref="D230:K230"/>
    <mergeCell ref="D251:K251"/>
    <mergeCell ref="D68:K68"/>
    <mergeCell ref="D88:K88"/>
    <mergeCell ref="D108:K108"/>
    <mergeCell ref="D129:K129"/>
    <mergeCell ref="D149:K149"/>
    <mergeCell ref="D474:K474"/>
    <mergeCell ref="K1:S1"/>
    <mergeCell ref="C492:S492"/>
    <mergeCell ref="C494:S494"/>
    <mergeCell ref="C495:S495"/>
    <mergeCell ref="D373:K373"/>
    <mergeCell ref="D393:K393"/>
    <mergeCell ref="D413:K413"/>
    <mergeCell ref="D434:K434"/>
    <mergeCell ref="D454:K454"/>
    <mergeCell ref="D271:K271"/>
    <mergeCell ref="D291:K291"/>
    <mergeCell ref="D312:K312"/>
    <mergeCell ref="D332:K332"/>
    <mergeCell ref="D352:K352"/>
    <mergeCell ref="D169:K169"/>
    <mergeCell ref="C502:S502"/>
    <mergeCell ref="C503:S503"/>
    <mergeCell ref="C504:S504"/>
    <mergeCell ref="E506:S506"/>
    <mergeCell ref="C497:S497"/>
    <mergeCell ref="C498:S498"/>
    <mergeCell ref="C499:S499"/>
    <mergeCell ref="C500:S500"/>
    <mergeCell ref="C501:S501"/>
  </mergeCells>
  <pageMargins left="0.7" right="0.7" top="0.75" bottom="0.75" header="0.3" footer="0.3"/>
  <pageSetup paperSize="9" fitToHeight="0" orientation="landscape" horizontalDpi="300" verticalDpi="300"/>
  <headerFooter scaleWithDoc="0" alignWithMargins="0">
    <oddHeader>&amp;C&amp;"Arial"&amp;8TABLE 10A.40</oddHeader>
    <oddFooter>&amp;L&amp;"Arial"&amp;8REPORT ON
GOVERNMENT
SERVICES 2022&amp;R&amp;"Arial"&amp;8PRIMARY AND
COMMUNITY HEALTH
PAGE &amp;B&amp;P&amp;B</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S504"/>
  <sheetViews>
    <sheetView showGridLines="0" workbookViewId="0"/>
  </sheetViews>
  <sheetFormatPr defaultColWidth="10.85546875" defaultRowHeight="12.75" x14ac:dyDescent="0.2"/>
  <cols>
    <col min="1" max="10" width="1.7109375" customWidth="1"/>
    <col min="11" max="11" width="7" customWidth="1"/>
    <col min="12" max="12" width="5.42578125" customWidth="1"/>
    <col min="13" max="15" width="15.140625" customWidth="1"/>
    <col min="16" max="16" width="1.7109375" customWidth="1"/>
    <col min="17" max="19" width="15.140625" customWidth="1"/>
  </cols>
  <sheetData>
    <row r="1" spans="1:19" ht="17.45" customHeight="1" x14ac:dyDescent="0.2">
      <c r="A1" s="8" t="s">
        <v>641</v>
      </c>
      <c r="B1" s="8"/>
      <c r="C1" s="8"/>
      <c r="D1" s="8"/>
      <c r="E1" s="8"/>
      <c r="F1" s="8"/>
      <c r="G1" s="8"/>
      <c r="H1" s="8"/>
      <c r="I1" s="8"/>
      <c r="J1" s="8"/>
      <c r="K1" s="85" t="s">
        <v>642</v>
      </c>
      <c r="L1" s="86"/>
      <c r="M1" s="86"/>
      <c r="N1" s="86"/>
      <c r="O1" s="86"/>
      <c r="P1" s="86"/>
      <c r="Q1" s="86"/>
      <c r="R1" s="86"/>
      <c r="S1" s="86"/>
    </row>
    <row r="2" spans="1:19" ht="42.4" customHeight="1" x14ac:dyDescent="0.2">
      <c r="A2" s="11"/>
      <c r="B2" s="11"/>
      <c r="C2" s="11"/>
      <c r="D2" s="11"/>
      <c r="E2" s="11"/>
      <c r="F2" s="11"/>
      <c r="G2" s="11"/>
      <c r="H2" s="11"/>
      <c r="I2" s="11"/>
      <c r="J2" s="11"/>
      <c r="K2" s="11"/>
      <c r="L2" s="11"/>
      <c r="M2" s="92" t="s">
        <v>580</v>
      </c>
      <c r="N2" s="93"/>
      <c r="O2" s="93"/>
      <c r="P2" s="7"/>
      <c r="Q2" s="92" t="s">
        <v>581</v>
      </c>
      <c r="R2" s="93"/>
      <c r="S2" s="93"/>
    </row>
    <row r="3" spans="1:19" ht="42.4" customHeight="1" x14ac:dyDescent="0.2">
      <c r="A3" s="21"/>
      <c r="B3" s="21"/>
      <c r="C3" s="21"/>
      <c r="D3" s="21"/>
      <c r="E3" s="21"/>
      <c r="F3" s="21"/>
      <c r="G3" s="21"/>
      <c r="H3" s="21"/>
      <c r="I3" s="21"/>
      <c r="J3" s="21"/>
      <c r="K3" s="21"/>
      <c r="L3" s="22" t="s">
        <v>87</v>
      </c>
      <c r="M3" s="24" t="s">
        <v>582</v>
      </c>
      <c r="N3" s="24" t="s">
        <v>583</v>
      </c>
      <c r="O3" s="24" t="s">
        <v>584</v>
      </c>
      <c r="P3" s="55"/>
      <c r="Q3" s="24" t="s">
        <v>582</v>
      </c>
      <c r="R3" s="24" t="s">
        <v>583</v>
      </c>
      <c r="S3" s="24" t="s">
        <v>584</v>
      </c>
    </row>
    <row r="4" spans="1:19" ht="16.5" customHeight="1" x14ac:dyDescent="0.2">
      <c r="A4" s="7" t="s">
        <v>610</v>
      </c>
      <c r="B4" s="7"/>
      <c r="C4" s="7"/>
      <c r="D4" s="7"/>
      <c r="E4" s="7"/>
      <c r="F4" s="7"/>
      <c r="G4" s="7"/>
      <c r="H4" s="7"/>
      <c r="I4" s="7"/>
      <c r="J4" s="7"/>
      <c r="K4" s="7"/>
      <c r="L4" s="9"/>
      <c r="M4" s="10"/>
      <c r="N4" s="10"/>
      <c r="O4" s="10"/>
      <c r="P4" s="7"/>
      <c r="Q4" s="10"/>
      <c r="R4" s="10"/>
      <c r="S4" s="10"/>
    </row>
    <row r="5" spans="1:19" ht="16.5" customHeight="1" x14ac:dyDescent="0.2">
      <c r="A5" s="7"/>
      <c r="B5" s="7" t="s">
        <v>586</v>
      </c>
      <c r="C5" s="7"/>
      <c r="D5" s="7"/>
      <c r="E5" s="7"/>
      <c r="F5" s="7"/>
      <c r="G5" s="7"/>
      <c r="H5" s="7"/>
      <c r="I5" s="7"/>
      <c r="J5" s="7"/>
      <c r="K5" s="7"/>
      <c r="L5" s="9"/>
      <c r="M5" s="10"/>
      <c r="N5" s="10"/>
      <c r="O5" s="10"/>
      <c r="P5" s="7"/>
      <c r="Q5" s="10"/>
      <c r="R5" s="10"/>
      <c r="S5" s="10"/>
    </row>
    <row r="6" spans="1:19" ht="16.5" customHeight="1" x14ac:dyDescent="0.2">
      <c r="A6" s="7"/>
      <c r="B6" s="7"/>
      <c r="C6" s="7" t="s">
        <v>105</v>
      </c>
      <c r="D6" s="7"/>
      <c r="E6" s="7"/>
      <c r="F6" s="7"/>
      <c r="G6" s="7"/>
      <c r="H6" s="7"/>
      <c r="I6" s="7"/>
      <c r="J6" s="7"/>
      <c r="K6" s="7"/>
      <c r="L6" s="9" t="s">
        <v>240</v>
      </c>
      <c r="M6" s="17">
        <v>1121</v>
      </c>
      <c r="N6" s="17">
        <v>1380</v>
      </c>
      <c r="O6" s="15">
        <v>155</v>
      </c>
      <c r="P6" s="7"/>
      <c r="Q6" s="17">
        <v>1120</v>
      </c>
      <c r="R6" s="17">
        <v>1431</v>
      </c>
      <c r="S6" s="15">
        <v>113</v>
      </c>
    </row>
    <row r="7" spans="1:19" ht="16.5" customHeight="1" x14ac:dyDescent="0.2">
      <c r="A7" s="7"/>
      <c r="B7" s="7"/>
      <c r="C7" s="7" t="s">
        <v>587</v>
      </c>
      <c r="D7" s="7"/>
      <c r="E7" s="7"/>
      <c r="F7" s="7"/>
      <c r="G7" s="7"/>
      <c r="H7" s="7"/>
      <c r="I7" s="7"/>
      <c r="J7" s="7"/>
      <c r="K7" s="7"/>
      <c r="L7" s="9"/>
      <c r="M7" s="10"/>
      <c r="N7" s="10"/>
      <c r="O7" s="10"/>
      <c r="P7" s="7"/>
      <c r="Q7" s="10"/>
      <c r="R7" s="10"/>
      <c r="S7" s="10"/>
    </row>
    <row r="8" spans="1:19" ht="29.45" customHeight="1" x14ac:dyDescent="0.2">
      <c r="A8" s="7"/>
      <c r="B8" s="7"/>
      <c r="C8" s="7"/>
      <c r="D8" s="84" t="s">
        <v>346</v>
      </c>
      <c r="E8" s="84"/>
      <c r="F8" s="84"/>
      <c r="G8" s="84"/>
      <c r="H8" s="84"/>
      <c r="I8" s="84"/>
      <c r="J8" s="84"/>
      <c r="K8" s="84"/>
      <c r="L8" s="9" t="s">
        <v>240</v>
      </c>
      <c r="M8" s="15">
        <v>944</v>
      </c>
      <c r="N8" s="17">
        <v>1364</v>
      </c>
      <c r="O8" s="16">
        <v>35</v>
      </c>
      <c r="P8" s="7"/>
      <c r="Q8" s="15">
        <v>601</v>
      </c>
      <c r="R8" s="17">
        <v>1441</v>
      </c>
      <c r="S8" s="16">
        <v>30</v>
      </c>
    </row>
    <row r="9" spans="1:19" ht="16.5" customHeight="1" x14ac:dyDescent="0.2">
      <c r="A9" s="7"/>
      <c r="B9" s="7"/>
      <c r="C9" s="7"/>
      <c r="D9" s="7" t="s">
        <v>487</v>
      </c>
      <c r="E9" s="7"/>
      <c r="F9" s="7"/>
      <c r="G9" s="7"/>
      <c r="H9" s="7"/>
      <c r="I9" s="7"/>
      <c r="J9" s="7"/>
      <c r="K9" s="7"/>
      <c r="L9" s="9" t="s">
        <v>240</v>
      </c>
      <c r="M9" s="17">
        <v>1167</v>
      </c>
      <c r="N9" s="17">
        <v>1394</v>
      </c>
      <c r="O9" s="15">
        <v>120</v>
      </c>
      <c r="P9" s="7"/>
      <c r="Q9" s="17">
        <v>1212</v>
      </c>
      <c r="R9" s="17">
        <v>1403</v>
      </c>
      <c r="S9" s="16">
        <v>83</v>
      </c>
    </row>
    <row r="10" spans="1:19" ht="16.5" customHeight="1" x14ac:dyDescent="0.2">
      <c r="A10" s="7"/>
      <c r="B10" s="7"/>
      <c r="C10" s="7"/>
      <c r="D10" s="7" t="s">
        <v>588</v>
      </c>
      <c r="E10" s="7"/>
      <c r="F10" s="7"/>
      <c r="G10" s="7"/>
      <c r="H10" s="7"/>
      <c r="I10" s="7"/>
      <c r="J10" s="7"/>
      <c r="K10" s="7"/>
      <c r="L10" s="9" t="s">
        <v>240</v>
      </c>
      <c r="M10" s="14" t="s">
        <v>101</v>
      </c>
      <c r="N10" s="14" t="s">
        <v>101</v>
      </c>
      <c r="O10" s="13" t="s">
        <v>104</v>
      </c>
      <c r="P10" s="7"/>
      <c r="Q10" s="14" t="s">
        <v>101</v>
      </c>
      <c r="R10" s="14" t="s">
        <v>101</v>
      </c>
      <c r="S10" s="13" t="s">
        <v>104</v>
      </c>
    </row>
    <row r="11" spans="1:19" ht="16.5" customHeight="1" x14ac:dyDescent="0.2">
      <c r="A11" s="7"/>
      <c r="B11" s="7"/>
      <c r="C11" s="7" t="s">
        <v>589</v>
      </c>
      <c r="D11" s="7"/>
      <c r="E11" s="7"/>
      <c r="F11" s="7"/>
      <c r="G11" s="7"/>
      <c r="H11" s="7"/>
      <c r="I11" s="7"/>
      <c r="J11" s="7"/>
      <c r="K11" s="7"/>
      <c r="L11" s="9"/>
      <c r="M11" s="10"/>
      <c r="N11" s="10"/>
      <c r="O11" s="10"/>
      <c r="P11" s="7"/>
      <c r="Q11" s="10"/>
      <c r="R11" s="10"/>
      <c r="S11" s="10"/>
    </row>
    <row r="12" spans="1:19" ht="16.5" customHeight="1" x14ac:dyDescent="0.2">
      <c r="A12" s="7"/>
      <c r="B12" s="7"/>
      <c r="C12" s="7"/>
      <c r="D12" s="7" t="s">
        <v>433</v>
      </c>
      <c r="E12" s="7"/>
      <c r="F12" s="7"/>
      <c r="G12" s="7"/>
      <c r="H12" s="7"/>
      <c r="I12" s="7"/>
      <c r="J12" s="7"/>
      <c r="K12" s="7"/>
      <c r="L12" s="9" t="s">
        <v>240</v>
      </c>
      <c r="M12" s="14" t="s">
        <v>101</v>
      </c>
      <c r="N12" s="14" t="s">
        <v>101</v>
      </c>
      <c r="O12" s="13" t="s">
        <v>104</v>
      </c>
      <c r="P12" s="7"/>
      <c r="Q12" s="14" t="s">
        <v>101</v>
      </c>
      <c r="R12" s="14" t="s">
        <v>101</v>
      </c>
      <c r="S12" s="13" t="s">
        <v>104</v>
      </c>
    </row>
    <row r="13" spans="1:19" ht="16.5" customHeight="1" x14ac:dyDescent="0.2">
      <c r="A13" s="7"/>
      <c r="B13" s="7"/>
      <c r="C13" s="7"/>
      <c r="D13" s="7" t="s">
        <v>434</v>
      </c>
      <c r="E13" s="7"/>
      <c r="F13" s="7"/>
      <c r="G13" s="7"/>
      <c r="H13" s="7"/>
      <c r="I13" s="7"/>
      <c r="J13" s="7"/>
      <c r="K13" s="7"/>
      <c r="L13" s="9" t="s">
        <v>240</v>
      </c>
      <c r="M13" s="17">
        <v>1139</v>
      </c>
      <c r="N13" s="17">
        <v>1407</v>
      </c>
      <c r="O13" s="15">
        <v>138</v>
      </c>
      <c r="P13" s="7"/>
      <c r="Q13" s="17">
        <v>1130</v>
      </c>
      <c r="R13" s="17">
        <v>1437</v>
      </c>
      <c r="S13" s="15">
        <v>104</v>
      </c>
    </row>
    <row r="14" spans="1:19" ht="16.5" customHeight="1" x14ac:dyDescent="0.2">
      <c r="A14" s="7"/>
      <c r="B14" s="7"/>
      <c r="C14" s="7"/>
      <c r="D14" s="7" t="s">
        <v>435</v>
      </c>
      <c r="E14" s="7"/>
      <c r="F14" s="7"/>
      <c r="G14" s="7"/>
      <c r="H14" s="7"/>
      <c r="I14" s="7"/>
      <c r="J14" s="7"/>
      <c r="K14" s="7"/>
      <c r="L14" s="9" t="s">
        <v>240</v>
      </c>
      <c r="M14" s="14" t="s">
        <v>227</v>
      </c>
      <c r="N14" s="14" t="s">
        <v>227</v>
      </c>
      <c r="O14" s="13">
        <v>8</v>
      </c>
      <c r="P14" s="7"/>
      <c r="Q14" s="14" t="s">
        <v>227</v>
      </c>
      <c r="R14" s="14" t="s">
        <v>227</v>
      </c>
      <c r="S14" s="13">
        <v>4</v>
      </c>
    </row>
    <row r="15" spans="1:19" ht="16.5" customHeight="1" x14ac:dyDescent="0.2">
      <c r="A15" s="7"/>
      <c r="B15" s="7"/>
      <c r="C15" s="7"/>
      <c r="D15" s="7" t="s">
        <v>436</v>
      </c>
      <c r="E15" s="7"/>
      <c r="F15" s="7"/>
      <c r="G15" s="7"/>
      <c r="H15" s="7"/>
      <c r="I15" s="7"/>
      <c r="J15" s="7"/>
      <c r="K15" s="7"/>
      <c r="L15" s="9" t="s">
        <v>240</v>
      </c>
      <c r="M15" s="14" t="s">
        <v>227</v>
      </c>
      <c r="N15" s="14" t="s">
        <v>227</v>
      </c>
      <c r="O15" s="13">
        <v>2</v>
      </c>
      <c r="P15" s="7"/>
      <c r="Q15" s="14" t="s">
        <v>227</v>
      </c>
      <c r="R15" s="14" t="s">
        <v>227</v>
      </c>
      <c r="S15" s="13">
        <v>2</v>
      </c>
    </row>
    <row r="16" spans="1:19" ht="16.5" customHeight="1" x14ac:dyDescent="0.2">
      <c r="A16" s="7"/>
      <c r="B16" s="7"/>
      <c r="C16" s="7"/>
      <c r="D16" s="7" t="s">
        <v>437</v>
      </c>
      <c r="E16" s="7"/>
      <c r="F16" s="7"/>
      <c r="G16" s="7"/>
      <c r="H16" s="7"/>
      <c r="I16" s="7"/>
      <c r="J16" s="7"/>
      <c r="K16" s="7"/>
      <c r="L16" s="9" t="s">
        <v>240</v>
      </c>
      <c r="M16" s="14" t="s">
        <v>227</v>
      </c>
      <c r="N16" s="14" t="s">
        <v>227</v>
      </c>
      <c r="O16" s="13">
        <v>7</v>
      </c>
      <c r="P16" s="7"/>
      <c r="Q16" s="14" t="s">
        <v>227</v>
      </c>
      <c r="R16" s="14" t="s">
        <v>227</v>
      </c>
      <c r="S16" s="13">
        <v>3</v>
      </c>
    </row>
    <row r="17" spans="1:19" ht="16.5" customHeight="1" x14ac:dyDescent="0.2">
      <c r="A17" s="7"/>
      <c r="B17" s="7"/>
      <c r="C17" s="7"/>
      <c r="D17" s="7" t="s">
        <v>588</v>
      </c>
      <c r="E17" s="7"/>
      <c r="F17" s="7"/>
      <c r="G17" s="7"/>
      <c r="H17" s="7"/>
      <c r="I17" s="7"/>
      <c r="J17" s="7"/>
      <c r="K17" s="7"/>
      <c r="L17" s="9" t="s">
        <v>240</v>
      </c>
      <c r="M17" s="17">
        <v>1137</v>
      </c>
      <c r="N17" s="17">
        <v>1355</v>
      </c>
      <c r="O17" s="16">
        <v>21</v>
      </c>
      <c r="P17" s="7"/>
      <c r="Q17" s="14" t="s">
        <v>227</v>
      </c>
      <c r="R17" s="14" t="s">
        <v>227</v>
      </c>
      <c r="S17" s="16">
        <v>16</v>
      </c>
    </row>
    <row r="18" spans="1:19" ht="16.5" customHeight="1" x14ac:dyDescent="0.2">
      <c r="A18" s="7"/>
      <c r="B18" s="7"/>
      <c r="C18" s="7" t="s">
        <v>611</v>
      </c>
      <c r="D18" s="7"/>
      <c r="E18" s="7"/>
      <c r="F18" s="7"/>
      <c r="G18" s="7"/>
      <c r="H18" s="7"/>
      <c r="I18" s="7"/>
      <c r="J18" s="7"/>
      <c r="K18" s="7"/>
      <c r="L18" s="9"/>
      <c r="M18" s="10"/>
      <c r="N18" s="10"/>
      <c r="O18" s="10"/>
      <c r="P18" s="7"/>
      <c r="Q18" s="10"/>
      <c r="R18" s="10"/>
      <c r="S18" s="10"/>
    </row>
    <row r="19" spans="1:19" ht="16.5" customHeight="1" x14ac:dyDescent="0.2">
      <c r="A19" s="7"/>
      <c r="B19" s="7"/>
      <c r="C19" s="7"/>
      <c r="D19" s="7" t="s">
        <v>591</v>
      </c>
      <c r="E19" s="7"/>
      <c r="F19" s="7"/>
      <c r="G19" s="7"/>
      <c r="H19" s="7"/>
      <c r="I19" s="7"/>
      <c r="J19" s="7"/>
      <c r="K19" s="7"/>
      <c r="L19" s="9" t="s">
        <v>240</v>
      </c>
      <c r="M19" s="15">
        <v>680</v>
      </c>
      <c r="N19" s="17">
        <v>1443</v>
      </c>
      <c r="O19" s="16">
        <v>33</v>
      </c>
      <c r="P19" s="7"/>
      <c r="Q19" s="15">
        <v>697</v>
      </c>
      <c r="R19" s="17">
        <v>1464</v>
      </c>
      <c r="S19" s="16">
        <v>28</v>
      </c>
    </row>
    <row r="20" spans="1:19" ht="16.5" customHeight="1" x14ac:dyDescent="0.2">
      <c r="A20" s="7"/>
      <c r="B20" s="7"/>
      <c r="C20" s="7"/>
      <c r="D20" s="7" t="s">
        <v>592</v>
      </c>
      <c r="E20" s="7"/>
      <c r="F20" s="7"/>
      <c r="G20" s="7"/>
      <c r="H20" s="7"/>
      <c r="I20" s="7"/>
      <c r="J20" s="7"/>
      <c r="K20" s="7"/>
      <c r="L20" s="9" t="s">
        <v>240</v>
      </c>
      <c r="M20" s="17">
        <v>1213</v>
      </c>
      <c r="N20" s="17">
        <v>1436</v>
      </c>
      <c r="O20" s="16">
        <v>29</v>
      </c>
      <c r="P20" s="7"/>
      <c r="Q20" s="17">
        <v>1183</v>
      </c>
      <c r="R20" s="17">
        <v>1437</v>
      </c>
      <c r="S20" s="16">
        <v>22</v>
      </c>
    </row>
    <row r="21" spans="1:19" ht="16.5" customHeight="1" x14ac:dyDescent="0.2">
      <c r="A21" s="7"/>
      <c r="B21" s="7"/>
      <c r="C21" s="7"/>
      <c r="D21" s="7" t="s">
        <v>593</v>
      </c>
      <c r="E21" s="7"/>
      <c r="F21" s="7"/>
      <c r="G21" s="7"/>
      <c r="H21" s="7"/>
      <c r="I21" s="7"/>
      <c r="J21" s="7"/>
      <c r="K21" s="7"/>
      <c r="L21" s="9" t="s">
        <v>240</v>
      </c>
      <c r="M21" s="17">
        <v>1104</v>
      </c>
      <c r="N21" s="17">
        <v>1380</v>
      </c>
      <c r="O21" s="16">
        <v>35</v>
      </c>
      <c r="P21" s="7"/>
      <c r="Q21" s="15">
        <v>932</v>
      </c>
      <c r="R21" s="17">
        <v>1377</v>
      </c>
      <c r="S21" s="16">
        <v>22</v>
      </c>
    </row>
    <row r="22" spans="1:19" ht="16.5" customHeight="1" x14ac:dyDescent="0.2">
      <c r="A22" s="7"/>
      <c r="B22" s="7"/>
      <c r="C22" s="7"/>
      <c r="D22" s="7" t="s">
        <v>594</v>
      </c>
      <c r="E22" s="7"/>
      <c r="F22" s="7"/>
      <c r="G22" s="7"/>
      <c r="H22" s="7"/>
      <c r="I22" s="7"/>
      <c r="J22" s="7"/>
      <c r="K22" s="7"/>
      <c r="L22" s="9" t="s">
        <v>240</v>
      </c>
      <c r="M22" s="17">
        <v>1312</v>
      </c>
      <c r="N22" s="17">
        <v>1424</v>
      </c>
      <c r="O22" s="16">
        <v>30</v>
      </c>
      <c r="P22" s="7"/>
      <c r="Q22" s="17">
        <v>1306</v>
      </c>
      <c r="R22" s="17">
        <v>1450</v>
      </c>
      <c r="S22" s="16">
        <v>22</v>
      </c>
    </row>
    <row r="23" spans="1:19" ht="16.5" customHeight="1" x14ac:dyDescent="0.2">
      <c r="A23" s="7"/>
      <c r="B23" s="7"/>
      <c r="C23" s="7"/>
      <c r="D23" s="7" t="s">
        <v>595</v>
      </c>
      <c r="E23" s="7"/>
      <c r="F23" s="7"/>
      <c r="G23" s="7"/>
      <c r="H23" s="7"/>
      <c r="I23" s="7"/>
      <c r="J23" s="7"/>
      <c r="K23" s="7"/>
      <c r="L23" s="9" t="s">
        <v>240</v>
      </c>
      <c r="M23" s="14" t="s">
        <v>227</v>
      </c>
      <c r="N23" s="14" t="s">
        <v>227</v>
      </c>
      <c r="O23" s="13">
        <v>7</v>
      </c>
      <c r="P23" s="7"/>
      <c r="Q23" s="14" t="s">
        <v>227</v>
      </c>
      <c r="R23" s="14" t="s">
        <v>227</v>
      </c>
      <c r="S23" s="13">
        <v>3</v>
      </c>
    </row>
    <row r="24" spans="1:19" ht="16.5" customHeight="1" x14ac:dyDescent="0.2">
      <c r="A24" s="7"/>
      <c r="B24" s="7" t="s">
        <v>596</v>
      </c>
      <c r="C24" s="7"/>
      <c r="D24" s="7"/>
      <c r="E24" s="7"/>
      <c r="F24" s="7"/>
      <c r="G24" s="7"/>
      <c r="H24" s="7"/>
      <c r="I24" s="7"/>
      <c r="J24" s="7"/>
      <c r="K24" s="7"/>
      <c r="L24" s="9"/>
      <c r="M24" s="10"/>
      <c r="N24" s="10"/>
      <c r="O24" s="10"/>
      <c r="P24" s="7"/>
      <c r="Q24" s="10"/>
      <c r="R24" s="10"/>
      <c r="S24" s="10"/>
    </row>
    <row r="25" spans="1:19" ht="16.5" customHeight="1" x14ac:dyDescent="0.2">
      <c r="A25" s="7"/>
      <c r="B25" s="7"/>
      <c r="C25" s="7" t="s">
        <v>105</v>
      </c>
      <c r="D25" s="7"/>
      <c r="E25" s="7"/>
      <c r="F25" s="7"/>
      <c r="G25" s="7"/>
      <c r="H25" s="7"/>
      <c r="I25" s="7"/>
      <c r="J25" s="7"/>
      <c r="K25" s="7"/>
      <c r="L25" s="9" t="s">
        <v>240</v>
      </c>
      <c r="M25" s="14" t="s">
        <v>101</v>
      </c>
      <c r="N25" s="14" t="s">
        <v>101</v>
      </c>
      <c r="O25" s="14" t="s">
        <v>101</v>
      </c>
      <c r="P25" s="7"/>
      <c r="Q25" s="14" t="s">
        <v>101</v>
      </c>
      <c r="R25" s="14" t="s">
        <v>101</v>
      </c>
      <c r="S25" s="14" t="s">
        <v>101</v>
      </c>
    </row>
    <row r="26" spans="1:19" ht="16.5" customHeight="1" x14ac:dyDescent="0.2">
      <c r="A26" s="7"/>
      <c r="B26" s="7"/>
      <c r="C26" s="7" t="s">
        <v>587</v>
      </c>
      <c r="D26" s="7"/>
      <c r="E26" s="7"/>
      <c r="F26" s="7"/>
      <c r="G26" s="7"/>
      <c r="H26" s="7"/>
      <c r="I26" s="7"/>
      <c r="J26" s="7"/>
      <c r="K26" s="7"/>
      <c r="L26" s="9"/>
      <c r="M26" s="10"/>
      <c r="N26" s="10"/>
      <c r="O26" s="10"/>
      <c r="P26" s="7"/>
      <c r="Q26" s="10"/>
      <c r="R26" s="10"/>
      <c r="S26" s="10"/>
    </row>
    <row r="27" spans="1:19" ht="29.45" customHeight="1" x14ac:dyDescent="0.2">
      <c r="A27" s="7"/>
      <c r="B27" s="7"/>
      <c r="C27" s="7"/>
      <c r="D27" s="84" t="s">
        <v>346</v>
      </c>
      <c r="E27" s="84"/>
      <c r="F27" s="84"/>
      <c r="G27" s="84"/>
      <c r="H27" s="84"/>
      <c r="I27" s="84"/>
      <c r="J27" s="84"/>
      <c r="K27" s="84"/>
      <c r="L27" s="9" t="s">
        <v>240</v>
      </c>
      <c r="M27" s="14" t="s">
        <v>101</v>
      </c>
      <c r="N27" s="14" t="s">
        <v>101</v>
      </c>
      <c r="O27" s="14" t="s">
        <v>101</v>
      </c>
      <c r="P27" s="7"/>
      <c r="Q27" s="14" t="s">
        <v>101</v>
      </c>
      <c r="R27" s="14" t="s">
        <v>101</v>
      </c>
      <c r="S27" s="14" t="s">
        <v>101</v>
      </c>
    </row>
    <row r="28" spans="1:19" ht="16.5" customHeight="1" x14ac:dyDescent="0.2">
      <c r="A28" s="7"/>
      <c r="B28" s="7"/>
      <c r="C28" s="7"/>
      <c r="D28" s="7" t="s">
        <v>487</v>
      </c>
      <c r="E28" s="7"/>
      <c r="F28" s="7"/>
      <c r="G28" s="7"/>
      <c r="H28" s="7"/>
      <c r="I28" s="7"/>
      <c r="J28" s="7"/>
      <c r="K28" s="7"/>
      <c r="L28" s="9" t="s">
        <v>240</v>
      </c>
      <c r="M28" s="14" t="s">
        <v>101</v>
      </c>
      <c r="N28" s="14" t="s">
        <v>101</v>
      </c>
      <c r="O28" s="14" t="s">
        <v>101</v>
      </c>
      <c r="P28" s="7"/>
      <c r="Q28" s="14" t="s">
        <v>101</v>
      </c>
      <c r="R28" s="14" t="s">
        <v>101</v>
      </c>
      <c r="S28" s="14" t="s">
        <v>101</v>
      </c>
    </row>
    <row r="29" spans="1:19" ht="16.5" customHeight="1" x14ac:dyDescent="0.2">
      <c r="A29" s="7"/>
      <c r="B29" s="7"/>
      <c r="C29" s="7"/>
      <c r="D29" s="7" t="s">
        <v>588</v>
      </c>
      <c r="E29" s="7"/>
      <c r="F29" s="7"/>
      <c r="G29" s="7"/>
      <c r="H29" s="7"/>
      <c r="I29" s="7"/>
      <c r="J29" s="7"/>
      <c r="K29" s="7"/>
      <c r="L29" s="9" t="s">
        <v>240</v>
      </c>
      <c r="M29" s="14" t="s">
        <v>101</v>
      </c>
      <c r="N29" s="14" t="s">
        <v>101</v>
      </c>
      <c r="O29" s="14" t="s">
        <v>101</v>
      </c>
      <c r="P29" s="7"/>
      <c r="Q29" s="14" t="s">
        <v>101</v>
      </c>
      <c r="R29" s="14" t="s">
        <v>101</v>
      </c>
      <c r="S29" s="14" t="s">
        <v>101</v>
      </c>
    </row>
    <row r="30" spans="1:19" ht="16.5" customHeight="1" x14ac:dyDescent="0.2">
      <c r="A30" s="7"/>
      <c r="B30" s="7"/>
      <c r="C30" s="7" t="s">
        <v>589</v>
      </c>
      <c r="D30" s="7"/>
      <c r="E30" s="7"/>
      <c r="F30" s="7"/>
      <c r="G30" s="7"/>
      <c r="H30" s="7"/>
      <c r="I30" s="7"/>
      <c r="J30" s="7"/>
      <c r="K30" s="7"/>
      <c r="L30" s="9"/>
      <c r="M30" s="10"/>
      <c r="N30" s="10"/>
      <c r="O30" s="10"/>
      <c r="P30" s="7"/>
      <c r="Q30" s="10"/>
      <c r="R30" s="10"/>
      <c r="S30" s="10"/>
    </row>
    <row r="31" spans="1:19" ht="16.5" customHeight="1" x14ac:dyDescent="0.2">
      <c r="A31" s="7"/>
      <c r="B31" s="7"/>
      <c r="C31" s="7"/>
      <c r="D31" s="7" t="s">
        <v>433</v>
      </c>
      <c r="E31" s="7"/>
      <c r="F31" s="7"/>
      <c r="G31" s="7"/>
      <c r="H31" s="7"/>
      <c r="I31" s="7"/>
      <c r="J31" s="7"/>
      <c r="K31" s="7"/>
      <c r="L31" s="9" t="s">
        <v>240</v>
      </c>
      <c r="M31" s="14" t="s">
        <v>101</v>
      </c>
      <c r="N31" s="14" t="s">
        <v>101</v>
      </c>
      <c r="O31" s="14" t="s">
        <v>101</v>
      </c>
      <c r="P31" s="7"/>
      <c r="Q31" s="14" t="s">
        <v>101</v>
      </c>
      <c r="R31" s="14" t="s">
        <v>101</v>
      </c>
      <c r="S31" s="14" t="s">
        <v>101</v>
      </c>
    </row>
    <row r="32" spans="1:19" ht="16.5" customHeight="1" x14ac:dyDescent="0.2">
      <c r="A32" s="7"/>
      <c r="B32" s="7"/>
      <c r="C32" s="7"/>
      <c r="D32" s="7" t="s">
        <v>434</v>
      </c>
      <c r="E32" s="7"/>
      <c r="F32" s="7"/>
      <c r="G32" s="7"/>
      <c r="H32" s="7"/>
      <c r="I32" s="7"/>
      <c r="J32" s="7"/>
      <c r="K32" s="7"/>
      <c r="L32" s="9" t="s">
        <v>240</v>
      </c>
      <c r="M32" s="14" t="s">
        <v>101</v>
      </c>
      <c r="N32" s="14" t="s">
        <v>101</v>
      </c>
      <c r="O32" s="14" t="s">
        <v>101</v>
      </c>
      <c r="P32" s="7"/>
      <c r="Q32" s="14" t="s">
        <v>101</v>
      </c>
      <c r="R32" s="14" t="s">
        <v>101</v>
      </c>
      <c r="S32" s="14" t="s">
        <v>101</v>
      </c>
    </row>
    <row r="33" spans="1:19" ht="16.5" customHeight="1" x14ac:dyDescent="0.2">
      <c r="A33" s="7"/>
      <c r="B33" s="7"/>
      <c r="C33" s="7"/>
      <c r="D33" s="7" t="s">
        <v>435</v>
      </c>
      <c r="E33" s="7"/>
      <c r="F33" s="7"/>
      <c r="G33" s="7"/>
      <c r="H33" s="7"/>
      <c r="I33" s="7"/>
      <c r="J33" s="7"/>
      <c r="K33" s="7"/>
      <c r="L33" s="9" t="s">
        <v>240</v>
      </c>
      <c r="M33" s="14" t="s">
        <v>101</v>
      </c>
      <c r="N33" s="14" t="s">
        <v>101</v>
      </c>
      <c r="O33" s="14" t="s">
        <v>101</v>
      </c>
      <c r="P33" s="7"/>
      <c r="Q33" s="14" t="s">
        <v>101</v>
      </c>
      <c r="R33" s="14" t="s">
        <v>101</v>
      </c>
      <c r="S33" s="14" t="s">
        <v>101</v>
      </c>
    </row>
    <row r="34" spans="1:19" ht="16.5" customHeight="1" x14ac:dyDescent="0.2">
      <c r="A34" s="7"/>
      <c r="B34" s="7"/>
      <c r="C34" s="7"/>
      <c r="D34" s="7" t="s">
        <v>436</v>
      </c>
      <c r="E34" s="7"/>
      <c r="F34" s="7"/>
      <c r="G34" s="7"/>
      <c r="H34" s="7"/>
      <c r="I34" s="7"/>
      <c r="J34" s="7"/>
      <c r="K34" s="7"/>
      <c r="L34" s="9" t="s">
        <v>240</v>
      </c>
      <c r="M34" s="14" t="s">
        <v>101</v>
      </c>
      <c r="N34" s="14" t="s">
        <v>101</v>
      </c>
      <c r="O34" s="14" t="s">
        <v>101</v>
      </c>
      <c r="P34" s="7"/>
      <c r="Q34" s="14" t="s">
        <v>101</v>
      </c>
      <c r="R34" s="14" t="s">
        <v>101</v>
      </c>
      <c r="S34" s="14" t="s">
        <v>101</v>
      </c>
    </row>
    <row r="35" spans="1:19" ht="16.5" customHeight="1" x14ac:dyDescent="0.2">
      <c r="A35" s="7"/>
      <c r="B35" s="7"/>
      <c r="C35" s="7"/>
      <c r="D35" s="7" t="s">
        <v>437</v>
      </c>
      <c r="E35" s="7"/>
      <c r="F35" s="7"/>
      <c r="G35" s="7"/>
      <c r="H35" s="7"/>
      <c r="I35" s="7"/>
      <c r="J35" s="7"/>
      <c r="K35" s="7"/>
      <c r="L35" s="9" t="s">
        <v>240</v>
      </c>
      <c r="M35" s="14" t="s">
        <v>101</v>
      </c>
      <c r="N35" s="14" t="s">
        <v>101</v>
      </c>
      <c r="O35" s="14" t="s">
        <v>101</v>
      </c>
      <c r="P35" s="7"/>
      <c r="Q35" s="14" t="s">
        <v>101</v>
      </c>
      <c r="R35" s="14" t="s">
        <v>101</v>
      </c>
      <c r="S35" s="14" t="s">
        <v>101</v>
      </c>
    </row>
    <row r="36" spans="1:19" ht="16.5" customHeight="1" x14ac:dyDescent="0.2">
      <c r="A36" s="7"/>
      <c r="B36" s="7"/>
      <c r="C36" s="7"/>
      <c r="D36" s="7" t="s">
        <v>588</v>
      </c>
      <c r="E36" s="7"/>
      <c r="F36" s="7"/>
      <c r="G36" s="7"/>
      <c r="H36" s="7"/>
      <c r="I36" s="7"/>
      <c r="J36" s="7"/>
      <c r="K36" s="7"/>
      <c r="L36" s="9" t="s">
        <v>240</v>
      </c>
      <c r="M36" s="14" t="s">
        <v>101</v>
      </c>
      <c r="N36" s="14" t="s">
        <v>101</v>
      </c>
      <c r="O36" s="14" t="s">
        <v>101</v>
      </c>
      <c r="P36" s="7"/>
      <c r="Q36" s="14" t="s">
        <v>101</v>
      </c>
      <c r="R36" s="14" t="s">
        <v>101</v>
      </c>
      <c r="S36" s="14" t="s">
        <v>101</v>
      </c>
    </row>
    <row r="37" spans="1:19" ht="16.5" customHeight="1" x14ac:dyDescent="0.2">
      <c r="A37" s="7"/>
      <c r="B37" s="7"/>
      <c r="C37" s="7" t="s">
        <v>611</v>
      </c>
      <c r="D37" s="7"/>
      <c r="E37" s="7"/>
      <c r="F37" s="7"/>
      <c r="G37" s="7"/>
      <c r="H37" s="7"/>
      <c r="I37" s="7"/>
      <c r="J37" s="7"/>
      <c r="K37" s="7"/>
      <c r="L37" s="9"/>
      <c r="M37" s="10"/>
      <c r="N37" s="10"/>
      <c r="O37" s="10"/>
      <c r="P37" s="7"/>
      <c r="Q37" s="10"/>
      <c r="R37" s="10"/>
      <c r="S37" s="10"/>
    </row>
    <row r="38" spans="1:19" ht="16.5" customHeight="1" x14ac:dyDescent="0.2">
      <c r="A38" s="7"/>
      <c r="B38" s="7"/>
      <c r="C38" s="7"/>
      <c r="D38" s="7" t="s">
        <v>591</v>
      </c>
      <c r="E38" s="7"/>
      <c r="F38" s="7"/>
      <c r="G38" s="7"/>
      <c r="H38" s="7"/>
      <c r="I38" s="7"/>
      <c r="J38" s="7"/>
      <c r="K38" s="7"/>
      <c r="L38" s="9" t="s">
        <v>240</v>
      </c>
      <c r="M38" s="14" t="s">
        <v>101</v>
      </c>
      <c r="N38" s="14" t="s">
        <v>101</v>
      </c>
      <c r="O38" s="14" t="s">
        <v>101</v>
      </c>
      <c r="P38" s="7"/>
      <c r="Q38" s="14" t="s">
        <v>101</v>
      </c>
      <c r="R38" s="14" t="s">
        <v>101</v>
      </c>
      <c r="S38" s="14" t="s">
        <v>101</v>
      </c>
    </row>
    <row r="39" spans="1:19" ht="16.5" customHeight="1" x14ac:dyDescent="0.2">
      <c r="A39" s="7"/>
      <c r="B39" s="7"/>
      <c r="C39" s="7"/>
      <c r="D39" s="7" t="s">
        <v>592</v>
      </c>
      <c r="E39" s="7"/>
      <c r="F39" s="7"/>
      <c r="G39" s="7"/>
      <c r="H39" s="7"/>
      <c r="I39" s="7"/>
      <c r="J39" s="7"/>
      <c r="K39" s="7"/>
      <c r="L39" s="9" t="s">
        <v>240</v>
      </c>
      <c r="M39" s="14" t="s">
        <v>101</v>
      </c>
      <c r="N39" s="14" t="s">
        <v>101</v>
      </c>
      <c r="O39" s="14" t="s">
        <v>101</v>
      </c>
      <c r="P39" s="7"/>
      <c r="Q39" s="14" t="s">
        <v>101</v>
      </c>
      <c r="R39" s="14" t="s">
        <v>101</v>
      </c>
      <c r="S39" s="14" t="s">
        <v>101</v>
      </c>
    </row>
    <row r="40" spans="1:19" ht="16.5" customHeight="1" x14ac:dyDescent="0.2">
      <c r="A40" s="7"/>
      <c r="B40" s="7"/>
      <c r="C40" s="7"/>
      <c r="D40" s="7" t="s">
        <v>593</v>
      </c>
      <c r="E40" s="7"/>
      <c r="F40" s="7"/>
      <c r="G40" s="7"/>
      <c r="H40" s="7"/>
      <c r="I40" s="7"/>
      <c r="J40" s="7"/>
      <c r="K40" s="7"/>
      <c r="L40" s="9" t="s">
        <v>240</v>
      </c>
      <c r="M40" s="14" t="s">
        <v>101</v>
      </c>
      <c r="N40" s="14" t="s">
        <v>101</v>
      </c>
      <c r="O40" s="14" t="s">
        <v>101</v>
      </c>
      <c r="P40" s="7"/>
      <c r="Q40" s="14" t="s">
        <v>101</v>
      </c>
      <c r="R40" s="14" t="s">
        <v>101</v>
      </c>
      <c r="S40" s="14" t="s">
        <v>101</v>
      </c>
    </row>
    <row r="41" spans="1:19" ht="16.5" customHeight="1" x14ac:dyDescent="0.2">
      <c r="A41" s="7"/>
      <c r="B41" s="7"/>
      <c r="C41" s="7"/>
      <c r="D41" s="7" t="s">
        <v>594</v>
      </c>
      <c r="E41" s="7"/>
      <c r="F41" s="7"/>
      <c r="G41" s="7"/>
      <c r="H41" s="7"/>
      <c r="I41" s="7"/>
      <c r="J41" s="7"/>
      <c r="K41" s="7"/>
      <c r="L41" s="9" t="s">
        <v>240</v>
      </c>
      <c r="M41" s="14" t="s">
        <v>101</v>
      </c>
      <c r="N41" s="14" t="s">
        <v>101</v>
      </c>
      <c r="O41" s="14" t="s">
        <v>101</v>
      </c>
      <c r="P41" s="7"/>
      <c r="Q41" s="14" t="s">
        <v>101</v>
      </c>
      <c r="R41" s="14" t="s">
        <v>101</v>
      </c>
      <c r="S41" s="14" t="s">
        <v>101</v>
      </c>
    </row>
    <row r="42" spans="1:19" ht="16.5" customHeight="1" x14ac:dyDescent="0.2">
      <c r="A42" s="7"/>
      <c r="B42" s="7"/>
      <c r="C42" s="7"/>
      <c r="D42" s="7" t="s">
        <v>595</v>
      </c>
      <c r="E42" s="7"/>
      <c r="F42" s="7"/>
      <c r="G42" s="7"/>
      <c r="H42" s="7"/>
      <c r="I42" s="7"/>
      <c r="J42" s="7"/>
      <c r="K42" s="7"/>
      <c r="L42" s="9" t="s">
        <v>240</v>
      </c>
      <c r="M42" s="14" t="s">
        <v>101</v>
      </c>
      <c r="N42" s="14" t="s">
        <v>101</v>
      </c>
      <c r="O42" s="14" t="s">
        <v>101</v>
      </c>
      <c r="P42" s="7"/>
      <c r="Q42" s="14" t="s">
        <v>101</v>
      </c>
      <c r="R42" s="14" t="s">
        <v>101</v>
      </c>
      <c r="S42" s="14" t="s">
        <v>101</v>
      </c>
    </row>
    <row r="43" spans="1:19" ht="16.5" customHeight="1" x14ac:dyDescent="0.2">
      <c r="A43" s="7"/>
      <c r="B43" s="7"/>
      <c r="C43" s="7"/>
      <c r="D43" s="7" t="s">
        <v>588</v>
      </c>
      <c r="E43" s="7"/>
      <c r="F43" s="7"/>
      <c r="G43" s="7"/>
      <c r="H43" s="7"/>
      <c r="I43" s="7"/>
      <c r="J43" s="7"/>
      <c r="K43" s="7"/>
      <c r="L43" s="9" t="s">
        <v>240</v>
      </c>
      <c r="M43" s="14" t="s">
        <v>101</v>
      </c>
      <c r="N43" s="14" t="s">
        <v>101</v>
      </c>
      <c r="O43" s="14" t="s">
        <v>101</v>
      </c>
      <c r="P43" s="7"/>
      <c r="Q43" s="14" t="s">
        <v>101</v>
      </c>
      <c r="R43" s="14" t="s">
        <v>101</v>
      </c>
      <c r="S43" s="14" t="s">
        <v>101</v>
      </c>
    </row>
    <row r="44" spans="1:19" ht="16.5" customHeight="1" x14ac:dyDescent="0.2">
      <c r="A44" s="7"/>
      <c r="B44" s="7" t="s">
        <v>597</v>
      </c>
      <c r="C44" s="7"/>
      <c r="D44" s="7"/>
      <c r="E44" s="7"/>
      <c r="F44" s="7"/>
      <c r="G44" s="7"/>
      <c r="H44" s="7"/>
      <c r="I44" s="7"/>
      <c r="J44" s="7"/>
      <c r="K44" s="7"/>
      <c r="L44" s="9"/>
      <c r="M44" s="10"/>
      <c r="N44" s="10"/>
      <c r="O44" s="10"/>
      <c r="P44" s="7"/>
      <c r="Q44" s="10"/>
      <c r="R44" s="10"/>
      <c r="S44" s="10"/>
    </row>
    <row r="45" spans="1:19" ht="16.5" customHeight="1" x14ac:dyDescent="0.2">
      <c r="A45" s="7"/>
      <c r="B45" s="7"/>
      <c r="C45" s="7" t="s">
        <v>105</v>
      </c>
      <c r="D45" s="7"/>
      <c r="E45" s="7"/>
      <c r="F45" s="7"/>
      <c r="G45" s="7"/>
      <c r="H45" s="7"/>
      <c r="I45" s="7"/>
      <c r="J45" s="7"/>
      <c r="K45" s="7"/>
      <c r="L45" s="9" t="s">
        <v>240</v>
      </c>
      <c r="M45" s="14" t="s">
        <v>101</v>
      </c>
      <c r="N45" s="14" t="s">
        <v>101</v>
      </c>
      <c r="O45" s="14" t="s">
        <v>101</v>
      </c>
      <c r="P45" s="7"/>
      <c r="Q45" s="14" t="s">
        <v>101</v>
      </c>
      <c r="R45" s="14" t="s">
        <v>101</v>
      </c>
      <c r="S45" s="14" t="s">
        <v>101</v>
      </c>
    </row>
    <row r="46" spans="1:19" ht="16.5" customHeight="1" x14ac:dyDescent="0.2">
      <c r="A46" s="7"/>
      <c r="B46" s="7"/>
      <c r="C46" s="7" t="s">
        <v>587</v>
      </c>
      <c r="D46" s="7"/>
      <c r="E46" s="7"/>
      <c r="F46" s="7"/>
      <c r="G46" s="7"/>
      <c r="H46" s="7"/>
      <c r="I46" s="7"/>
      <c r="J46" s="7"/>
      <c r="K46" s="7"/>
      <c r="L46" s="9"/>
      <c r="M46" s="10"/>
      <c r="N46" s="10"/>
      <c r="O46" s="10"/>
      <c r="P46" s="7"/>
      <c r="Q46" s="10"/>
      <c r="R46" s="10"/>
      <c r="S46" s="10"/>
    </row>
    <row r="47" spans="1:19" ht="29.45" customHeight="1" x14ac:dyDescent="0.2">
      <c r="A47" s="7"/>
      <c r="B47" s="7"/>
      <c r="C47" s="7"/>
      <c r="D47" s="84" t="s">
        <v>346</v>
      </c>
      <c r="E47" s="84"/>
      <c r="F47" s="84"/>
      <c r="G47" s="84"/>
      <c r="H47" s="84"/>
      <c r="I47" s="84"/>
      <c r="J47" s="84"/>
      <c r="K47" s="84"/>
      <c r="L47" s="9" t="s">
        <v>240</v>
      </c>
      <c r="M47" s="14" t="s">
        <v>101</v>
      </c>
      <c r="N47" s="14" t="s">
        <v>101</v>
      </c>
      <c r="O47" s="14" t="s">
        <v>101</v>
      </c>
      <c r="P47" s="7"/>
      <c r="Q47" s="14" t="s">
        <v>101</v>
      </c>
      <c r="R47" s="14" t="s">
        <v>101</v>
      </c>
      <c r="S47" s="14" t="s">
        <v>101</v>
      </c>
    </row>
    <row r="48" spans="1:19" ht="16.5" customHeight="1" x14ac:dyDescent="0.2">
      <c r="A48" s="7"/>
      <c r="B48" s="7"/>
      <c r="C48" s="7"/>
      <c r="D48" s="7" t="s">
        <v>487</v>
      </c>
      <c r="E48" s="7"/>
      <c r="F48" s="7"/>
      <c r="G48" s="7"/>
      <c r="H48" s="7"/>
      <c r="I48" s="7"/>
      <c r="J48" s="7"/>
      <c r="K48" s="7"/>
      <c r="L48" s="9" t="s">
        <v>240</v>
      </c>
      <c r="M48" s="14" t="s">
        <v>101</v>
      </c>
      <c r="N48" s="14" t="s">
        <v>101</v>
      </c>
      <c r="O48" s="14" t="s">
        <v>101</v>
      </c>
      <c r="P48" s="7"/>
      <c r="Q48" s="14" t="s">
        <v>101</v>
      </c>
      <c r="R48" s="14" t="s">
        <v>101</v>
      </c>
      <c r="S48" s="14" t="s">
        <v>101</v>
      </c>
    </row>
    <row r="49" spans="1:19" ht="16.5" customHeight="1" x14ac:dyDescent="0.2">
      <c r="A49" s="7"/>
      <c r="B49" s="7"/>
      <c r="C49" s="7"/>
      <c r="D49" s="7" t="s">
        <v>588</v>
      </c>
      <c r="E49" s="7"/>
      <c r="F49" s="7"/>
      <c r="G49" s="7"/>
      <c r="H49" s="7"/>
      <c r="I49" s="7"/>
      <c r="J49" s="7"/>
      <c r="K49" s="7"/>
      <c r="L49" s="9" t="s">
        <v>240</v>
      </c>
      <c r="M49" s="14" t="s">
        <v>101</v>
      </c>
      <c r="N49" s="14" t="s">
        <v>101</v>
      </c>
      <c r="O49" s="14" t="s">
        <v>101</v>
      </c>
      <c r="P49" s="7"/>
      <c r="Q49" s="14" t="s">
        <v>101</v>
      </c>
      <c r="R49" s="14" t="s">
        <v>101</v>
      </c>
      <c r="S49" s="14" t="s">
        <v>101</v>
      </c>
    </row>
    <row r="50" spans="1:19" ht="16.5" customHeight="1" x14ac:dyDescent="0.2">
      <c r="A50" s="7"/>
      <c r="B50" s="7"/>
      <c r="C50" s="7" t="s">
        <v>589</v>
      </c>
      <c r="D50" s="7"/>
      <c r="E50" s="7"/>
      <c r="F50" s="7"/>
      <c r="G50" s="7"/>
      <c r="H50" s="7"/>
      <c r="I50" s="7"/>
      <c r="J50" s="7"/>
      <c r="K50" s="7"/>
      <c r="L50" s="9"/>
      <c r="M50" s="10"/>
      <c r="N50" s="10"/>
      <c r="O50" s="10"/>
      <c r="P50" s="7"/>
      <c r="Q50" s="10"/>
      <c r="R50" s="10"/>
      <c r="S50" s="10"/>
    </row>
    <row r="51" spans="1:19" ht="16.5" customHeight="1" x14ac:dyDescent="0.2">
      <c r="A51" s="7"/>
      <c r="B51" s="7"/>
      <c r="C51" s="7"/>
      <c r="D51" s="7" t="s">
        <v>433</v>
      </c>
      <c r="E51" s="7"/>
      <c r="F51" s="7"/>
      <c r="G51" s="7"/>
      <c r="H51" s="7"/>
      <c r="I51" s="7"/>
      <c r="J51" s="7"/>
      <c r="K51" s="7"/>
      <c r="L51" s="9" t="s">
        <v>240</v>
      </c>
      <c r="M51" s="14" t="s">
        <v>101</v>
      </c>
      <c r="N51" s="14" t="s">
        <v>101</v>
      </c>
      <c r="O51" s="14" t="s">
        <v>101</v>
      </c>
      <c r="P51" s="7"/>
      <c r="Q51" s="14" t="s">
        <v>101</v>
      </c>
      <c r="R51" s="14" t="s">
        <v>101</v>
      </c>
      <c r="S51" s="14" t="s">
        <v>101</v>
      </c>
    </row>
    <row r="52" spans="1:19" ht="16.5" customHeight="1" x14ac:dyDescent="0.2">
      <c r="A52" s="7"/>
      <c r="B52" s="7"/>
      <c r="C52" s="7"/>
      <c r="D52" s="7" t="s">
        <v>434</v>
      </c>
      <c r="E52" s="7"/>
      <c r="F52" s="7"/>
      <c r="G52" s="7"/>
      <c r="H52" s="7"/>
      <c r="I52" s="7"/>
      <c r="J52" s="7"/>
      <c r="K52" s="7"/>
      <c r="L52" s="9" t="s">
        <v>240</v>
      </c>
      <c r="M52" s="14" t="s">
        <v>101</v>
      </c>
      <c r="N52" s="14" t="s">
        <v>101</v>
      </c>
      <c r="O52" s="14" t="s">
        <v>101</v>
      </c>
      <c r="P52" s="7"/>
      <c r="Q52" s="14" t="s">
        <v>101</v>
      </c>
      <c r="R52" s="14" t="s">
        <v>101</v>
      </c>
      <c r="S52" s="14" t="s">
        <v>101</v>
      </c>
    </row>
    <row r="53" spans="1:19" ht="16.5" customHeight="1" x14ac:dyDescent="0.2">
      <c r="A53" s="7"/>
      <c r="B53" s="7"/>
      <c r="C53" s="7"/>
      <c r="D53" s="7" t="s">
        <v>435</v>
      </c>
      <c r="E53" s="7"/>
      <c r="F53" s="7"/>
      <c r="G53" s="7"/>
      <c r="H53" s="7"/>
      <c r="I53" s="7"/>
      <c r="J53" s="7"/>
      <c r="K53" s="7"/>
      <c r="L53" s="9" t="s">
        <v>240</v>
      </c>
      <c r="M53" s="14" t="s">
        <v>101</v>
      </c>
      <c r="N53" s="14" t="s">
        <v>101</v>
      </c>
      <c r="O53" s="14" t="s">
        <v>101</v>
      </c>
      <c r="P53" s="7"/>
      <c r="Q53" s="14" t="s">
        <v>101</v>
      </c>
      <c r="R53" s="14" t="s">
        <v>101</v>
      </c>
      <c r="S53" s="14" t="s">
        <v>101</v>
      </c>
    </row>
    <row r="54" spans="1:19" ht="16.5" customHeight="1" x14ac:dyDescent="0.2">
      <c r="A54" s="7"/>
      <c r="B54" s="7"/>
      <c r="C54" s="7"/>
      <c r="D54" s="7" t="s">
        <v>436</v>
      </c>
      <c r="E54" s="7"/>
      <c r="F54" s="7"/>
      <c r="G54" s="7"/>
      <c r="H54" s="7"/>
      <c r="I54" s="7"/>
      <c r="J54" s="7"/>
      <c r="K54" s="7"/>
      <c r="L54" s="9" t="s">
        <v>240</v>
      </c>
      <c r="M54" s="14" t="s">
        <v>101</v>
      </c>
      <c r="N54" s="14" t="s">
        <v>101</v>
      </c>
      <c r="O54" s="14" t="s">
        <v>101</v>
      </c>
      <c r="P54" s="7"/>
      <c r="Q54" s="14" t="s">
        <v>101</v>
      </c>
      <c r="R54" s="14" t="s">
        <v>101</v>
      </c>
      <c r="S54" s="14" t="s">
        <v>101</v>
      </c>
    </row>
    <row r="55" spans="1:19" ht="16.5" customHeight="1" x14ac:dyDescent="0.2">
      <c r="A55" s="7"/>
      <c r="B55" s="7"/>
      <c r="C55" s="7"/>
      <c r="D55" s="7" t="s">
        <v>437</v>
      </c>
      <c r="E55" s="7"/>
      <c r="F55" s="7"/>
      <c r="G55" s="7"/>
      <c r="H55" s="7"/>
      <c r="I55" s="7"/>
      <c r="J55" s="7"/>
      <c r="K55" s="7"/>
      <c r="L55" s="9" t="s">
        <v>240</v>
      </c>
      <c r="M55" s="14" t="s">
        <v>101</v>
      </c>
      <c r="N55" s="14" t="s">
        <v>101</v>
      </c>
      <c r="O55" s="14" t="s">
        <v>101</v>
      </c>
      <c r="P55" s="7"/>
      <c r="Q55" s="14" t="s">
        <v>101</v>
      </c>
      <c r="R55" s="14" t="s">
        <v>101</v>
      </c>
      <c r="S55" s="14" t="s">
        <v>101</v>
      </c>
    </row>
    <row r="56" spans="1:19" ht="16.5" customHeight="1" x14ac:dyDescent="0.2">
      <c r="A56" s="7"/>
      <c r="B56" s="7"/>
      <c r="C56" s="7"/>
      <c r="D56" s="7" t="s">
        <v>588</v>
      </c>
      <c r="E56" s="7"/>
      <c r="F56" s="7"/>
      <c r="G56" s="7"/>
      <c r="H56" s="7"/>
      <c r="I56" s="7"/>
      <c r="J56" s="7"/>
      <c r="K56" s="7"/>
      <c r="L56" s="9" t="s">
        <v>240</v>
      </c>
      <c r="M56" s="14" t="s">
        <v>101</v>
      </c>
      <c r="N56" s="14" t="s">
        <v>101</v>
      </c>
      <c r="O56" s="14" t="s">
        <v>101</v>
      </c>
      <c r="P56" s="7"/>
      <c r="Q56" s="14" t="s">
        <v>101</v>
      </c>
      <c r="R56" s="14" t="s">
        <v>101</v>
      </c>
      <c r="S56" s="14" t="s">
        <v>101</v>
      </c>
    </row>
    <row r="57" spans="1:19" ht="16.5" customHeight="1" x14ac:dyDescent="0.2">
      <c r="A57" s="7"/>
      <c r="B57" s="7"/>
      <c r="C57" s="7" t="s">
        <v>611</v>
      </c>
      <c r="D57" s="7"/>
      <c r="E57" s="7"/>
      <c r="F57" s="7"/>
      <c r="G57" s="7"/>
      <c r="H57" s="7"/>
      <c r="I57" s="7"/>
      <c r="J57" s="7"/>
      <c r="K57" s="7"/>
      <c r="L57" s="9"/>
      <c r="M57" s="10"/>
      <c r="N57" s="10"/>
      <c r="O57" s="10"/>
      <c r="P57" s="7"/>
      <c r="Q57" s="10"/>
      <c r="R57" s="10"/>
      <c r="S57" s="10"/>
    </row>
    <row r="58" spans="1:19" ht="16.5" customHeight="1" x14ac:dyDescent="0.2">
      <c r="A58" s="7"/>
      <c r="B58" s="7"/>
      <c r="C58" s="7"/>
      <c r="D58" s="7" t="s">
        <v>591</v>
      </c>
      <c r="E58" s="7"/>
      <c r="F58" s="7"/>
      <c r="G58" s="7"/>
      <c r="H58" s="7"/>
      <c r="I58" s="7"/>
      <c r="J58" s="7"/>
      <c r="K58" s="7"/>
      <c r="L58" s="9" t="s">
        <v>240</v>
      </c>
      <c r="M58" s="14" t="s">
        <v>101</v>
      </c>
      <c r="N58" s="14" t="s">
        <v>101</v>
      </c>
      <c r="O58" s="14" t="s">
        <v>101</v>
      </c>
      <c r="P58" s="7"/>
      <c r="Q58" s="14" t="s">
        <v>101</v>
      </c>
      <c r="R58" s="14" t="s">
        <v>101</v>
      </c>
      <c r="S58" s="14" t="s">
        <v>101</v>
      </c>
    </row>
    <row r="59" spans="1:19" ht="16.5" customHeight="1" x14ac:dyDescent="0.2">
      <c r="A59" s="7"/>
      <c r="B59" s="7"/>
      <c r="C59" s="7"/>
      <c r="D59" s="7" t="s">
        <v>592</v>
      </c>
      <c r="E59" s="7"/>
      <c r="F59" s="7"/>
      <c r="G59" s="7"/>
      <c r="H59" s="7"/>
      <c r="I59" s="7"/>
      <c r="J59" s="7"/>
      <c r="K59" s="7"/>
      <c r="L59" s="9" t="s">
        <v>240</v>
      </c>
      <c r="M59" s="14" t="s">
        <v>101</v>
      </c>
      <c r="N59" s="14" t="s">
        <v>101</v>
      </c>
      <c r="O59" s="14" t="s">
        <v>101</v>
      </c>
      <c r="P59" s="7"/>
      <c r="Q59" s="14" t="s">
        <v>101</v>
      </c>
      <c r="R59" s="14" t="s">
        <v>101</v>
      </c>
      <c r="S59" s="14" t="s">
        <v>101</v>
      </c>
    </row>
    <row r="60" spans="1:19" ht="16.5" customHeight="1" x14ac:dyDescent="0.2">
      <c r="A60" s="7"/>
      <c r="B60" s="7"/>
      <c r="C60" s="7"/>
      <c r="D60" s="7" t="s">
        <v>593</v>
      </c>
      <c r="E60" s="7"/>
      <c r="F60" s="7"/>
      <c r="G60" s="7"/>
      <c r="H60" s="7"/>
      <c r="I60" s="7"/>
      <c r="J60" s="7"/>
      <c r="K60" s="7"/>
      <c r="L60" s="9" t="s">
        <v>240</v>
      </c>
      <c r="M60" s="14" t="s">
        <v>101</v>
      </c>
      <c r="N60" s="14" t="s">
        <v>101</v>
      </c>
      <c r="O60" s="14" t="s">
        <v>101</v>
      </c>
      <c r="P60" s="7"/>
      <c r="Q60" s="14" t="s">
        <v>101</v>
      </c>
      <c r="R60" s="14" t="s">
        <v>101</v>
      </c>
      <c r="S60" s="14" t="s">
        <v>101</v>
      </c>
    </row>
    <row r="61" spans="1:19" ht="16.5" customHeight="1" x14ac:dyDescent="0.2">
      <c r="A61" s="7"/>
      <c r="B61" s="7"/>
      <c r="C61" s="7"/>
      <c r="D61" s="7" t="s">
        <v>594</v>
      </c>
      <c r="E61" s="7"/>
      <c r="F61" s="7"/>
      <c r="G61" s="7"/>
      <c r="H61" s="7"/>
      <c r="I61" s="7"/>
      <c r="J61" s="7"/>
      <c r="K61" s="7"/>
      <c r="L61" s="9" t="s">
        <v>240</v>
      </c>
      <c r="M61" s="14" t="s">
        <v>101</v>
      </c>
      <c r="N61" s="14" t="s">
        <v>101</v>
      </c>
      <c r="O61" s="14" t="s">
        <v>101</v>
      </c>
      <c r="P61" s="7"/>
      <c r="Q61" s="14" t="s">
        <v>101</v>
      </c>
      <c r="R61" s="14" t="s">
        <v>101</v>
      </c>
      <c r="S61" s="14" t="s">
        <v>101</v>
      </c>
    </row>
    <row r="62" spans="1:19" ht="16.5" customHeight="1" x14ac:dyDescent="0.2">
      <c r="A62" s="7"/>
      <c r="B62" s="7"/>
      <c r="C62" s="7"/>
      <c r="D62" s="7" t="s">
        <v>595</v>
      </c>
      <c r="E62" s="7"/>
      <c r="F62" s="7"/>
      <c r="G62" s="7"/>
      <c r="H62" s="7"/>
      <c r="I62" s="7"/>
      <c r="J62" s="7"/>
      <c r="K62" s="7"/>
      <c r="L62" s="9" t="s">
        <v>240</v>
      </c>
      <c r="M62" s="14" t="s">
        <v>101</v>
      </c>
      <c r="N62" s="14" t="s">
        <v>101</v>
      </c>
      <c r="O62" s="14" t="s">
        <v>101</v>
      </c>
      <c r="P62" s="7"/>
      <c r="Q62" s="14" t="s">
        <v>101</v>
      </c>
      <c r="R62" s="14" t="s">
        <v>101</v>
      </c>
      <c r="S62" s="14" t="s">
        <v>101</v>
      </c>
    </row>
    <row r="63" spans="1:19" ht="16.5" customHeight="1" x14ac:dyDescent="0.2">
      <c r="A63" s="7"/>
      <c r="B63" s="7"/>
      <c r="C63" s="7"/>
      <c r="D63" s="7" t="s">
        <v>588</v>
      </c>
      <c r="E63" s="7"/>
      <c r="F63" s="7"/>
      <c r="G63" s="7"/>
      <c r="H63" s="7"/>
      <c r="I63" s="7"/>
      <c r="J63" s="7"/>
      <c r="K63" s="7"/>
      <c r="L63" s="9" t="s">
        <v>240</v>
      </c>
      <c r="M63" s="14" t="s">
        <v>101</v>
      </c>
      <c r="N63" s="14" t="s">
        <v>101</v>
      </c>
      <c r="O63" s="14" t="s">
        <v>101</v>
      </c>
      <c r="P63" s="7"/>
      <c r="Q63" s="14" t="s">
        <v>101</v>
      </c>
      <c r="R63" s="14" t="s">
        <v>101</v>
      </c>
      <c r="S63" s="14" t="s">
        <v>101</v>
      </c>
    </row>
    <row r="64" spans="1:19" ht="16.5" customHeight="1" x14ac:dyDescent="0.2">
      <c r="A64" s="7" t="s">
        <v>612</v>
      </c>
      <c r="B64" s="7"/>
      <c r="C64" s="7"/>
      <c r="D64" s="7"/>
      <c r="E64" s="7"/>
      <c r="F64" s="7"/>
      <c r="G64" s="7"/>
      <c r="H64" s="7"/>
      <c r="I64" s="7"/>
      <c r="J64" s="7"/>
      <c r="K64" s="7"/>
      <c r="L64" s="9"/>
      <c r="M64" s="10"/>
      <c r="N64" s="10"/>
      <c r="O64" s="10"/>
      <c r="P64" s="7"/>
      <c r="Q64" s="10"/>
      <c r="R64" s="10"/>
      <c r="S64" s="10"/>
    </row>
    <row r="65" spans="1:19" ht="16.5" customHeight="1" x14ac:dyDescent="0.2">
      <c r="A65" s="7"/>
      <c r="B65" s="7" t="s">
        <v>586</v>
      </c>
      <c r="C65" s="7"/>
      <c r="D65" s="7"/>
      <c r="E65" s="7"/>
      <c r="F65" s="7"/>
      <c r="G65" s="7"/>
      <c r="H65" s="7"/>
      <c r="I65" s="7"/>
      <c r="J65" s="7"/>
      <c r="K65" s="7"/>
      <c r="L65" s="9"/>
      <c r="M65" s="10"/>
      <c r="N65" s="10"/>
      <c r="O65" s="10"/>
      <c r="P65" s="7"/>
      <c r="Q65" s="10"/>
      <c r="R65" s="10"/>
      <c r="S65" s="10"/>
    </row>
    <row r="66" spans="1:19" ht="16.5" customHeight="1" x14ac:dyDescent="0.2">
      <c r="A66" s="7"/>
      <c r="B66" s="7"/>
      <c r="C66" s="7" t="s">
        <v>105</v>
      </c>
      <c r="D66" s="7"/>
      <c r="E66" s="7"/>
      <c r="F66" s="7"/>
      <c r="G66" s="7"/>
      <c r="H66" s="7"/>
      <c r="I66" s="7"/>
      <c r="J66" s="7"/>
      <c r="K66" s="7"/>
      <c r="L66" s="9" t="s">
        <v>240</v>
      </c>
      <c r="M66" s="15">
        <v>443</v>
      </c>
      <c r="N66" s="17">
        <v>1058</v>
      </c>
      <c r="O66" s="15">
        <v>366</v>
      </c>
      <c r="P66" s="7"/>
      <c r="Q66" s="15">
        <v>632</v>
      </c>
      <c r="R66" s="17">
        <v>1115</v>
      </c>
      <c r="S66" s="15">
        <v>193</v>
      </c>
    </row>
    <row r="67" spans="1:19" ht="16.5" customHeight="1" x14ac:dyDescent="0.2">
      <c r="A67" s="7"/>
      <c r="B67" s="7"/>
      <c r="C67" s="7" t="s">
        <v>587</v>
      </c>
      <c r="D67" s="7"/>
      <c r="E67" s="7"/>
      <c r="F67" s="7"/>
      <c r="G67" s="7"/>
      <c r="H67" s="7"/>
      <c r="I67" s="7"/>
      <c r="J67" s="7"/>
      <c r="K67" s="7"/>
      <c r="L67" s="9"/>
      <c r="M67" s="10"/>
      <c r="N67" s="10"/>
      <c r="O67" s="10"/>
      <c r="P67" s="7"/>
      <c r="Q67" s="10"/>
      <c r="R67" s="10"/>
      <c r="S67" s="10"/>
    </row>
    <row r="68" spans="1:19" ht="29.45" customHeight="1" x14ac:dyDescent="0.2">
      <c r="A68" s="7"/>
      <c r="B68" s="7"/>
      <c r="C68" s="7"/>
      <c r="D68" s="84" t="s">
        <v>346</v>
      </c>
      <c r="E68" s="84"/>
      <c r="F68" s="84"/>
      <c r="G68" s="84"/>
      <c r="H68" s="84"/>
      <c r="I68" s="84"/>
      <c r="J68" s="84"/>
      <c r="K68" s="84"/>
      <c r="L68" s="9" t="s">
        <v>240</v>
      </c>
      <c r="M68" s="15">
        <v>457</v>
      </c>
      <c r="N68" s="15">
        <v>939</v>
      </c>
      <c r="O68" s="15">
        <v>105</v>
      </c>
      <c r="P68" s="7"/>
      <c r="Q68" s="15">
        <v>501</v>
      </c>
      <c r="R68" s="15">
        <v>971</v>
      </c>
      <c r="S68" s="16">
        <v>46</v>
      </c>
    </row>
    <row r="69" spans="1:19" ht="16.5" customHeight="1" x14ac:dyDescent="0.2">
      <c r="A69" s="7"/>
      <c r="B69" s="7"/>
      <c r="C69" s="7"/>
      <c r="D69" s="7" t="s">
        <v>487</v>
      </c>
      <c r="E69" s="7"/>
      <c r="F69" s="7"/>
      <c r="G69" s="7"/>
      <c r="H69" s="7"/>
      <c r="I69" s="7"/>
      <c r="J69" s="7"/>
      <c r="K69" s="7"/>
      <c r="L69" s="9" t="s">
        <v>240</v>
      </c>
      <c r="M69" s="15">
        <v>439</v>
      </c>
      <c r="N69" s="17">
        <v>1082</v>
      </c>
      <c r="O69" s="15">
        <v>259</v>
      </c>
      <c r="P69" s="7"/>
      <c r="Q69" s="15">
        <v>675</v>
      </c>
      <c r="R69" s="17">
        <v>1127</v>
      </c>
      <c r="S69" s="15">
        <v>146</v>
      </c>
    </row>
    <row r="70" spans="1:19" ht="16.5" customHeight="1" x14ac:dyDescent="0.2">
      <c r="A70" s="7"/>
      <c r="B70" s="7"/>
      <c r="C70" s="7"/>
      <c r="D70" s="7" t="s">
        <v>588</v>
      </c>
      <c r="E70" s="7"/>
      <c r="F70" s="7"/>
      <c r="G70" s="7"/>
      <c r="H70" s="7"/>
      <c r="I70" s="7"/>
      <c r="J70" s="7"/>
      <c r="K70" s="7"/>
      <c r="L70" s="9" t="s">
        <v>240</v>
      </c>
      <c r="M70" s="14" t="s">
        <v>227</v>
      </c>
      <c r="N70" s="14" t="s">
        <v>227</v>
      </c>
      <c r="O70" s="13">
        <v>2</v>
      </c>
      <c r="P70" s="7"/>
      <c r="Q70" s="14" t="s">
        <v>227</v>
      </c>
      <c r="R70" s="14" t="s">
        <v>227</v>
      </c>
      <c r="S70" s="13">
        <v>1</v>
      </c>
    </row>
    <row r="71" spans="1:19" ht="16.5" customHeight="1" x14ac:dyDescent="0.2">
      <c r="A71" s="7"/>
      <c r="B71" s="7"/>
      <c r="C71" s="7" t="s">
        <v>589</v>
      </c>
      <c r="D71" s="7"/>
      <c r="E71" s="7"/>
      <c r="F71" s="7"/>
      <c r="G71" s="7"/>
      <c r="H71" s="7"/>
      <c r="I71" s="7"/>
      <c r="J71" s="7"/>
      <c r="K71" s="7"/>
      <c r="L71" s="9"/>
      <c r="M71" s="10"/>
      <c r="N71" s="10"/>
      <c r="O71" s="10"/>
      <c r="P71" s="7"/>
      <c r="Q71" s="10"/>
      <c r="R71" s="10"/>
      <c r="S71" s="10"/>
    </row>
    <row r="72" spans="1:19" ht="16.5" customHeight="1" x14ac:dyDescent="0.2">
      <c r="A72" s="7"/>
      <c r="B72" s="7"/>
      <c r="C72" s="7"/>
      <c r="D72" s="7" t="s">
        <v>433</v>
      </c>
      <c r="E72" s="7"/>
      <c r="F72" s="7"/>
      <c r="G72" s="7"/>
      <c r="H72" s="7"/>
      <c r="I72" s="7"/>
      <c r="J72" s="7"/>
      <c r="K72" s="7"/>
      <c r="L72" s="9" t="s">
        <v>240</v>
      </c>
      <c r="M72" s="14" t="s">
        <v>101</v>
      </c>
      <c r="N72" s="14" t="s">
        <v>101</v>
      </c>
      <c r="O72" s="13" t="s">
        <v>104</v>
      </c>
      <c r="P72" s="7"/>
      <c r="Q72" s="14" t="s">
        <v>101</v>
      </c>
      <c r="R72" s="14" t="s">
        <v>101</v>
      </c>
      <c r="S72" s="13" t="s">
        <v>104</v>
      </c>
    </row>
    <row r="73" spans="1:19" ht="16.5" customHeight="1" x14ac:dyDescent="0.2">
      <c r="A73" s="7"/>
      <c r="B73" s="7"/>
      <c r="C73" s="7"/>
      <c r="D73" s="7" t="s">
        <v>434</v>
      </c>
      <c r="E73" s="7"/>
      <c r="F73" s="7"/>
      <c r="G73" s="7"/>
      <c r="H73" s="7"/>
      <c r="I73" s="7"/>
      <c r="J73" s="7"/>
      <c r="K73" s="7"/>
      <c r="L73" s="9" t="s">
        <v>240</v>
      </c>
      <c r="M73" s="14" t="s">
        <v>101</v>
      </c>
      <c r="N73" s="14" t="s">
        <v>101</v>
      </c>
      <c r="O73" s="13" t="s">
        <v>104</v>
      </c>
      <c r="P73" s="7"/>
      <c r="Q73" s="14" t="s">
        <v>101</v>
      </c>
      <c r="R73" s="14" t="s">
        <v>101</v>
      </c>
      <c r="S73" s="13" t="s">
        <v>104</v>
      </c>
    </row>
    <row r="74" spans="1:19" ht="16.5" customHeight="1" x14ac:dyDescent="0.2">
      <c r="A74" s="7"/>
      <c r="B74" s="7"/>
      <c r="C74" s="7"/>
      <c r="D74" s="7" t="s">
        <v>435</v>
      </c>
      <c r="E74" s="7"/>
      <c r="F74" s="7"/>
      <c r="G74" s="7"/>
      <c r="H74" s="7"/>
      <c r="I74" s="7"/>
      <c r="J74" s="7"/>
      <c r="K74" s="7"/>
      <c r="L74" s="9" t="s">
        <v>240</v>
      </c>
      <c r="M74" s="15">
        <v>433</v>
      </c>
      <c r="N74" s="17">
        <v>1058</v>
      </c>
      <c r="O74" s="15">
        <v>332</v>
      </c>
      <c r="P74" s="7"/>
      <c r="Q74" s="15">
        <v>635</v>
      </c>
      <c r="R74" s="17">
        <v>1111</v>
      </c>
      <c r="S74" s="15">
        <v>179</v>
      </c>
    </row>
    <row r="75" spans="1:19" ht="16.5" customHeight="1" x14ac:dyDescent="0.2">
      <c r="A75" s="7"/>
      <c r="B75" s="7"/>
      <c r="C75" s="7"/>
      <c r="D75" s="7" t="s">
        <v>436</v>
      </c>
      <c r="E75" s="7"/>
      <c r="F75" s="7"/>
      <c r="G75" s="7"/>
      <c r="H75" s="7"/>
      <c r="I75" s="7"/>
      <c r="J75" s="7"/>
      <c r="K75" s="7"/>
      <c r="L75" s="9" t="s">
        <v>240</v>
      </c>
      <c r="M75" s="15">
        <v>670</v>
      </c>
      <c r="N75" s="17">
        <v>1069</v>
      </c>
      <c r="O75" s="16">
        <v>22</v>
      </c>
      <c r="P75" s="7"/>
      <c r="Q75" s="14" t="s">
        <v>227</v>
      </c>
      <c r="R75" s="14" t="s">
        <v>227</v>
      </c>
      <c r="S75" s="13">
        <v>6</v>
      </c>
    </row>
    <row r="76" spans="1:19" ht="16.5" customHeight="1" x14ac:dyDescent="0.2">
      <c r="A76" s="7"/>
      <c r="B76" s="7"/>
      <c r="C76" s="7"/>
      <c r="D76" s="7" t="s">
        <v>437</v>
      </c>
      <c r="E76" s="7"/>
      <c r="F76" s="7"/>
      <c r="G76" s="7"/>
      <c r="H76" s="7"/>
      <c r="I76" s="7"/>
      <c r="J76" s="7"/>
      <c r="K76" s="7"/>
      <c r="L76" s="9" t="s">
        <v>240</v>
      </c>
      <c r="M76" s="14" t="s">
        <v>227</v>
      </c>
      <c r="N76" s="14" t="s">
        <v>227</v>
      </c>
      <c r="O76" s="13">
        <v>7</v>
      </c>
      <c r="P76" s="7"/>
      <c r="Q76" s="14" t="s">
        <v>227</v>
      </c>
      <c r="R76" s="14" t="s">
        <v>227</v>
      </c>
      <c r="S76" s="13">
        <v>3</v>
      </c>
    </row>
    <row r="77" spans="1:19" ht="16.5" customHeight="1" x14ac:dyDescent="0.2">
      <c r="A77" s="7"/>
      <c r="B77" s="7"/>
      <c r="C77" s="7"/>
      <c r="D77" s="7" t="s">
        <v>588</v>
      </c>
      <c r="E77" s="7"/>
      <c r="F77" s="7"/>
      <c r="G77" s="7"/>
      <c r="H77" s="7"/>
      <c r="I77" s="7"/>
      <c r="J77" s="7"/>
      <c r="K77" s="7"/>
      <c r="L77" s="9" t="s">
        <v>240</v>
      </c>
      <c r="M77" s="14" t="s">
        <v>227</v>
      </c>
      <c r="N77" s="14" t="s">
        <v>227</v>
      </c>
      <c r="O77" s="13">
        <v>5</v>
      </c>
      <c r="P77" s="7"/>
      <c r="Q77" s="14" t="s">
        <v>227</v>
      </c>
      <c r="R77" s="14" t="s">
        <v>227</v>
      </c>
      <c r="S77" s="13">
        <v>5</v>
      </c>
    </row>
    <row r="78" spans="1:19" ht="16.5" customHeight="1" x14ac:dyDescent="0.2">
      <c r="A78" s="7"/>
      <c r="B78" s="7"/>
      <c r="C78" s="7" t="s">
        <v>611</v>
      </c>
      <c r="D78" s="7"/>
      <c r="E78" s="7"/>
      <c r="F78" s="7"/>
      <c r="G78" s="7"/>
      <c r="H78" s="7"/>
      <c r="I78" s="7"/>
      <c r="J78" s="7"/>
      <c r="K78" s="7"/>
      <c r="L78" s="9"/>
      <c r="M78" s="10"/>
      <c r="N78" s="10"/>
      <c r="O78" s="10"/>
      <c r="P78" s="7"/>
      <c r="Q78" s="10"/>
      <c r="R78" s="10"/>
      <c r="S78" s="10"/>
    </row>
    <row r="79" spans="1:19" ht="16.5" customHeight="1" x14ac:dyDescent="0.2">
      <c r="A79" s="7"/>
      <c r="B79" s="7"/>
      <c r="C79" s="7"/>
      <c r="D79" s="7" t="s">
        <v>591</v>
      </c>
      <c r="E79" s="7"/>
      <c r="F79" s="7"/>
      <c r="G79" s="7"/>
      <c r="H79" s="7"/>
      <c r="I79" s="7"/>
      <c r="J79" s="7"/>
      <c r="K79" s="7"/>
      <c r="L79" s="9" t="s">
        <v>240</v>
      </c>
      <c r="M79" s="15">
        <v>535</v>
      </c>
      <c r="N79" s="17">
        <v>1055</v>
      </c>
      <c r="O79" s="16">
        <v>64</v>
      </c>
      <c r="P79" s="7"/>
      <c r="Q79" s="15">
        <v>663</v>
      </c>
      <c r="R79" s="17">
        <v>1110</v>
      </c>
      <c r="S79" s="16">
        <v>28</v>
      </c>
    </row>
    <row r="80" spans="1:19" ht="16.5" customHeight="1" x14ac:dyDescent="0.2">
      <c r="A80" s="7"/>
      <c r="B80" s="7"/>
      <c r="C80" s="7"/>
      <c r="D80" s="7" t="s">
        <v>592</v>
      </c>
      <c r="E80" s="7"/>
      <c r="F80" s="7"/>
      <c r="G80" s="7"/>
      <c r="H80" s="7"/>
      <c r="I80" s="7"/>
      <c r="J80" s="7"/>
      <c r="K80" s="7"/>
      <c r="L80" s="9" t="s">
        <v>240</v>
      </c>
      <c r="M80" s="15">
        <v>474</v>
      </c>
      <c r="N80" s="15">
        <v>993</v>
      </c>
      <c r="O80" s="16">
        <v>93</v>
      </c>
      <c r="P80" s="7"/>
      <c r="Q80" s="15">
        <v>489</v>
      </c>
      <c r="R80" s="17">
        <v>1071</v>
      </c>
      <c r="S80" s="16">
        <v>52</v>
      </c>
    </row>
    <row r="81" spans="1:19" ht="16.5" customHeight="1" x14ac:dyDescent="0.2">
      <c r="A81" s="7"/>
      <c r="B81" s="7"/>
      <c r="C81" s="7"/>
      <c r="D81" s="7" t="s">
        <v>593</v>
      </c>
      <c r="E81" s="7"/>
      <c r="F81" s="7"/>
      <c r="G81" s="7"/>
      <c r="H81" s="7"/>
      <c r="I81" s="7"/>
      <c r="J81" s="7"/>
      <c r="K81" s="7"/>
      <c r="L81" s="9" t="s">
        <v>240</v>
      </c>
      <c r="M81" s="15">
        <v>417</v>
      </c>
      <c r="N81" s="17">
        <v>1077</v>
      </c>
      <c r="O81" s="16">
        <v>73</v>
      </c>
      <c r="P81" s="7"/>
      <c r="Q81" s="15">
        <v>645</v>
      </c>
      <c r="R81" s="17">
        <v>1099</v>
      </c>
      <c r="S81" s="16">
        <v>36</v>
      </c>
    </row>
    <row r="82" spans="1:19" ht="16.5" customHeight="1" x14ac:dyDescent="0.2">
      <c r="A82" s="7"/>
      <c r="B82" s="7"/>
      <c r="C82" s="7"/>
      <c r="D82" s="7" t="s">
        <v>594</v>
      </c>
      <c r="E82" s="7"/>
      <c r="F82" s="7"/>
      <c r="G82" s="7"/>
      <c r="H82" s="7"/>
      <c r="I82" s="7"/>
      <c r="J82" s="7"/>
      <c r="K82" s="7"/>
      <c r="L82" s="9" t="s">
        <v>240</v>
      </c>
      <c r="M82" s="15">
        <v>362</v>
      </c>
      <c r="N82" s="17">
        <v>1101</v>
      </c>
      <c r="O82" s="16">
        <v>71</v>
      </c>
      <c r="P82" s="7"/>
      <c r="Q82" s="15">
        <v>600</v>
      </c>
      <c r="R82" s="17">
        <v>1115</v>
      </c>
      <c r="S82" s="16">
        <v>42</v>
      </c>
    </row>
    <row r="83" spans="1:19" ht="16.5" customHeight="1" x14ac:dyDescent="0.2">
      <c r="A83" s="7"/>
      <c r="B83" s="7"/>
      <c r="C83" s="7"/>
      <c r="D83" s="7" t="s">
        <v>595</v>
      </c>
      <c r="E83" s="7"/>
      <c r="F83" s="7"/>
      <c r="G83" s="7"/>
      <c r="H83" s="7"/>
      <c r="I83" s="7"/>
      <c r="J83" s="7"/>
      <c r="K83" s="7"/>
      <c r="L83" s="9" t="s">
        <v>240</v>
      </c>
      <c r="M83" s="15">
        <v>406</v>
      </c>
      <c r="N83" s="17">
        <v>1080</v>
      </c>
      <c r="O83" s="16">
        <v>58</v>
      </c>
      <c r="P83" s="7"/>
      <c r="Q83" s="15">
        <v>501</v>
      </c>
      <c r="R83" s="17">
        <v>1154</v>
      </c>
      <c r="S83" s="16">
        <v>30</v>
      </c>
    </row>
    <row r="84" spans="1:19" ht="16.5" customHeight="1" x14ac:dyDescent="0.2">
      <c r="A84" s="7"/>
      <c r="B84" s="7"/>
      <c r="C84" s="7"/>
      <c r="D84" s="7" t="s">
        <v>588</v>
      </c>
      <c r="E84" s="7"/>
      <c r="F84" s="7"/>
      <c r="G84" s="7"/>
      <c r="H84" s="7"/>
      <c r="I84" s="7"/>
      <c r="J84" s="7"/>
      <c r="K84" s="7"/>
      <c r="L84" s="9" t="s">
        <v>240</v>
      </c>
      <c r="M84" s="14" t="s">
        <v>227</v>
      </c>
      <c r="N84" s="14" t="s">
        <v>227</v>
      </c>
      <c r="O84" s="13">
        <v>7</v>
      </c>
      <c r="P84" s="7"/>
      <c r="Q84" s="14" t="s">
        <v>227</v>
      </c>
      <c r="R84" s="14" t="s">
        <v>227</v>
      </c>
      <c r="S84" s="13">
        <v>5</v>
      </c>
    </row>
    <row r="85" spans="1:19" ht="16.5" customHeight="1" x14ac:dyDescent="0.2">
      <c r="A85" s="7"/>
      <c r="B85" s="7" t="s">
        <v>596</v>
      </c>
      <c r="C85" s="7"/>
      <c r="D85" s="7"/>
      <c r="E85" s="7"/>
      <c r="F85" s="7"/>
      <c r="G85" s="7"/>
      <c r="H85" s="7"/>
      <c r="I85" s="7"/>
      <c r="J85" s="7"/>
      <c r="K85" s="7"/>
      <c r="L85" s="9"/>
      <c r="M85" s="10"/>
      <c r="N85" s="10"/>
      <c r="O85" s="10"/>
      <c r="P85" s="7"/>
      <c r="Q85" s="10"/>
      <c r="R85" s="10"/>
      <c r="S85" s="10"/>
    </row>
    <row r="86" spans="1:19" ht="16.5" customHeight="1" x14ac:dyDescent="0.2">
      <c r="A86" s="7"/>
      <c r="B86" s="7"/>
      <c r="C86" s="7" t="s">
        <v>105</v>
      </c>
      <c r="D86" s="7"/>
      <c r="E86" s="7"/>
      <c r="F86" s="7"/>
      <c r="G86" s="7"/>
      <c r="H86" s="7"/>
      <c r="I86" s="7"/>
      <c r="J86" s="7"/>
      <c r="K86" s="7"/>
      <c r="L86" s="9" t="s">
        <v>240</v>
      </c>
      <c r="M86" s="14" t="s">
        <v>101</v>
      </c>
      <c r="N86" s="14" t="s">
        <v>101</v>
      </c>
      <c r="O86" s="13" t="s">
        <v>104</v>
      </c>
      <c r="P86" s="7"/>
      <c r="Q86" s="14" t="s">
        <v>101</v>
      </c>
      <c r="R86" s="14" t="s">
        <v>101</v>
      </c>
      <c r="S86" s="13" t="s">
        <v>104</v>
      </c>
    </row>
    <row r="87" spans="1:19" ht="16.5" customHeight="1" x14ac:dyDescent="0.2">
      <c r="A87" s="7"/>
      <c r="B87" s="7"/>
      <c r="C87" s="7" t="s">
        <v>587</v>
      </c>
      <c r="D87" s="7"/>
      <c r="E87" s="7"/>
      <c r="F87" s="7"/>
      <c r="G87" s="7"/>
      <c r="H87" s="7"/>
      <c r="I87" s="7"/>
      <c r="J87" s="7"/>
      <c r="K87" s="7"/>
      <c r="L87" s="9"/>
      <c r="M87" s="10"/>
      <c r="N87" s="10"/>
      <c r="O87" s="10"/>
      <c r="P87" s="7"/>
      <c r="Q87" s="10"/>
      <c r="R87" s="10"/>
      <c r="S87" s="10"/>
    </row>
    <row r="88" spans="1:19" ht="29.45" customHeight="1" x14ac:dyDescent="0.2">
      <c r="A88" s="7"/>
      <c r="B88" s="7"/>
      <c r="C88" s="7"/>
      <c r="D88" s="84" t="s">
        <v>346</v>
      </c>
      <c r="E88" s="84"/>
      <c r="F88" s="84"/>
      <c r="G88" s="84"/>
      <c r="H88" s="84"/>
      <c r="I88" s="84"/>
      <c r="J88" s="84"/>
      <c r="K88" s="84"/>
      <c r="L88" s="9" t="s">
        <v>240</v>
      </c>
      <c r="M88" s="14" t="s">
        <v>101</v>
      </c>
      <c r="N88" s="14" t="s">
        <v>101</v>
      </c>
      <c r="O88" s="13" t="s">
        <v>104</v>
      </c>
      <c r="P88" s="7"/>
      <c r="Q88" s="14" t="s">
        <v>101</v>
      </c>
      <c r="R88" s="14" t="s">
        <v>101</v>
      </c>
      <c r="S88" s="13" t="s">
        <v>104</v>
      </c>
    </row>
    <row r="89" spans="1:19" ht="16.5" customHeight="1" x14ac:dyDescent="0.2">
      <c r="A89" s="7"/>
      <c r="B89" s="7"/>
      <c r="C89" s="7"/>
      <c r="D89" s="7" t="s">
        <v>487</v>
      </c>
      <c r="E89" s="7"/>
      <c r="F89" s="7"/>
      <c r="G89" s="7"/>
      <c r="H89" s="7"/>
      <c r="I89" s="7"/>
      <c r="J89" s="7"/>
      <c r="K89" s="7"/>
      <c r="L89" s="9" t="s">
        <v>240</v>
      </c>
      <c r="M89" s="14" t="s">
        <v>101</v>
      </c>
      <c r="N89" s="14" t="s">
        <v>101</v>
      </c>
      <c r="O89" s="13" t="s">
        <v>104</v>
      </c>
      <c r="P89" s="7"/>
      <c r="Q89" s="14" t="s">
        <v>101</v>
      </c>
      <c r="R89" s="14" t="s">
        <v>101</v>
      </c>
      <c r="S89" s="13" t="s">
        <v>104</v>
      </c>
    </row>
    <row r="90" spans="1:19" ht="16.5" customHeight="1" x14ac:dyDescent="0.2">
      <c r="A90" s="7"/>
      <c r="B90" s="7"/>
      <c r="C90" s="7"/>
      <c r="D90" s="7" t="s">
        <v>588</v>
      </c>
      <c r="E90" s="7"/>
      <c r="F90" s="7"/>
      <c r="G90" s="7"/>
      <c r="H90" s="7"/>
      <c r="I90" s="7"/>
      <c r="J90" s="7"/>
      <c r="K90" s="7"/>
      <c r="L90" s="9" t="s">
        <v>240</v>
      </c>
      <c r="M90" s="14" t="s">
        <v>101</v>
      </c>
      <c r="N90" s="14" t="s">
        <v>101</v>
      </c>
      <c r="O90" s="13" t="s">
        <v>104</v>
      </c>
      <c r="P90" s="7"/>
      <c r="Q90" s="14" t="s">
        <v>101</v>
      </c>
      <c r="R90" s="14" t="s">
        <v>101</v>
      </c>
      <c r="S90" s="13" t="s">
        <v>104</v>
      </c>
    </row>
    <row r="91" spans="1:19" ht="16.5" customHeight="1" x14ac:dyDescent="0.2">
      <c r="A91" s="7"/>
      <c r="B91" s="7"/>
      <c r="C91" s="7" t="s">
        <v>589</v>
      </c>
      <c r="D91" s="7"/>
      <c r="E91" s="7"/>
      <c r="F91" s="7"/>
      <c r="G91" s="7"/>
      <c r="H91" s="7"/>
      <c r="I91" s="7"/>
      <c r="J91" s="7"/>
      <c r="K91" s="7"/>
      <c r="L91" s="9"/>
      <c r="M91" s="10"/>
      <c r="N91" s="10"/>
      <c r="O91" s="10"/>
      <c r="P91" s="7"/>
      <c r="Q91" s="10"/>
      <c r="R91" s="10"/>
      <c r="S91" s="10"/>
    </row>
    <row r="92" spans="1:19" ht="16.5" customHeight="1" x14ac:dyDescent="0.2">
      <c r="A92" s="7"/>
      <c r="B92" s="7"/>
      <c r="C92" s="7"/>
      <c r="D92" s="7" t="s">
        <v>433</v>
      </c>
      <c r="E92" s="7"/>
      <c r="F92" s="7"/>
      <c r="G92" s="7"/>
      <c r="H92" s="7"/>
      <c r="I92" s="7"/>
      <c r="J92" s="7"/>
      <c r="K92" s="7"/>
      <c r="L92" s="9" t="s">
        <v>240</v>
      </c>
      <c r="M92" s="14" t="s">
        <v>101</v>
      </c>
      <c r="N92" s="14" t="s">
        <v>101</v>
      </c>
      <c r="O92" s="13" t="s">
        <v>104</v>
      </c>
      <c r="P92" s="7"/>
      <c r="Q92" s="14" t="s">
        <v>101</v>
      </c>
      <c r="R92" s="14" t="s">
        <v>101</v>
      </c>
      <c r="S92" s="13" t="s">
        <v>104</v>
      </c>
    </row>
    <row r="93" spans="1:19" ht="16.5" customHeight="1" x14ac:dyDescent="0.2">
      <c r="A93" s="7"/>
      <c r="B93" s="7"/>
      <c r="C93" s="7"/>
      <c r="D93" s="7" t="s">
        <v>434</v>
      </c>
      <c r="E93" s="7"/>
      <c r="F93" s="7"/>
      <c r="G93" s="7"/>
      <c r="H93" s="7"/>
      <c r="I93" s="7"/>
      <c r="J93" s="7"/>
      <c r="K93" s="7"/>
      <c r="L93" s="9" t="s">
        <v>240</v>
      </c>
      <c r="M93" s="14" t="s">
        <v>101</v>
      </c>
      <c r="N93" s="14" t="s">
        <v>101</v>
      </c>
      <c r="O93" s="13" t="s">
        <v>104</v>
      </c>
      <c r="P93" s="7"/>
      <c r="Q93" s="14" t="s">
        <v>101</v>
      </c>
      <c r="R93" s="14" t="s">
        <v>101</v>
      </c>
      <c r="S93" s="13" t="s">
        <v>104</v>
      </c>
    </row>
    <row r="94" spans="1:19" ht="16.5" customHeight="1" x14ac:dyDescent="0.2">
      <c r="A94" s="7"/>
      <c r="B94" s="7"/>
      <c r="C94" s="7"/>
      <c r="D94" s="7" t="s">
        <v>435</v>
      </c>
      <c r="E94" s="7"/>
      <c r="F94" s="7"/>
      <c r="G94" s="7"/>
      <c r="H94" s="7"/>
      <c r="I94" s="7"/>
      <c r="J94" s="7"/>
      <c r="K94" s="7"/>
      <c r="L94" s="9" t="s">
        <v>240</v>
      </c>
      <c r="M94" s="14" t="s">
        <v>101</v>
      </c>
      <c r="N94" s="14" t="s">
        <v>101</v>
      </c>
      <c r="O94" s="13" t="s">
        <v>104</v>
      </c>
      <c r="P94" s="7"/>
      <c r="Q94" s="14" t="s">
        <v>101</v>
      </c>
      <c r="R94" s="14" t="s">
        <v>101</v>
      </c>
      <c r="S94" s="13" t="s">
        <v>104</v>
      </c>
    </row>
    <row r="95" spans="1:19" ht="16.5" customHeight="1" x14ac:dyDescent="0.2">
      <c r="A95" s="7"/>
      <c r="B95" s="7"/>
      <c r="C95" s="7"/>
      <c r="D95" s="7" t="s">
        <v>436</v>
      </c>
      <c r="E95" s="7"/>
      <c r="F95" s="7"/>
      <c r="G95" s="7"/>
      <c r="H95" s="7"/>
      <c r="I95" s="7"/>
      <c r="J95" s="7"/>
      <c r="K95" s="7"/>
      <c r="L95" s="9" t="s">
        <v>240</v>
      </c>
      <c r="M95" s="14" t="s">
        <v>101</v>
      </c>
      <c r="N95" s="14" t="s">
        <v>101</v>
      </c>
      <c r="O95" s="13" t="s">
        <v>104</v>
      </c>
      <c r="P95" s="7"/>
      <c r="Q95" s="14" t="s">
        <v>101</v>
      </c>
      <c r="R95" s="14" t="s">
        <v>101</v>
      </c>
      <c r="S95" s="13" t="s">
        <v>104</v>
      </c>
    </row>
    <row r="96" spans="1:19" ht="16.5" customHeight="1" x14ac:dyDescent="0.2">
      <c r="A96" s="7"/>
      <c r="B96" s="7"/>
      <c r="C96" s="7"/>
      <c r="D96" s="7" t="s">
        <v>437</v>
      </c>
      <c r="E96" s="7"/>
      <c r="F96" s="7"/>
      <c r="G96" s="7"/>
      <c r="H96" s="7"/>
      <c r="I96" s="7"/>
      <c r="J96" s="7"/>
      <c r="K96" s="7"/>
      <c r="L96" s="9" t="s">
        <v>240</v>
      </c>
      <c r="M96" s="14" t="s">
        <v>101</v>
      </c>
      <c r="N96" s="14" t="s">
        <v>101</v>
      </c>
      <c r="O96" s="13" t="s">
        <v>104</v>
      </c>
      <c r="P96" s="7"/>
      <c r="Q96" s="14" t="s">
        <v>101</v>
      </c>
      <c r="R96" s="14" t="s">
        <v>101</v>
      </c>
      <c r="S96" s="13" t="s">
        <v>104</v>
      </c>
    </row>
    <row r="97" spans="1:19" ht="16.5" customHeight="1" x14ac:dyDescent="0.2">
      <c r="A97" s="7"/>
      <c r="B97" s="7"/>
      <c r="C97" s="7"/>
      <c r="D97" s="7" t="s">
        <v>588</v>
      </c>
      <c r="E97" s="7"/>
      <c r="F97" s="7"/>
      <c r="G97" s="7"/>
      <c r="H97" s="7"/>
      <c r="I97" s="7"/>
      <c r="J97" s="7"/>
      <c r="K97" s="7"/>
      <c r="L97" s="9" t="s">
        <v>240</v>
      </c>
      <c r="M97" s="14" t="s">
        <v>101</v>
      </c>
      <c r="N97" s="14" t="s">
        <v>101</v>
      </c>
      <c r="O97" s="13" t="s">
        <v>104</v>
      </c>
      <c r="P97" s="7"/>
      <c r="Q97" s="14" t="s">
        <v>101</v>
      </c>
      <c r="R97" s="14" t="s">
        <v>101</v>
      </c>
      <c r="S97" s="13" t="s">
        <v>104</v>
      </c>
    </row>
    <row r="98" spans="1:19" ht="16.5" customHeight="1" x14ac:dyDescent="0.2">
      <c r="A98" s="7"/>
      <c r="B98" s="7"/>
      <c r="C98" s="7" t="s">
        <v>611</v>
      </c>
      <c r="D98" s="7"/>
      <c r="E98" s="7"/>
      <c r="F98" s="7"/>
      <c r="G98" s="7"/>
      <c r="H98" s="7"/>
      <c r="I98" s="7"/>
      <c r="J98" s="7"/>
      <c r="K98" s="7"/>
      <c r="L98" s="9"/>
      <c r="M98" s="10"/>
      <c r="N98" s="10"/>
      <c r="O98" s="10"/>
      <c r="P98" s="7"/>
      <c r="Q98" s="10"/>
      <c r="R98" s="10"/>
      <c r="S98" s="10"/>
    </row>
    <row r="99" spans="1:19" ht="16.5" customHeight="1" x14ac:dyDescent="0.2">
      <c r="A99" s="7"/>
      <c r="B99" s="7"/>
      <c r="C99" s="7"/>
      <c r="D99" s="7" t="s">
        <v>591</v>
      </c>
      <c r="E99" s="7"/>
      <c r="F99" s="7"/>
      <c r="G99" s="7"/>
      <c r="H99" s="7"/>
      <c r="I99" s="7"/>
      <c r="J99" s="7"/>
      <c r="K99" s="7"/>
      <c r="L99" s="9" t="s">
        <v>240</v>
      </c>
      <c r="M99" s="14" t="s">
        <v>101</v>
      </c>
      <c r="N99" s="14" t="s">
        <v>101</v>
      </c>
      <c r="O99" s="13" t="s">
        <v>104</v>
      </c>
      <c r="P99" s="7"/>
      <c r="Q99" s="14" t="s">
        <v>101</v>
      </c>
      <c r="R99" s="14" t="s">
        <v>101</v>
      </c>
      <c r="S99" s="13" t="s">
        <v>104</v>
      </c>
    </row>
    <row r="100" spans="1:19" ht="16.5" customHeight="1" x14ac:dyDescent="0.2">
      <c r="A100" s="7"/>
      <c r="B100" s="7"/>
      <c r="C100" s="7"/>
      <c r="D100" s="7" t="s">
        <v>592</v>
      </c>
      <c r="E100" s="7"/>
      <c r="F100" s="7"/>
      <c r="G100" s="7"/>
      <c r="H100" s="7"/>
      <c r="I100" s="7"/>
      <c r="J100" s="7"/>
      <c r="K100" s="7"/>
      <c r="L100" s="9" t="s">
        <v>240</v>
      </c>
      <c r="M100" s="14" t="s">
        <v>101</v>
      </c>
      <c r="N100" s="14" t="s">
        <v>101</v>
      </c>
      <c r="O100" s="13" t="s">
        <v>104</v>
      </c>
      <c r="P100" s="7"/>
      <c r="Q100" s="14" t="s">
        <v>101</v>
      </c>
      <c r="R100" s="14" t="s">
        <v>101</v>
      </c>
      <c r="S100" s="13" t="s">
        <v>104</v>
      </c>
    </row>
    <row r="101" spans="1:19" ht="16.5" customHeight="1" x14ac:dyDescent="0.2">
      <c r="A101" s="7"/>
      <c r="B101" s="7"/>
      <c r="C101" s="7"/>
      <c r="D101" s="7" t="s">
        <v>593</v>
      </c>
      <c r="E101" s="7"/>
      <c r="F101" s="7"/>
      <c r="G101" s="7"/>
      <c r="H101" s="7"/>
      <c r="I101" s="7"/>
      <c r="J101" s="7"/>
      <c r="K101" s="7"/>
      <c r="L101" s="9" t="s">
        <v>240</v>
      </c>
      <c r="M101" s="14" t="s">
        <v>101</v>
      </c>
      <c r="N101" s="14" t="s">
        <v>101</v>
      </c>
      <c r="O101" s="13" t="s">
        <v>104</v>
      </c>
      <c r="P101" s="7"/>
      <c r="Q101" s="14" t="s">
        <v>101</v>
      </c>
      <c r="R101" s="14" t="s">
        <v>101</v>
      </c>
      <c r="S101" s="13" t="s">
        <v>104</v>
      </c>
    </row>
    <row r="102" spans="1:19" ht="16.5" customHeight="1" x14ac:dyDescent="0.2">
      <c r="A102" s="7"/>
      <c r="B102" s="7"/>
      <c r="C102" s="7"/>
      <c r="D102" s="7" t="s">
        <v>594</v>
      </c>
      <c r="E102" s="7"/>
      <c r="F102" s="7"/>
      <c r="G102" s="7"/>
      <c r="H102" s="7"/>
      <c r="I102" s="7"/>
      <c r="J102" s="7"/>
      <c r="K102" s="7"/>
      <c r="L102" s="9" t="s">
        <v>240</v>
      </c>
      <c r="M102" s="14" t="s">
        <v>101</v>
      </c>
      <c r="N102" s="14" t="s">
        <v>101</v>
      </c>
      <c r="O102" s="13" t="s">
        <v>104</v>
      </c>
      <c r="P102" s="7"/>
      <c r="Q102" s="14" t="s">
        <v>101</v>
      </c>
      <c r="R102" s="14" t="s">
        <v>101</v>
      </c>
      <c r="S102" s="13" t="s">
        <v>104</v>
      </c>
    </row>
    <row r="103" spans="1:19" ht="16.5" customHeight="1" x14ac:dyDescent="0.2">
      <c r="A103" s="7"/>
      <c r="B103" s="7"/>
      <c r="C103" s="7"/>
      <c r="D103" s="7" t="s">
        <v>595</v>
      </c>
      <c r="E103" s="7"/>
      <c r="F103" s="7"/>
      <c r="G103" s="7"/>
      <c r="H103" s="7"/>
      <c r="I103" s="7"/>
      <c r="J103" s="7"/>
      <c r="K103" s="7"/>
      <c r="L103" s="9" t="s">
        <v>240</v>
      </c>
      <c r="M103" s="14" t="s">
        <v>101</v>
      </c>
      <c r="N103" s="14" t="s">
        <v>101</v>
      </c>
      <c r="O103" s="13" t="s">
        <v>104</v>
      </c>
      <c r="P103" s="7"/>
      <c r="Q103" s="14" t="s">
        <v>101</v>
      </c>
      <c r="R103" s="14" t="s">
        <v>101</v>
      </c>
      <c r="S103" s="13" t="s">
        <v>104</v>
      </c>
    </row>
    <row r="104" spans="1:19" ht="16.5" customHeight="1" x14ac:dyDescent="0.2">
      <c r="A104" s="7"/>
      <c r="B104" s="7"/>
      <c r="C104" s="7"/>
      <c r="D104" s="7" t="s">
        <v>588</v>
      </c>
      <c r="E104" s="7"/>
      <c r="F104" s="7"/>
      <c r="G104" s="7"/>
      <c r="H104" s="7"/>
      <c r="I104" s="7"/>
      <c r="J104" s="7"/>
      <c r="K104" s="7"/>
      <c r="L104" s="9" t="s">
        <v>240</v>
      </c>
      <c r="M104" s="14" t="s">
        <v>101</v>
      </c>
      <c r="N104" s="14" t="s">
        <v>101</v>
      </c>
      <c r="O104" s="13" t="s">
        <v>104</v>
      </c>
      <c r="P104" s="7"/>
      <c r="Q104" s="14" t="s">
        <v>101</v>
      </c>
      <c r="R104" s="14" t="s">
        <v>101</v>
      </c>
      <c r="S104" s="13" t="s">
        <v>104</v>
      </c>
    </row>
    <row r="105" spans="1:19" ht="16.5" customHeight="1" x14ac:dyDescent="0.2">
      <c r="A105" s="7"/>
      <c r="B105" s="7" t="s">
        <v>597</v>
      </c>
      <c r="C105" s="7"/>
      <c r="D105" s="7"/>
      <c r="E105" s="7"/>
      <c r="F105" s="7"/>
      <c r="G105" s="7"/>
      <c r="H105" s="7"/>
      <c r="I105" s="7"/>
      <c r="J105" s="7"/>
      <c r="K105" s="7"/>
      <c r="L105" s="9"/>
      <c r="M105" s="10"/>
      <c r="N105" s="10"/>
      <c r="O105" s="10"/>
      <c r="P105" s="7"/>
      <c r="Q105" s="10"/>
      <c r="R105" s="10"/>
      <c r="S105" s="10"/>
    </row>
    <row r="106" spans="1:19" ht="16.5" customHeight="1" x14ac:dyDescent="0.2">
      <c r="A106" s="7"/>
      <c r="B106" s="7"/>
      <c r="C106" s="7" t="s">
        <v>105</v>
      </c>
      <c r="D106" s="7"/>
      <c r="E106" s="7"/>
      <c r="F106" s="7"/>
      <c r="G106" s="7"/>
      <c r="H106" s="7"/>
      <c r="I106" s="7"/>
      <c r="J106" s="7"/>
      <c r="K106" s="7"/>
      <c r="L106" s="9" t="s">
        <v>240</v>
      </c>
      <c r="M106" s="14" t="s">
        <v>101</v>
      </c>
      <c r="N106" s="14" t="s">
        <v>101</v>
      </c>
      <c r="O106" s="14" t="s">
        <v>101</v>
      </c>
      <c r="P106" s="7"/>
      <c r="Q106" s="14" t="s">
        <v>101</v>
      </c>
      <c r="R106" s="14" t="s">
        <v>101</v>
      </c>
      <c r="S106" s="14" t="s">
        <v>101</v>
      </c>
    </row>
    <row r="107" spans="1:19" ht="16.5" customHeight="1" x14ac:dyDescent="0.2">
      <c r="A107" s="7"/>
      <c r="B107" s="7"/>
      <c r="C107" s="7" t="s">
        <v>587</v>
      </c>
      <c r="D107" s="7"/>
      <c r="E107" s="7"/>
      <c r="F107" s="7"/>
      <c r="G107" s="7"/>
      <c r="H107" s="7"/>
      <c r="I107" s="7"/>
      <c r="J107" s="7"/>
      <c r="K107" s="7"/>
      <c r="L107" s="9"/>
      <c r="M107" s="10"/>
      <c r="N107" s="10"/>
      <c r="O107" s="10"/>
      <c r="P107" s="7"/>
      <c r="Q107" s="10"/>
      <c r="R107" s="10"/>
      <c r="S107" s="10"/>
    </row>
    <row r="108" spans="1:19" ht="29.45" customHeight="1" x14ac:dyDescent="0.2">
      <c r="A108" s="7"/>
      <c r="B108" s="7"/>
      <c r="C108" s="7"/>
      <c r="D108" s="84" t="s">
        <v>346</v>
      </c>
      <c r="E108" s="84"/>
      <c r="F108" s="84"/>
      <c r="G108" s="84"/>
      <c r="H108" s="84"/>
      <c r="I108" s="84"/>
      <c r="J108" s="84"/>
      <c r="K108" s="84"/>
      <c r="L108" s="9" t="s">
        <v>240</v>
      </c>
      <c r="M108" s="14" t="s">
        <v>101</v>
      </c>
      <c r="N108" s="14" t="s">
        <v>101</v>
      </c>
      <c r="O108" s="14" t="s">
        <v>101</v>
      </c>
      <c r="P108" s="7"/>
      <c r="Q108" s="14" t="s">
        <v>101</v>
      </c>
      <c r="R108" s="14" t="s">
        <v>101</v>
      </c>
      <c r="S108" s="14" t="s">
        <v>101</v>
      </c>
    </row>
    <row r="109" spans="1:19" ht="16.5" customHeight="1" x14ac:dyDescent="0.2">
      <c r="A109" s="7"/>
      <c r="B109" s="7"/>
      <c r="C109" s="7"/>
      <c r="D109" s="7" t="s">
        <v>487</v>
      </c>
      <c r="E109" s="7"/>
      <c r="F109" s="7"/>
      <c r="G109" s="7"/>
      <c r="H109" s="7"/>
      <c r="I109" s="7"/>
      <c r="J109" s="7"/>
      <c r="K109" s="7"/>
      <c r="L109" s="9" t="s">
        <v>240</v>
      </c>
      <c r="M109" s="14" t="s">
        <v>101</v>
      </c>
      <c r="N109" s="14" t="s">
        <v>101</v>
      </c>
      <c r="O109" s="14" t="s">
        <v>101</v>
      </c>
      <c r="P109" s="7"/>
      <c r="Q109" s="14" t="s">
        <v>101</v>
      </c>
      <c r="R109" s="14" t="s">
        <v>101</v>
      </c>
      <c r="S109" s="14" t="s">
        <v>101</v>
      </c>
    </row>
    <row r="110" spans="1:19" ht="16.5" customHeight="1" x14ac:dyDescent="0.2">
      <c r="A110" s="7"/>
      <c r="B110" s="7"/>
      <c r="C110" s="7"/>
      <c r="D110" s="7" t="s">
        <v>588</v>
      </c>
      <c r="E110" s="7"/>
      <c r="F110" s="7"/>
      <c r="G110" s="7"/>
      <c r="H110" s="7"/>
      <c r="I110" s="7"/>
      <c r="J110" s="7"/>
      <c r="K110" s="7"/>
      <c r="L110" s="9" t="s">
        <v>240</v>
      </c>
      <c r="M110" s="14" t="s">
        <v>101</v>
      </c>
      <c r="N110" s="14" t="s">
        <v>101</v>
      </c>
      <c r="O110" s="14" t="s">
        <v>101</v>
      </c>
      <c r="P110" s="7"/>
      <c r="Q110" s="14" t="s">
        <v>101</v>
      </c>
      <c r="R110" s="14" t="s">
        <v>101</v>
      </c>
      <c r="S110" s="14" t="s">
        <v>101</v>
      </c>
    </row>
    <row r="111" spans="1:19" ht="16.5" customHeight="1" x14ac:dyDescent="0.2">
      <c r="A111" s="7"/>
      <c r="B111" s="7"/>
      <c r="C111" s="7" t="s">
        <v>589</v>
      </c>
      <c r="D111" s="7"/>
      <c r="E111" s="7"/>
      <c r="F111" s="7"/>
      <c r="G111" s="7"/>
      <c r="H111" s="7"/>
      <c r="I111" s="7"/>
      <c r="J111" s="7"/>
      <c r="K111" s="7"/>
      <c r="L111" s="9"/>
      <c r="M111" s="10"/>
      <c r="N111" s="10"/>
      <c r="O111" s="10"/>
      <c r="P111" s="7"/>
      <c r="Q111" s="10"/>
      <c r="R111" s="10"/>
      <c r="S111" s="10"/>
    </row>
    <row r="112" spans="1:19" ht="16.5" customHeight="1" x14ac:dyDescent="0.2">
      <c r="A112" s="7"/>
      <c r="B112" s="7"/>
      <c r="C112" s="7"/>
      <c r="D112" s="7" t="s">
        <v>433</v>
      </c>
      <c r="E112" s="7"/>
      <c r="F112" s="7"/>
      <c r="G112" s="7"/>
      <c r="H112" s="7"/>
      <c r="I112" s="7"/>
      <c r="J112" s="7"/>
      <c r="K112" s="7"/>
      <c r="L112" s="9" t="s">
        <v>240</v>
      </c>
      <c r="M112" s="14" t="s">
        <v>101</v>
      </c>
      <c r="N112" s="14" t="s">
        <v>101</v>
      </c>
      <c r="O112" s="14" t="s">
        <v>101</v>
      </c>
      <c r="P112" s="7"/>
      <c r="Q112" s="14" t="s">
        <v>101</v>
      </c>
      <c r="R112" s="14" t="s">
        <v>101</v>
      </c>
      <c r="S112" s="14" t="s">
        <v>101</v>
      </c>
    </row>
    <row r="113" spans="1:19" ht="16.5" customHeight="1" x14ac:dyDescent="0.2">
      <c r="A113" s="7"/>
      <c r="B113" s="7"/>
      <c r="C113" s="7"/>
      <c r="D113" s="7" t="s">
        <v>434</v>
      </c>
      <c r="E113" s="7"/>
      <c r="F113" s="7"/>
      <c r="G113" s="7"/>
      <c r="H113" s="7"/>
      <c r="I113" s="7"/>
      <c r="J113" s="7"/>
      <c r="K113" s="7"/>
      <c r="L113" s="9" t="s">
        <v>240</v>
      </c>
      <c r="M113" s="14" t="s">
        <v>101</v>
      </c>
      <c r="N113" s="14" t="s">
        <v>101</v>
      </c>
      <c r="O113" s="14" t="s">
        <v>101</v>
      </c>
      <c r="P113" s="7"/>
      <c r="Q113" s="14" t="s">
        <v>101</v>
      </c>
      <c r="R113" s="14" t="s">
        <v>101</v>
      </c>
      <c r="S113" s="14" t="s">
        <v>101</v>
      </c>
    </row>
    <row r="114" spans="1:19" ht="16.5" customHeight="1" x14ac:dyDescent="0.2">
      <c r="A114" s="7"/>
      <c r="B114" s="7"/>
      <c r="C114" s="7"/>
      <c r="D114" s="7" t="s">
        <v>435</v>
      </c>
      <c r="E114" s="7"/>
      <c r="F114" s="7"/>
      <c r="G114" s="7"/>
      <c r="H114" s="7"/>
      <c r="I114" s="7"/>
      <c r="J114" s="7"/>
      <c r="K114" s="7"/>
      <c r="L114" s="9" t="s">
        <v>240</v>
      </c>
      <c r="M114" s="14" t="s">
        <v>101</v>
      </c>
      <c r="N114" s="14" t="s">
        <v>101</v>
      </c>
      <c r="O114" s="14" t="s">
        <v>101</v>
      </c>
      <c r="P114" s="7"/>
      <c r="Q114" s="14" t="s">
        <v>101</v>
      </c>
      <c r="R114" s="14" t="s">
        <v>101</v>
      </c>
      <c r="S114" s="14" t="s">
        <v>101</v>
      </c>
    </row>
    <row r="115" spans="1:19" ht="16.5" customHeight="1" x14ac:dyDescent="0.2">
      <c r="A115" s="7"/>
      <c r="B115" s="7"/>
      <c r="C115" s="7"/>
      <c r="D115" s="7" t="s">
        <v>436</v>
      </c>
      <c r="E115" s="7"/>
      <c r="F115" s="7"/>
      <c r="G115" s="7"/>
      <c r="H115" s="7"/>
      <c r="I115" s="7"/>
      <c r="J115" s="7"/>
      <c r="K115" s="7"/>
      <c r="L115" s="9" t="s">
        <v>240</v>
      </c>
      <c r="M115" s="14" t="s">
        <v>101</v>
      </c>
      <c r="N115" s="14" t="s">
        <v>101</v>
      </c>
      <c r="O115" s="14" t="s">
        <v>101</v>
      </c>
      <c r="P115" s="7"/>
      <c r="Q115" s="14" t="s">
        <v>101</v>
      </c>
      <c r="R115" s="14" t="s">
        <v>101</v>
      </c>
      <c r="S115" s="14" t="s">
        <v>101</v>
      </c>
    </row>
    <row r="116" spans="1:19" ht="16.5" customHeight="1" x14ac:dyDescent="0.2">
      <c r="A116" s="7"/>
      <c r="B116" s="7"/>
      <c r="C116" s="7"/>
      <c r="D116" s="7" t="s">
        <v>437</v>
      </c>
      <c r="E116" s="7"/>
      <c r="F116" s="7"/>
      <c r="G116" s="7"/>
      <c r="H116" s="7"/>
      <c r="I116" s="7"/>
      <c r="J116" s="7"/>
      <c r="K116" s="7"/>
      <c r="L116" s="9" t="s">
        <v>240</v>
      </c>
      <c r="M116" s="14" t="s">
        <v>101</v>
      </c>
      <c r="N116" s="14" t="s">
        <v>101</v>
      </c>
      <c r="O116" s="14" t="s">
        <v>101</v>
      </c>
      <c r="P116" s="7"/>
      <c r="Q116" s="14" t="s">
        <v>101</v>
      </c>
      <c r="R116" s="14" t="s">
        <v>101</v>
      </c>
      <c r="S116" s="14" t="s">
        <v>101</v>
      </c>
    </row>
    <row r="117" spans="1:19" ht="16.5" customHeight="1" x14ac:dyDescent="0.2">
      <c r="A117" s="7"/>
      <c r="B117" s="7"/>
      <c r="C117" s="7"/>
      <c r="D117" s="7" t="s">
        <v>588</v>
      </c>
      <c r="E117" s="7"/>
      <c r="F117" s="7"/>
      <c r="G117" s="7"/>
      <c r="H117" s="7"/>
      <c r="I117" s="7"/>
      <c r="J117" s="7"/>
      <c r="K117" s="7"/>
      <c r="L117" s="9" t="s">
        <v>240</v>
      </c>
      <c r="M117" s="14" t="s">
        <v>101</v>
      </c>
      <c r="N117" s="14" t="s">
        <v>101</v>
      </c>
      <c r="O117" s="14" t="s">
        <v>101</v>
      </c>
      <c r="P117" s="7"/>
      <c r="Q117" s="14" t="s">
        <v>101</v>
      </c>
      <c r="R117" s="14" t="s">
        <v>101</v>
      </c>
      <c r="S117" s="14" t="s">
        <v>101</v>
      </c>
    </row>
    <row r="118" spans="1:19" ht="16.5" customHeight="1" x14ac:dyDescent="0.2">
      <c r="A118" s="7"/>
      <c r="B118" s="7"/>
      <c r="C118" s="7" t="s">
        <v>611</v>
      </c>
      <c r="D118" s="7"/>
      <c r="E118" s="7"/>
      <c r="F118" s="7"/>
      <c r="G118" s="7"/>
      <c r="H118" s="7"/>
      <c r="I118" s="7"/>
      <c r="J118" s="7"/>
      <c r="K118" s="7"/>
      <c r="L118" s="9"/>
      <c r="M118" s="10"/>
      <c r="N118" s="10"/>
      <c r="O118" s="10"/>
      <c r="P118" s="7"/>
      <c r="Q118" s="10"/>
      <c r="R118" s="10"/>
      <c r="S118" s="10"/>
    </row>
    <row r="119" spans="1:19" ht="16.5" customHeight="1" x14ac:dyDescent="0.2">
      <c r="A119" s="7"/>
      <c r="B119" s="7"/>
      <c r="C119" s="7"/>
      <c r="D119" s="7" t="s">
        <v>591</v>
      </c>
      <c r="E119" s="7"/>
      <c r="F119" s="7"/>
      <c r="G119" s="7"/>
      <c r="H119" s="7"/>
      <c r="I119" s="7"/>
      <c r="J119" s="7"/>
      <c r="K119" s="7"/>
      <c r="L119" s="9" t="s">
        <v>240</v>
      </c>
      <c r="M119" s="14" t="s">
        <v>101</v>
      </c>
      <c r="N119" s="14" t="s">
        <v>101</v>
      </c>
      <c r="O119" s="14" t="s">
        <v>101</v>
      </c>
      <c r="P119" s="7"/>
      <c r="Q119" s="14" t="s">
        <v>101</v>
      </c>
      <c r="R119" s="14" t="s">
        <v>101</v>
      </c>
      <c r="S119" s="14" t="s">
        <v>101</v>
      </c>
    </row>
    <row r="120" spans="1:19" ht="16.5" customHeight="1" x14ac:dyDescent="0.2">
      <c r="A120" s="7"/>
      <c r="B120" s="7"/>
      <c r="C120" s="7"/>
      <c r="D120" s="7" t="s">
        <v>592</v>
      </c>
      <c r="E120" s="7"/>
      <c r="F120" s="7"/>
      <c r="G120" s="7"/>
      <c r="H120" s="7"/>
      <c r="I120" s="7"/>
      <c r="J120" s="7"/>
      <c r="K120" s="7"/>
      <c r="L120" s="9" t="s">
        <v>240</v>
      </c>
      <c r="M120" s="14" t="s">
        <v>101</v>
      </c>
      <c r="N120" s="14" t="s">
        <v>101</v>
      </c>
      <c r="O120" s="14" t="s">
        <v>101</v>
      </c>
      <c r="P120" s="7"/>
      <c r="Q120" s="14" t="s">
        <v>101</v>
      </c>
      <c r="R120" s="14" t="s">
        <v>101</v>
      </c>
      <c r="S120" s="14" t="s">
        <v>101</v>
      </c>
    </row>
    <row r="121" spans="1:19" ht="16.5" customHeight="1" x14ac:dyDescent="0.2">
      <c r="A121" s="7"/>
      <c r="B121" s="7"/>
      <c r="C121" s="7"/>
      <c r="D121" s="7" t="s">
        <v>593</v>
      </c>
      <c r="E121" s="7"/>
      <c r="F121" s="7"/>
      <c r="G121" s="7"/>
      <c r="H121" s="7"/>
      <c r="I121" s="7"/>
      <c r="J121" s="7"/>
      <c r="K121" s="7"/>
      <c r="L121" s="9" t="s">
        <v>240</v>
      </c>
      <c r="M121" s="14" t="s">
        <v>101</v>
      </c>
      <c r="N121" s="14" t="s">
        <v>101</v>
      </c>
      <c r="O121" s="14" t="s">
        <v>101</v>
      </c>
      <c r="P121" s="7"/>
      <c r="Q121" s="14" t="s">
        <v>101</v>
      </c>
      <c r="R121" s="14" t="s">
        <v>101</v>
      </c>
      <c r="S121" s="14" t="s">
        <v>101</v>
      </c>
    </row>
    <row r="122" spans="1:19" ht="16.5" customHeight="1" x14ac:dyDescent="0.2">
      <c r="A122" s="7"/>
      <c r="B122" s="7"/>
      <c r="C122" s="7"/>
      <c r="D122" s="7" t="s">
        <v>594</v>
      </c>
      <c r="E122" s="7"/>
      <c r="F122" s="7"/>
      <c r="G122" s="7"/>
      <c r="H122" s="7"/>
      <c r="I122" s="7"/>
      <c r="J122" s="7"/>
      <c r="K122" s="7"/>
      <c r="L122" s="9" t="s">
        <v>240</v>
      </c>
      <c r="M122" s="14" t="s">
        <v>101</v>
      </c>
      <c r="N122" s="14" t="s">
        <v>101</v>
      </c>
      <c r="O122" s="14" t="s">
        <v>101</v>
      </c>
      <c r="P122" s="7"/>
      <c r="Q122" s="14" t="s">
        <v>101</v>
      </c>
      <c r="R122" s="14" t="s">
        <v>101</v>
      </c>
      <c r="S122" s="14" t="s">
        <v>101</v>
      </c>
    </row>
    <row r="123" spans="1:19" ht="16.5" customHeight="1" x14ac:dyDescent="0.2">
      <c r="A123" s="7"/>
      <c r="B123" s="7"/>
      <c r="C123" s="7"/>
      <c r="D123" s="7" t="s">
        <v>595</v>
      </c>
      <c r="E123" s="7"/>
      <c r="F123" s="7"/>
      <c r="G123" s="7"/>
      <c r="H123" s="7"/>
      <c r="I123" s="7"/>
      <c r="J123" s="7"/>
      <c r="K123" s="7"/>
      <c r="L123" s="9" t="s">
        <v>240</v>
      </c>
      <c r="M123" s="14" t="s">
        <v>101</v>
      </c>
      <c r="N123" s="14" t="s">
        <v>101</v>
      </c>
      <c r="O123" s="14" t="s">
        <v>101</v>
      </c>
      <c r="P123" s="7"/>
      <c r="Q123" s="14" t="s">
        <v>101</v>
      </c>
      <c r="R123" s="14" t="s">
        <v>101</v>
      </c>
      <c r="S123" s="14" t="s">
        <v>101</v>
      </c>
    </row>
    <row r="124" spans="1:19" ht="16.5" customHeight="1" x14ac:dyDescent="0.2">
      <c r="A124" s="7"/>
      <c r="B124" s="7"/>
      <c r="C124" s="7"/>
      <c r="D124" s="7" t="s">
        <v>588</v>
      </c>
      <c r="E124" s="7"/>
      <c r="F124" s="7"/>
      <c r="G124" s="7"/>
      <c r="H124" s="7"/>
      <c r="I124" s="7"/>
      <c r="J124" s="7"/>
      <c r="K124" s="7"/>
      <c r="L124" s="9" t="s">
        <v>240</v>
      </c>
      <c r="M124" s="14" t="s">
        <v>101</v>
      </c>
      <c r="N124" s="14" t="s">
        <v>101</v>
      </c>
      <c r="O124" s="14" t="s">
        <v>101</v>
      </c>
      <c r="P124" s="7"/>
      <c r="Q124" s="14" t="s">
        <v>101</v>
      </c>
      <c r="R124" s="14" t="s">
        <v>101</v>
      </c>
      <c r="S124" s="14" t="s">
        <v>101</v>
      </c>
    </row>
    <row r="125" spans="1:19" ht="16.5" customHeight="1" x14ac:dyDescent="0.2">
      <c r="A125" s="7" t="s">
        <v>141</v>
      </c>
      <c r="B125" s="7"/>
      <c r="C125" s="7"/>
      <c r="D125" s="7"/>
      <c r="E125" s="7"/>
      <c r="F125" s="7"/>
      <c r="G125" s="7"/>
      <c r="H125" s="7"/>
      <c r="I125" s="7"/>
      <c r="J125" s="7"/>
      <c r="K125" s="7"/>
      <c r="L125" s="9"/>
      <c r="M125" s="10"/>
      <c r="N125" s="10"/>
      <c r="O125" s="10"/>
      <c r="P125" s="7"/>
      <c r="Q125" s="10"/>
      <c r="R125" s="10"/>
      <c r="S125" s="10"/>
    </row>
    <row r="126" spans="1:19" ht="16.5" customHeight="1" x14ac:dyDescent="0.2">
      <c r="A126" s="7"/>
      <c r="B126" s="7" t="s">
        <v>586</v>
      </c>
      <c r="C126" s="7"/>
      <c r="D126" s="7"/>
      <c r="E126" s="7"/>
      <c r="F126" s="7"/>
      <c r="G126" s="7"/>
      <c r="H126" s="7"/>
      <c r="I126" s="7"/>
      <c r="J126" s="7"/>
      <c r="K126" s="7"/>
      <c r="L126" s="9"/>
      <c r="M126" s="10"/>
      <c r="N126" s="10"/>
      <c r="O126" s="10"/>
      <c r="P126" s="7"/>
      <c r="Q126" s="10"/>
      <c r="R126" s="10"/>
      <c r="S126" s="10"/>
    </row>
    <row r="127" spans="1:19" ht="16.5" customHeight="1" x14ac:dyDescent="0.2">
      <c r="A127" s="7"/>
      <c r="B127" s="7"/>
      <c r="C127" s="7" t="s">
        <v>105</v>
      </c>
      <c r="D127" s="7"/>
      <c r="E127" s="7"/>
      <c r="F127" s="7"/>
      <c r="G127" s="7"/>
      <c r="H127" s="7"/>
      <c r="I127" s="7"/>
      <c r="J127" s="7"/>
      <c r="K127" s="7"/>
      <c r="L127" s="9" t="s">
        <v>240</v>
      </c>
      <c r="M127" s="14" t="s">
        <v>423</v>
      </c>
      <c r="N127" s="14" t="s">
        <v>423</v>
      </c>
      <c r="O127" s="14" t="s">
        <v>423</v>
      </c>
      <c r="P127" s="7"/>
      <c r="Q127" s="14" t="s">
        <v>423</v>
      </c>
      <c r="R127" s="14" t="s">
        <v>423</v>
      </c>
      <c r="S127" s="14" t="s">
        <v>423</v>
      </c>
    </row>
    <row r="128" spans="1:19" ht="16.5" customHeight="1" x14ac:dyDescent="0.2">
      <c r="A128" s="7"/>
      <c r="B128" s="7"/>
      <c r="C128" s="7" t="s">
        <v>587</v>
      </c>
      <c r="D128" s="7"/>
      <c r="E128" s="7"/>
      <c r="F128" s="7"/>
      <c r="G128" s="7"/>
      <c r="H128" s="7"/>
      <c r="I128" s="7"/>
      <c r="J128" s="7"/>
      <c r="K128" s="7"/>
      <c r="L128" s="9"/>
      <c r="M128" s="10"/>
      <c r="N128" s="10"/>
      <c r="O128" s="10"/>
      <c r="P128" s="7"/>
      <c r="Q128" s="10"/>
      <c r="R128" s="10"/>
      <c r="S128" s="10"/>
    </row>
    <row r="129" spans="1:19" ht="29.45" customHeight="1" x14ac:dyDescent="0.2">
      <c r="A129" s="7"/>
      <c r="B129" s="7"/>
      <c r="C129" s="7"/>
      <c r="D129" s="84" t="s">
        <v>346</v>
      </c>
      <c r="E129" s="84"/>
      <c r="F129" s="84"/>
      <c r="G129" s="84"/>
      <c r="H129" s="84"/>
      <c r="I129" s="84"/>
      <c r="J129" s="84"/>
      <c r="K129" s="84"/>
      <c r="L129" s="9" t="s">
        <v>240</v>
      </c>
      <c r="M129" s="14" t="s">
        <v>423</v>
      </c>
      <c r="N129" s="14" t="s">
        <v>423</v>
      </c>
      <c r="O129" s="14" t="s">
        <v>423</v>
      </c>
      <c r="P129" s="7"/>
      <c r="Q129" s="14" t="s">
        <v>423</v>
      </c>
      <c r="R129" s="14" t="s">
        <v>423</v>
      </c>
      <c r="S129" s="14" t="s">
        <v>423</v>
      </c>
    </row>
    <row r="130" spans="1:19" ht="16.5" customHeight="1" x14ac:dyDescent="0.2">
      <c r="A130" s="7"/>
      <c r="B130" s="7"/>
      <c r="C130" s="7"/>
      <c r="D130" s="7" t="s">
        <v>487</v>
      </c>
      <c r="E130" s="7"/>
      <c r="F130" s="7"/>
      <c r="G130" s="7"/>
      <c r="H130" s="7"/>
      <c r="I130" s="7"/>
      <c r="J130" s="7"/>
      <c r="K130" s="7"/>
      <c r="L130" s="9" t="s">
        <v>240</v>
      </c>
      <c r="M130" s="14" t="s">
        <v>423</v>
      </c>
      <c r="N130" s="14" t="s">
        <v>423</v>
      </c>
      <c r="O130" s="14" t="s">
        <v>423</v>
      </c>
      <c r="P130" s="7"/>
      <c r="Q130" s="14" t="s">
        <v>423</v>
      </c>
      <c r="R130" s="14" t="s">
        <v>423</v>
      </c>
      <c r="S130" s="14" t="s">
        <v>423</v>
      </c>
    </row>
    <row r="131" spans="1:19" ht="16.5" customHeight="1" x14ac:dyDescent="0.2">
      <c r="A131" s="7"/>
      <c r="B131" s="7"/>
      <c r="C131" s="7"/>
      <c r="D131" s="7" t="s">
        <v>588</v>
      </c>
      <c r="E131" s="7"/>
      <c r="F131" s="7"/>
      <c r="G131" s="7"/>
      <c r="H131" s="7"/>
      <c r="I131" s="7"/>
      <c r="J131" s="7"/>
      <c r="K131" s="7"/>
      <c r="L131" s="9" t="s">
        <v>240</v>
      </c>
      <c r="M131" s="14" t="s">
        <v>423</v>
      </c>
      <c r="N131" s="14" t="s">
        <v>423</v>
      </c>
      <c r="O131" s="14" t="s">
        <v>423</v>
      </c>
      <c r="P131" s="7"/>
      <c r="Q131" s="14" t="s">
        <v>423</v>
      </c>
      <c r="R131" s="14" t="s">
        <v>423</v>
      </c>
      <c r="S131" s="14" t="s">
        <v>423</v>
      </c>
    </row>
    <row r="132" spans="1:19" ht="16.5" customHeight="1" x14ac:dyDescent="0.2">
      <c r="A132" s="7"/>
      <c r="B132" s="7"/>
      <c r="C132" s="7" t="s">
        <v>589</v>
      </c>
      <c r="D132" s="7"/>
      <c r="E132" s="7"/>
      <c r="F132" s="7"/>
      <c r="G132" s="7"/>
      <c r="H132" s="7"/>
      <c r="I132" s="7"/>
      <c r="J132" s="7"/>
      <c r="K132" s="7"/>
      <c r="L132" s="9"/>
      <c r="M132" s="10"/>
      <c r="N132" s="10"/>
      <c r="O132" s="10"/>
      <c r="P132" s="7"/>
      <c r="Q132" s="10"/>
      <c r="R132" s="10"/>
      <c r="S132" s="10"/>
    </row>
    <row r="133" spans="1:19" ht="16.5" customHeight="1" x14ac:dyDescent="0.2">
      <c r="A133" s="7"/>
      <c r="B133" s="7"/>
      <c r="C133" s="7"/>
      <c r="D133" s="7" t="s">
        <v>433</v>
      </c>
      <c r="E133" s="7"/>
      <c r="F133" s="7"/>
      <c r="G133" s="7"/>
      <c r="H133" s="7"/>
      <c r="I133" s="7"/>
      <c r="J133" s="7"/>
      <c r="K133" s="7"/>
      <c r="L133" s="9" t="s">
        <v>240</v>
      </c>
      <c r="M133" s="14" t="s">
        <v>423</v>
      </c>
      <c r="N133" s="14" t="s">
        <v>423</v>
      </c>
      <c r="O133" s="14" t="s">
        <v>423</v>
      </c>
      <c r="P133" s="7"/>
      <c r="Q133" s="14" t="s">
        <v>423</v>
      </c>
      <c r="R133" s="14" t="s">
        <v>423</v>
      </c>
      <c r="S133" s="14" t="s">
        <v>423</v>
      </c>
    </row>
    <row r="134" spans="1:19" ht="16.5" customHeight="1" x14ac:dyDescent="0.2">
      <c r="A134" s="7"/>
      <c r="B134" s="7"/>
      <c r="C134" s="7"/>
      <c r="D134" s="7" t="s">
        <v>434</v>
      </c>
      <c r="E134" s="7"/>
      <c r="F134" s="7"/>
      <c r="G134" s="7"/>
      <c r="H134" s="7"/>
      <c r="I134" s="7"/>
      <c r="J134" s="7"/>
      <c r="K134" s="7"/>
      <c r="L134" s="9" t="s">
        <v>240</v>
      </c>
      <c r="M134" s="14" t="s">
        <v>423</v>
      </c>
      <c r="N134" s="14" t="s">
        <v>423</v>
      </c>
      <c r="O134" s="14" t="s">
        <v>423</v>
      </c>
      <c r="P134" s="7"/>
      <c r="Q134" s="14" t="s">
        <v>423</v>
      </c>
      <c r="R134" s="14" t="s">
        <v>423</v>
      </c>
      <c r="S134" s="14" t="s">
        <v>423</v>
      </c>
    </row>
    <row r="135" spans="1:19" ht="16.5" customHeight="1" x14ac:dyDescent="0.2">
      <c r="A135" s="7"/>
      <c r="B135" s="7"/>
      <c r="C135" s="7"/>
      <c r="D135" s="7" t="s">
        <v>435</v>
      </c>
      <c r="E135" s="7"/>
      <c r="F135" s="7"/>
      <c r="G135" s="7"/>
      <c r="H135" s="7"/>
      <c r="I135" s="7"/>
      <c r="J135" s="7"/>
      <c r="K135" s="7"/>
      <c r="L135" s="9" t="s">
        <v>240</v>
      </c>
      <c r="M135" s="14" t="s">
        <v>423</v>
      </c>
      <c r="N135" s="14" t="s">
        <v>423</v>
      </c>
      <c r="O135" s="14" t="s">
        <v>423</v>
      </c>
      <c r="P135" s="7"/>
      <c r="Q135" s="14" t="s">
        <v>423</v>
      </c>
      <c r="R135" s="14" t="s">
        <v>423</v>
      </c>
      <c r="S135" s="14" t="s">
        <v>423</v>
      </c>
    </row>
    <row r="136" spans="1:19" ht="16.5" customHeight="1" x14ac:dyDescent="0.2">
      <c r="A136" s="7"/>
      <c r="B136" s="7"/>
      <c r="C136" s="7"/>
      <c r="D136" s="7" t="s">
        <v>436</v>
      </c>
      <c r="E136" s="7"/>
      <c r="F136" s="7"/>
      <c r="G136" s="7"/>
      <c r="H136" s="7"/>
      <c r="I136" s="7"/>
      <c r="J136" s="7"/>
      <c r="K136" s="7"/>
      <c r="L136" s="9" t="s">
        <v>240</v>
      </c>
      <c r="M136" s="14" t="s">
        <v>423</v>
      </c>
      <c r="N136" s="14" t="s">
        <v>423</v>
      </c>
      <c r="O136" s="14" t="s">
        <v>423</v>
      </c>
      <c r="P136" s="7"/>
      <c r="Q136" s="14" t="s">
        <v>423</v>
      </c>
      <c r="R136" s="14" t="s">
        <v>423</v>
      </c>
      <c r="S136" s="14" t="s">
        <v>423</v>
      </c>
    </row>
    <row r="137" spans="1:19" ht="16.5" customHeight="1" x14ac:dyDescent="0.2">
      <c r="A137" s="7"/>
      <c r="B137" s="7"/>
      <c r="C137" s="7"/>
      <c r="D137" s="7" t="s">
        <v>437</v>
      </c>
      <c r="E137" s="7"/>
      <c r="F137" s="7"/>
      <c r="G137" s="7"/>
      <c r="H137" s="7"/>
      <c r="I137" s="7"/>
      <c r="J137" s="7"/>
      <c r="K137" s="7"/>
      <c r="L137" s="9" t="s">
        <v>240</v>
      </c>
      <c r="M137" s="14" t="s">
        <v>423</v>
      </c>
      <c r="N137" s="14" t="s">
        <v>423</v>
      </c>
      <c r="O137" s="14" t="s">
        <v>423</v>
      </c>
      <c r="P137" s="7"/>
      <c r="Q137" s="14" t="s">
        <v>423</v>
      </c>
      <c r="R137" s="14" t="s">
        <v>423</v>
      </c>
      <c r="S137" s="14" t="s">
        <v>423</v>
      </c>
    </row>
    <row r="138" spans="1:19" ht="16.5" customHeight="1" x14ac:dyDescent="0.2">
      <c r="A138" s="7"/>
      <c r="B138" s="7"/>
      <c r="C138" s="7"/>
      <c r="D138" s="7" t="s">
        <v>588</v>
      </c>
      <c r="E138" s="7"/>
      <c r="F138" s="7"/>
      <c r="G138" s="7"/>
      <c r="H138" s="7"/>
      <c r="I138" s="7"/>
      <c r="J138" s="7"/>
      <c r="K138" s="7"/>
      <c r="L138" s="9" t="s">
        <v>240</v>
      </c>
      <c r="M138" s="14" t="s">
        <v>423</v>
      </c>
      <c r="N138" s="14" t="s">
        <v>423</v>
      </c>
      <c r="O138" s="14" t="s">
        <v>423</v>
      </c>
      <c r="P138" s="7"/>
      <c r="Q138" s="14" t="s">
        <v>423</v>
      </c>
      <c r="R138" s="14" t="s">
        <v>423</v>
      </c>
      <c r="S138" s="14" t="s">
        <v>423</v>
      </c>
    </row>
    <row r="139" spans="1:19" ht="16.5" customHeight="1" x14ac:dyDescent="0.2">
      <c r="A139" s="7"/>
      <c r="B139" s="7"/>
      <c r="C139" s="7" t="s">
        <v>611</v>
      </c>
      <c r="D139" s="7"/>
      <c r="E139" s="7"/>
      <c r="F139" s="7"/>
      <c r="G139" s="7"/>
      <c r="H139" s="7"/>
      <c r="I139" s="7"/>
      <c r="J139" s="7"/>
      <c r="K139" s="7"/>
      <c r="L139" s="9"/>
      <c r="M139" s="10"/>
      <c r="N139" s="10"/>
      <c r="O139" s="10"/>
      <c r="P139" s="7"/>
      <c r="Q139" s="10"/>
      <c r="R139" s="10"/>
      <c r="S139" s="10"/>
    </row>
    <row r="140" spans="1:19" ht="16.5" customHeight="1" x14ac:dyDescent="0.2">
      <c r="A140" s="7"/>
      <c r="B140" s="7"/>
      <c r="C140" s="7"/>
      <c r="D140" s="7" t="s">
        <v>591</v>
      </c>
      <c r="E140" s="7"/>
      <c r="F140" s="7"/>
      <c r="G140" s="7"/>
      <c r="H140" s="7"/>
      <c r="I140" s="7"/>
      <c r="J140" s="7"/>
      <c r="K140" s="7"/>
      <c r="L140" s="9" t="s">
        <v>240</v>
      </c>
      <c r="M140" s="14" t="s">
        <v>423</v>
      </c>
      <c r="N140" s="14" t="s">
        <v>423</v>
      </c>
      <c r="O140" s="14" t="s">
        <v>423</v>
      </c>
      <c r="P140" s="7"/>
      <c r="Q140" s="14" t="s">
        <v>423</v>
      </c>
      <c r="R140" s="14" t="s">
        <v>423</v>
      </c>
      <c r="S140" s="14" t="s">
        <v>423</v>
      </c>
    </row>
    <row r="141" spans="1:19" ht="16.5" customHeight="1" x14ac:dyDescent="0.2">
      <c r="A141" s="7"/>
      <c r="B141" s="7"/>
      <c r="C141" s="7"/>
      <c r="D141" s="7" t="s">
        <v>592</v>
      </c>
      <c r="E141" s="7"/>
      <c r="F141" s="7"/>
      <c r="G141" s="7"/>
      <c r="H141" s="7"/>
      <c r="I141" s="7"/>
      <c r="J141" s="7"/>
      <c r="K141" s="7"/>
      <c r="L141" s="9" t="s">
        <v>240</v>
      </c>
      <c r="M141" s="14" t="s">
        <v>423</v>
      </c>
      <c r="N141" s="14" t="s">
        <v>423</v>
      </c>
      <c r="O141" s="14" t="s">
        <v>423</v>
      </c>
      <c r="P141" s="7"/>
      <c r="Q141" s="14" t="s">
        <v>423</v>
      </c>
      <c r="R141" s="14" t="s">
        <v>423</v>
      </c>
      <c r="S141" s="14" t="s">
        <v>423</v>
      </c>
    </row>
    <row r="142" spans="1:19" ht="16.5" customHeight="1" x14ac:dyDescent="0.2">
      <c r="A142" s="7"/>
      <c r="B142" s="7"/>
      <c r="C142" s="7"/>
      <c r="D142" s="7" t="s">
        <v>593</v>
      </c>
      <c r="E142" s="7"/>
      <c r="F142" s="7"/>
      <c r="G142" s="7"/>
      <c r="H142" s="7"/>
      <c r="I142" s="7"/>
      <c r="J142" s="7"/>
      <c r="K142" s="7"/>
      <c r="L142" s="9" t="s">
        <v>240</v>
      </c>
      <c r="M142" s="14" t="s">
        <v>423</v>
      </c>
      <c r="N142" s="14" t="s">
        <v>423</v>
      </c>
      <c r="O142" s="14" t="s">
        <v>423</v>
      </c>
      <c r="P142" s="7"/>
      <c r="Q142" s="14" t="s">
        <v>423</v>
      </c>
      <c r="R142" s="14" t="s">
        <v>423</v>
      </c>
      <c r="S142" s="14" t="s">
        <v>423</v>
      </c>
    </row>
    <row r="143" spans="1:19" ht="16.5" customHeight="1" x14ac:dyDescent="0.2">
      <c r="A143" s="7"/>
      <c r="B143" s="7"/>
      <c r="C143" s="7"/>
      <c r="D143" s="7" t="s">
        <v>594</v>
      </c>
      <c r="E143" s="7"/>
      <c r="F143" s="7"/>
      <c r="G143" s="7"/>
      <c r="H143" s="7"/>
      <c r="I143" s="7"/>
      <c r="J143" s="7"/>
      <c r="K143" s="7"/>
      <c r="L143" s="9" t="s">
        <v>240</v>
      </c>
      <c r="M143" s="14" t="s">
        <v>423</v>
      </c>
      <c r="N143" s="14" t="s">
        <v>423</v>
      </c>
      <c r="O143" s="14" t="s">
        <v>423</v>
      </c>
      <c r="P143" s="7"/>
      <c r="Q143" s="14" t="s">
        <v>423</v>
      </c>
      <c r="R143" s="14" t="s">
        <v>423</v>
      </c>
      <c r="S143" s="14" t="s">
        <v>423</v>
      </c>
    </row>
    <row r="144" spans="1:19" ht="16.5" customHeight="1" x14ac:dyDescent="0.2">
      <c r="A144" s="7"/>
      <c r="B144" s="7"/>
      <c r="C144" s="7"/>
      <c r="D144" s="7" t="s">
        <v>595</v>
      </c>
      <c r="E144" s="7"/>
      <c r="F144" s="7"/>
      <c r="G144" s="7"/>
      <c r="H144" s="7"/>
      <c r="I144" s="7"/>
      <c r="J144" s="7"/>
      <c r="K144" s="7"/>
      <c r="L144" s="9" t="s">
        <v>240</v>
      </c>
      <c r="M144" s="14" t="s">
        <v>423</v>
      </c>
      <c r="N144" s="14" t="s">
        <v>423</v>
      </c>
      <c r="O144" s="14" t="s">
        <v>423</v>
      </c>
      <c r="P144" s="7"/>
      <c r="Q144" s="14" t="s">
        <v>423</v>
      </c>
      <c r="R144" s="14" t="s">
        <v>423</v>
      </c>
      <c r="S144" s="14" t="s">
        <v>423</v>
      </c>
    </row>
    <row r="145" spans="1:19" ht="16.5" customHeight="1" x14ac:dyDescent="0.2">
      <c r="A145" s="7"/>
      <c r="B145" s="7"/>
      <c r="C145" s="7"/>
      <c r="D145" s="7" t="s">
        <v>588</v>
      </c>
      <c r="E145" s="7"/>
      <c r="F145" s="7"/>
      <c r="G145" s="7"/>
      <c r="H145" s="7"/>
      <c r="I145" s="7"/>
      <c r="J145" s="7"/>
      <c r="K145" s="7"/>
      <c r="L145" s="9" t="s">
        <v>240</v>
      </c>
      <c r="M145" s="14" t="s">
        <v>423</v>
      </c>
      <c r="N145" s="14" t="s">
        <v>423</v>
      </c>
      <c r="O145" s="14" t="s">
        <v>423</v>
      </c>
      <c r="P145" s="7"/>
      <c r="Q145" s="14" t="s">
        <v>423</v>
      </c>
      <c r="R145" s="14" t="s">
        <v>423</v>
      </c>
      <c r="S145" s="14" t="s">
        <v>423</v>
      </c>
    </row>
    <row r="146" spans="1:19" ht="16.5" customHeight="1" x14ac:dyDescent="0.2">
      <c r="A146" s="7"/>
      <c r="B146" s="7" t="s">
        <v>596</v>
      </c>
      <c r="C146" s="7"/>
      <c r="D146" s="7"/>
      <c r="E146" s="7"/>
      <c r="F146" s="7"/>
      <c r="G146" s="7"/>
      <c r="H146" s="7"/>
      <c r="I146" s="7"/>
      <c r="J146" s="7"/>
      <c r="K146" s="7"/>
      <c r="L146" s="9"/>
      <c r="M146" s="10"/>
      <c r="N146" s="10"/>
      <c r="O146" s="10"/>
      <c r="P146" s="7"/>
      <c r="Q146" s="10"/>
      <c r="R146" s="10"/>
      <c r="S146" s="10"/>
    </row>
    <row r="147" spans="1:19" ht="16.5" customHeight="1" x14ac:dyDescent="0.2">
      <c r="A147" s="7"/>
      <c r="B147" s="7"/>
      <c r="C147" s="7" t="s">
        <v>105</v>
      </c>
      <c r="D147" s="7"/>
      <c r="E147" s="7"/>
      <c r="F147" s="7"/>
      <c r="G147" s="7"/>
      <c r="H147" s="7"/>
      <c r="I147" s="7"/>
      <c r="J147" s="7"/>
      <c r="K147" s="7"/>
      <c r="L147" s="9" t="s">
        <v>240</v>
      </c>
      <c r="M147" s="14" t="s">
        <v>423</v>
      </c>
      <c r="N147" s="14" t="s">
        <v>423</v>
      </c>
      <c r="O147" s="14" t="s">
        <v>423</v>
      </c>
      <c r="P147" s="7"/>
      <c r="Q147" s="14" t="s">
        <v>423</v>
      </c>
      <c r="R147" s="14" t="s">
        <v>423</v>
      </c>
      <c r="S147" s="14" t="s">
        <v>423</v>
      </c>
    </row>
    <row r="148" spans="1:19" ht="16.5" customHeight="1" x14ac:dyDescent="0.2">
      <c r="A148" s="7"/>
      <c r="B148" s="7"/>
      <c r="C148" s="7" t="s">
        <v>587</v>
      </c>
      <c r="D148" s="7"/>
      <c r="E148" s="7"/>
      <c r="F148" s="7"/>
      <c r="G148" s="7"/>
      <c r="H148" s="7"/>
      <c r="I148" s="7"/>
      <c r="J148" s="7"/>
      <c r="K148" s="7"/>
      <c r="L148" s="9"/>
      <c r="M148" s="10"/>
      <c r="N148" s="10"/>
      <c r="O148" s="10"/>
      <c r="P148" s="7"/>
      <c r="Q148" s="10"/>
      <c r="R148" s="10"/>
      <c r="S148" s="10"/>
    </row>
    <row r="149" spans="1:19" ht="29.45" customHeight="1" x14ac:dyDescent="0.2">
      <c r="A149" s="7"/>
      <c r="B149" s="7"/>
      <c r="C149" s="7"/>
      <c r="D149" s="84" t="s">
        <v>346</v>
      </c>
      <c r="E149" s="84"/>
      <c r="F149" s="84"/>
      <c r="G149" s="84"/>
      <c r="H149" s="84"/>
      <c r="I149" s="84"/>
      <c r="J149" s="84"/>
      <c r="K149" s="84"/>
      <c r="L149" s="9" t="s">
        <v>240</v>
      </c>
      <c r="M149" s="14" t="s">
        <v>423</v>
      </c>
      <c r="N149" s="14" t="s">
        <v>423</v>
      </c>
      <c r="O149" s="14" t="s">
        <v>423</v>
      </c>
      <c r="P149" s="7"/>
      <c r="Q149" s="14" t="s">
        <v>423</v>
      </c>
      <c r="R149" s="14" t="s">
        <v>423</v>
      </c>
      <c r="S149" s="14" t="s">
        <v>423</v>
      </c>
    </row>
    <row r="150" spans="1:19" ht="16.5" customHeight="1" x14ac:dyDescent="0.2">
      <c r="A150" s="7"/>
      <c r="B150" s="7"/>
      <c r="C150" s="7"/>
      <c r="D150" s="7" t="s">
        <v>487</v>
      </c>
      <c r="E150" s="7"/>
      <c r="F150" s="7"/>
      <c r="G150" s="7"/>
      <c r="H150" s="7"/>
      <c r="I150" s="7"/>
      <c r="J150" s="7"/>
      <c r="K150" s="7"/>
      <c r="L150" s="9" t="s">
        <v>240</v>
      </c>
      <c r="M150" s="14" t="s">
        <v>423</v>
      </c>
      <c r="N150" s="14" t="s">
        <v>423</v>
      </c>
      <c r="O150" s="14" t="s">
        <v>423</v>
      </c>
      <c r="P150" s="7"/>
      <c r="Q150" s="14" t="s">
        <v>423</v>
      </c>
      <c r="R150" s="14" t="s">
        <v>423</v>
      </c>
      <c r="S150" s="14" t="s">
        <v>423</v>
      </c>
    </row>
    <row r="151" spans="1:19" ht="16.5" customHeight="1" x14ac:dyDescent="0.2">
      <c r="A151" s="7"/>
      <c r="B151" s="7"/>
      <c r="C151" s="7"/>
      <c r="D151" s="7" t="s">
        <v>588</v>
      </c>
      <c r="E151" s="7"/>
      <c r="F151" s="7"/>
      <c r="G151" s="7"/>
      <c r="H151" s="7"/>
      <c r="I151" s="7"/>
      <c r="J151" s="7"/>
      <c r="K151" s="7"/>
      <c r="L151" s="9" t="s">
        <v>240</v>
      </c>
      <c r="M151" s="14" t="s">
        <v>423</v>
      </c>
      <c r="N151" s="14" t="s">
        <v>423</v>
      </c>
      <c r="O151" s="14" t="s">
        <v>423</v>
      </c>
      <c r="P151" s="7"/>
      <c r="Q151" s="14" t="s">
        <v>423</v>
      </c>
      <c r="R151" s="14" t="s">
        <v>423</v>
      </c>
      <c r="S151" s="14" t="s">
        <v>423</v>
      </c>
    </row>
    <row r="152" spans="1:19" ht="16.5" customHeight="1" x14ac:dyDescent="0.2">
      <c r="A152" s="7"/>
      <c r="B152" s="7"/>
      <c r="C152" s="7" t="s">
        <v>589</v>
      </c>
      <c r="D152" s="7"/>
      <c r="E152" s="7"/>
      <c r="F152" s="7"/>
      <c r="G152" s="7"/>
      <c r="H152" s="7"/>
      <c r="I152" s="7"/>
      <c r="J152" s="7"/>
      <c r="K152" s="7"/>
      <c r="L152" s="9"/>
      <c r="M152" s="10"/>
      <c r="N152" s="10"/>
      <c r="O152" s="10"/>
      <c r="P152" s="7"/>
      <c r="Q152" s="10"/>
      <c r="R152" s="10"/>
      <c r="S152" s="10"/>
    </row>
    <row r="153" spans="1:19" ht="16.5" customHeight="1" x14ac:dyDescent="0.2">
      <c r="A153" s="7"/>
      <c r="B153" s="7"/>
      <c r="C153" s="7"/>
      <c r="D153" s="7" t="s">
        <v>433</v>
      </c>
      <c r="E153" s="7"/>
      <c r="F153" s="7"/>
      <c r="G153" s="7"/>
      <c r="H153" s="7"/>
      <c r="I153" s="7"/>
      <c r="J153" s="7"/>
      <c r="K153" s="7"/>
      <c r="L153" s="9" t="s">
        <v>240</v>
      </c>
      <c r="M153" s="14" t="s">
        <v>423</v>
      </c>
      <c r="N153" s="14" t="s">
        <v>423</v>
      </c>
      <c r="O153" s="14" t="s">
        <v>423</v>
      </c>
      <c r="P153" s="7"/>
      <c r="Q153" s="14" t="s">
        <v>423</v>
      </c>
      <c r="R153" s="14" t="s">
        <v>423</v>
      </c>
      <c r="S153" s="14" t="s">
        <v>423</v>
      </c>
    </row>
    <row r="154" spans="1:19" ht="16.5" customHeight="1" x14ac:dyDescent="0.2">
      <c r="A154" s="7"/>
      <c r="B154" s="7"/>
      <c r="C154" s="7"/>
      <c r="D154" s="7" t="s">
        <v>434</v>
      </c>
      <c r="E154" s="7"/>
      <c r="F154" s="7"/>
      <c r="G154" s="7"/>
      <c r="H154" s="7"/>
      <c r="I154" s="7"/>
      <c r="J154" s="7"/>
      <c r="K154" s="7"/>
      <c r="L154" s="9" t="s">
        <v>240</v>
      </c>
      <c r="M154" s="14" t="s">
        <v>423</v>
      </c>
      <c r="N154" s="14" t="s">
        <v>423</v>
      </c>
      <c r="O154" s="14" t="s">
        <v>423</v>
      </c>
      <c r="P154" s="7"/>
      <c r="Q154" s="14" t="s">
        <v>423</v>
      </c>
      <c r="R154" s="14" t="s">
        <v>423</v>
      </c>
      <c r="S154" s="14" t="s">
        <v>423</v>
      </c>
    </row>
    <row r="155" spans="1:19" ht="16.5" customHeight="1" x14ac:dyDescent="0.2">
      <c r="A155" s="7"/>
      <c r="B155" s="7"/>
      <c r="C155" s="7"/>
      <c r="D155" s="7" t="s">
        <v>435</v>
      </c>
      <c r="E155" s="7"/>
      <c r="F155" s="7"/>
      <c r="G155" s="7"/>
      <c r="H155" s="7"/>
      <c r="I155" s="7"/>
      <c r="J155" s="7"/>
      <c r="K155" s="7"/>
      <c r="L155" s="9" t="s">
        <v>240</v>
      </c>
      <c r="M155" s="14" t="s">
        <v>423</v>
      </c>
      <c r="N155" s="14" t="s">
        <v>423</v>
      </c>
      <c r="O155" s="14" t="s">
        <v>423</v>
      </c>
      <c r="P155" s="7"/>
      <c r="Q155" s="14" t="s">
        <v>423</v>
      </c>
      <c r="R155" s="14" t="s">
        <v>423</v>
      </c>
      <c r="S155" s="14" t="s">
        <v>423</v>
      </c>
    </row>
    <row r="156" spans="1:19" ht="16.5" customHeight="1" x14ac:dyDescent="0.2">
      <c r="A156" s="7"/>
      <c r="B156" s="7"/>
      <c r="C156" s="7"/>
      <c r="D156" s="7" t="s">
        <v>436</v>
      </c>
      <c r="E156" s="7"/>
      <c r="F156" s="7"/>
      <c r="G156" s="7"/>
      <c r="H156" s="7"/>
      <c r="I156" s="7"/>
      <c r="J156" s="7"/>
      <c r="K156" s="7"/>
      <c r="L156" s="9" t="s">
        <v>240</v>
      </c>
      <c r="M156" s="14" t="s">
        <v>423</v>
      </c>
      <c r="N156" s="14" t="s">
        <v>423</v>
      </c>
      <c r="O156" s="14" t="s">
        <v>423</v>
      </c>
      <c r="P156" s="7"/>
      <c r="Q156" s="14" t="s">
        <v>423</v>
      </c>
      <c r="R156" s="14" t="s">
        <v>423</v>
      </c>
      <c r="S156" s="14" t="s">
        <v>423</v>
      </c>
    </row>
    <row r="157" spans="1:19" ht="16.5" customHeight="1" x14ac:dyDescent="0.2">
      <c r="A157" s="7"/>
      <c r="B157" s="7"/>
      <c r="C157" s="7"/>
      <c r="D157" s="7" t="s">
        <v>437</v>
      </c>
      <c r="E157" s="7"/>
      <c r="F157" s="7"/>
      <c r="G157" s="7"/>
      <c r="H157" s="7"/>
      <c r="I157" s="7"/>
      <c r="J157" s="7"/>
      <c r="K157" s="7"/>
      <c r="L157" s="9" t="s">
        <v>240</v>
      </c>
      <c r="M157" s="14" t="s">
        <v>423</v>
      </c>
      <c r="N157" s="14" t="s">
        <v>423</v>
      </c>
      <c r="O157" s="14" t="s">
        <v>423</v>
      </c>
      <c r="P157" s="7"/>
      <c r="Q157" s="14" t="s">
        <v>423</v>
      </c>
      <c r="R157" s="14" t="s">
        <v>423</v>
      </c>
      <c r="S157" s="14" t="s">
        <v>423</v>
      </c>
    </row>
    <row r="158" spans="1:19" ht="16.5" customHeight="1" x14ac:dyDescent="0.2">
      <c r="A158" s="7"/>
      <c r="B158" s="7"/>
      <c r="C158" s="7"/>
      <c r="D158" s="7" t="s">
        <v>588</v>
      </c>
      <c r="E158" s="7"/>
      <c r="F158" s="7"/>
      <c r="G158" s="7"/>
      <c r="H158" s="7"/>
      <c r="I158" s="7"/>
      <c r="J158" s="7"/>
      <c r="K158" s="7"/>
      <c r="L158" s="9" t="s">
        <v>240</v>
      </c>
      <c r="M158" s="14" t="s">
        <v>423</v>
      </c>
      <c r="N158" s="14" t="s">
        <v>423</v>
      </c>
      <c r="O158" s="14" t="s">
        <v>423</v>
      </c>
      <c r="P158" s="7"/>
      <c r="Q158" s="14" t="s">
        <v>423</v>
      </c>
      <c r="R158" s="14" t="s">
        <v>423</v>
      </c>
      <c r="S158" s="14" t="s">
        <v>423</v>
      </c>
    </row>
    <row r="159" spans="1:19" ht="16.5" customHeight="1" x14ac:dyDescent="0.2">
      <c r="A159" s="7"/>
      <c r="B159" s="7"/>
      <c r="C159" s="7" t="s">
        <v>611</v>
      </c>
      <c r="D159" s="7"/>
      <c r="E159" s="7"/>
      <c r="F159" s="7"/>
      <c r="G159" s="7"/>
      <c r="H159" s="7"/>
      <c r="I159" s="7"/>
      <c r="J159" s="7"/>
      <c r="K159" s="7"/>
      <c r="L159" s="9"/>
      <c r="M159" s="10"/>
      <c r="N159" s="10"/>
      <c r="O159" s="10"/>
      <c r="P159" s="7"/>
      <c r="Q159" s="10"/>
      <c r="R159" s="10"/>
      <c r="S159" s="10"/>
    </row>
    <row r="160" spans="1:19" ht="16.5" customHeight="1" x14ac:dyDescent="0.2">
      <c r="A160" s="7"/>
      <c r="B160" s="7"/>
      <c r="C160" s="7"/>
      <c r="D160" s="7" t="s">
        <v>591</v>
      </c>
      <c r="E160" s="7"/>
      <c r="F160" s="7"/>
      <c r="G160" s="7"/>
      <c r="H160" s="7"/>
      <c r="I160" s="7"/>
      <c r="J160" s="7"/>
      <c r="K160" s="7"/>
      <c r="L160" s="9" t="s">
        <v>240</v>
      </c>
      <c r="M160" s="14" t="s">
        <v>423</v>
      </c>
      <c r="N160" s="14" t="s">
        <v>423</v>
      </c>
      <c r="O160" s="14" t="s">
        <v>423</v>
      </c>
      <c r="P160" s="7"/>
      <c r="Q160" s="14" t="s">
        <v>423</v>
      </c>
      <c r="R160" s="14" t="s">
        <v>423</v>
      </c>
      <c r="S160" s="14" t="s">
        <v>423</v>
      </c>
    </row>
    <row r="161" spans="1:19" ht="16.5" customHeight="1" x14ac:dyDescent="0.2">
      <c r="A161" s="7"/>
      <c r="B161" s="7"/>
      <c r="C161" s="7"/>
      <c r="D161" s="7" t="s">
        <v>592</v>
      </c>
      <c r="E161" s="7"/>
      <c r="F161" s="7"/>
      <c r="G161" s="7"/>
      <c r="H161" s="7"/>
      <c r="I161" s="7"/>
      <c r="J161" s="7"/>
      <c r="K161" s="7"/>
      <c r="L161" s="9" t="s">
        <v>240</v>
      </c>
      <c r="M161" s="14" t="s">
        <v>423</v>
      </c>
      <c r="N161" s="14" t="s">
        <v>423</v>
      </c>
      <c r="O161" s="14" t="s">
        <v>423</v>
      </c>
      <c r="P161" s="7"/>
      <c r="Q161" s="14" t="s">
        <v>423</v>
      </c>
      <c r="R161" s="14" t="s">
        <v>423</v>
      </c>
      <c r="S161" s="14" t="s">
        <v>423</v>
      </c>
    </row>
    <row r="162" spans="1:19" ht="16.5" customHeight="1" x14ac:dyDescent="0.2">
      <c r="A162" s="7"/>
      <c r="B162" s="7"/>
      <c r="C162" s="7"/>
      <c r="D162" s="7" t="s">
        <v>593</v>
      </c>
      <c r="E162" s="7"/>
      <c r="F162" s="7"/>
      <c r="G162" s="7"/>
      <c r="H162" s="7"/>
      <c r="I162" s="7"/>
      <c r="J162" s="7"/>
      <c r="K162" s="7"/>
      <c r="L162" s="9" t="s">
        <v>240</v>
      </c>
      <c r="M162" s="14" t="s">
        <v>423</v>
      </c>
      <c r="N162" s="14" t="s">
        <v>423</v>
      </c>
      <c r="O162" s="14" t="s">
        <v>423</v>
      </c>
      <c r="P162" s="7"/>
      <c r="Q162" s="14" t="s">
        <v>423</v>
      </c>
      <c r="R162" s="14" t="s">
        <v>423</v>
      </c>
      <c r="S162" s="14" t="s">
        <v>423</v>
      </c>
    </row>
    <row r="163" spans="1:19" ht="16.5" customHeight="1" x14ac:dyDescent="0.2">
      <c r="A163" s="7"/>
      <c r="B163" s="7"/>
      <c r="C163" s="7"/>
      <c r="D163" s="7" t="s">
        <v>594</v>
      </c>
      <c r="E163" s="7"/>
      <c r="F163" s="7"/>
      <c r="G163" s="7"/>
      <c r="H163" s="7"/>
      <c r="I163" s="7"/>
      <c r="J163" s="7"/>
      <c r="K163" s="7"/>
      <c r="L163" s="9" t="s">
        <v>240</v>
      </c>
      <c r="M163" s="14" t="s">
        <v>423</v>
      </c>
      <c r="N163" s="14" t="s">
        <v>423</v>
      </c>
      <c r="O163" s="14" t="s">
        <v>423</v>
      </c>
      <c r="P163" s="7"/>
      <c r="Q163" s="14" t="s">
        <v>423</v>
      </c>
      <c r="R163" s="14" t="s">
        <v>423</v>
      </c>
      <c r="S163" s="14" t="s">
        <v>423</v>
      </c>
    </row>
    <row r="164" spans="1:19" ht="16.5" customHeight="1" x14ac:dyDescent="0.2">
      <c r="A164" s="7"/>
      <c r="B164" s="7"/>
      <c r="C164" s="7"/>
      <c r="D164" s="7" t="s">
        <v>595</v>
      </c>
      <c r="E164" s="7"/>
      <c r="F164" s="7"/>
      <c r="G164" s="7"/>
      <c r="H164" s="7"/>
      <c r="I164" s="7"/>
      <c r="J164" s="7"/>
      <c r="K164" s="7"/>
      <c r="L164" s="9" t="s">
        <v>240</v>
      </c>
      <c r="M164" s="14" t="s">
        <v>423</v>
      </c>
      <c r="N164" s="14" t="s">
        <v>423</v>
      </c>
      <c r="O164" s="14" t="s">
        <v>423</v>
      </c>
      <c r="P164" s="7"/>
      <c r="Q164" s="14" t="s">
        <v>423</v>
      </c>
      <c r="R164" s="14" t="s">
        <v>423</v>
      </c>
      <c r="S164" s="14" t="s">
        <v>423</v>
      </c>
    </row>
    <row r="165" spans="1:19" ht="16.5" customHeight="1" x14ac:dyDescent="0.2">
      <c r="A165" s="7"/>
      <c r="B165" s="7"/>
      <c r="C165" s="7"/>
      <c r="D165" s="7" t="s">
        <v>588</v>
      </c>
      <c r="E165" s="7"/>
      <c r="F165" s="7"/>
      <c r="G165" s="7"/>
      <c r="H165" s="7"/>
      <c r="I165" s="7"/>
      <c r="J165" s="7"/>
      <c r="K165" s="7"/>
      <c r="L165" s="9" t="s">
        <v>240</v>
      </c>
      <c r="M165" s="14" t="s">
        <v>423</v>
      </c>
      <c r="N165" s="14" t="s">
        <v>423</v>
      </c>
      <c r="O165" s="14" t="s">
        <v>423</v>
      </c>
      <c r="P165" s="7"/>
      <c r="Q165" s="14" t="s">
        <v>423</v>
      </c>
      <c r="R165" s="14" t="s">
        <v>423</v>
      </c>
      <c r="S165" s="14" t="s">
        <v>423</v>
      </c>
    </row>
    <row r="166" spans="1:19" ht="16.5" customHeight="1" x14ac:dyDescent="0.2">
      <c r="A166" s="7"/>
      <c r="B166" s="7" t="s">
        <v>597</v>
      </c>
      <c r="C166" s="7"/>
      <c r="D166" s="7"/>
      <c r="E166" s="7"/>
      <c r="F166" s="7"/>
      <c r="G166" s="7"/>
      <c r="H166" s="7"/>
      <c r="I166" s="7"/>
      <c r="J166" s="7"/>
      <c r="K166" s="7"/>
      <c r="L166" s="9"/>
      <c r="M166" s="10"/>
      <c r="N166" s="10"/>
      <c r="O166" s="10"/>
      <c r="P166" s="7"/>
      <c r="Q166" s="10"/>
      <c r="R166" s="10"/>
      <c r="S166" s="10"/>
    </row>
    <row r="167" spans="1:19" ht="16.5" customHeight="1" x14ac:dyDescent="0.2">
      <c r="A167" s="7"/>
      <c r="B167" s="7"/>
      <c r="C167" s="7" t="s">
        <v>105</v>
      </c>
      <c r="D167" s="7"/>
      <c r="E167" s="7"/>
      <c r="F167" s="7"/>
      <c r="G167" s="7"/>
      <c r="H167" s="7"/>
      <c r="I167" s="7"/>
      <c r="J167" s="7"/>
      <c r="K167" s="7"/>
      <c r="L167" s="9" t="s">
        <v>240</v>
      </c>
      <c r="M167" s="14" t="s">
        <v>423</v>
      </c>
      <c r="N167" s="14" t="s">
        <v>423</v>
      </c>
      <c r="O167" s="14" t="s">
        <v>423</v>
      </c>
      <c r="P167" s="7"/>
      <c r="Q167" s="14" t="s">
        <v>423</v>
      </c>
      <c r="R167" s="14" t="s">
        <v>423</v>
      </c>
      <c r="S167" s="14" t="s">
        <v>423</v>
      </c>
    </row>
    <row r="168" spans="1:19" ht="16.5" customHeight="1" x14ac:dyDescent="0.2">
      <c r="A168" s="7"/>
      <c r="B168" s="7"/>
      <c r="C168" s="7" t="s">
        <v>587</v>
      </c>
      <c r="D168" s="7"/>
      <c r="E168" s="7"/>
      <c r="F168" s="7"/>
      <c r="G168" s="7"/>
      <c r="H168" s="7"/>
      <c r="I168" s="7"/>
      <c r="J168" s="7"/>
      <c r="K168" s="7"/>
      <c r="L168" s="9"/>
      <c r="M168" s="10"/>
      <c r="N168" s="10"/>
      <c r="O168" s="10"/>
      <c r="P168" s="7"/>
      <c r="Q168" s="10"/>
      <c r="R168" s="10"/>
      <c r="S168" s="10"/>
    </row>
    <row r="169" spans="1:19" ht="29.45" customHeight="1" x14ac:dyDescent="0.2">
      <c r="A169" s="7"/>
      <c r="B169" s="7"/>
      <c r="C169" s="7"/>
      <c r="D169" s="84" t="s">
        <v>346</v>
      </c>
      <c r="E169" s="84"/>
      <c r="F169" s="84"/>
      <c r="G169" s="84"/>
      <c r="H169" s="84"/>
      <c r="I169" s="84"/>
      <c r="J169" s="84"/>
      <c r="K169" s="84"/>
      <c r="L169" s="9" t="s">
        <v>240</v>
      </c>
      <c r="M169" s="14" t="s">
        <v>423</v>
      </c>
      <c r="N169" s="14" t="s">
        <v>423</v>
      </c>
      <c r="O169" s="14" t="s">
        <v>423</v>
      </c>
      <c r="P169" s="7"/>
      <c r="Q169" s="14" t="s">
        <v>423</v>
      </c>
      <c r="R169" s="14" t="s">
        <v>423</v>
      </c>
      <c r="S169" s="14" t="s">
        <v>423</v>
      </c>
    </row>
    <row r="170" spans="1:19" ht="16.5" customHeight="1" x14ac:dyDescent="0.2">
      <c r="A170" s="7"/>
      <c r="B170" s="7"/>
      <c r="C170" s="7"/>
      <c r="D170" s="7" t="s">
        <v>487</v>
      </c>
      <c r="E170" s="7"/>
      <c r="F170" s="7"/>
      <c r="G170" s="7"/>
      <c r="H170" s="7"/>
      <c r="I170" s="7"/>
      <c r="J170" s="7"/>
      <c r="K170" s="7"/>
      <c r="L170" s="9" t="s">
        <v>240</v>
      </c>
      <c r="M170" s="14" t="s">
        <v>423</v>
      </c>
      <c r="N170" s="14" t="s">
        <v>423</v>
      </c>
      <c r="O170" s="14" t="s">
        <v>423</v>
      </c>
      <c r="P170" s="7"/>
      <c r="Q170" s="14" t="s">
        <v>423</v>
      </c>
      <c r="R170" s="14" t="s">
        <v>423</v>
      </c>
      <c r="S170" s="14" t="s">
        <v>423</v>
      </c>
    </row>
    <row r="171" spans="1:19" ht="16.5" customHeight="1" x14ac:dyDescent="0.2">
      <c r="A171" s="7"/>
      <c r="B171" s="7"/>
      <c r="C171" s="7"/>
      <c r="D171" s="7" t="s">
        <v>588</v>
      </c>
      <c r="E171" s="7"/>
      <c r="F171" s="7"/>
      <c r="G171" s="7"/>
      <c r="H171" s="7"/>
      <c r="I171" s="7"/>
      <c r="J171" s="7"/>
      <c r="K171" s="7"/>
      <c r="L171" s="9" t="s">
        <v>240</v>
      </c>
      <c r="M171" s="14" t="s">
        <v>423</v>
      </c>
      <c r="N171" s="14" t="s">
        <v>423</v>
      </c>
      <c r="O171" s="14" t="s">
        <v>423</v>
      </c>
      <c r="P171" s="7"/>
      <c r="Q171" s="14" t="s">
        <v>423</v>
      </c>
      <c r="R171" s="14" t="s">
        <v>423</v>
      </c>
      <c r="S171" s="14" t="s">
        <v>423</v>
      </c>
    </row>
    <row r="172" spans="1:19" ht="16.5" customHeight="1" x14ac:dyDescent="0.2">
      <c r="A172" s="7"/>
      <c r="B172" s="7"/>
      <c r="C172" s="7" t="s">
        <v>589</v>
      </c>
      <c r="D172" s="7"/>
      <c r="E172" s="7"/>
      <c r="F172" s="7"/>
      <c r="G172" s="7"/>
      <c r="H172" s="7"/>
      <c r="I172" s="7"/>
      <c r="J172" s="7"/>
      <c r="K172" s="7"/>
      <c r="L172" s="9"/>
      <c r="M172" s="10"/>
      <c r="N172" s="10"/>
      <c r="O172" s="10"/>
      <c r="P172" s="7"/>
      <c r="Q172" s="10"/>
      <c r="R172" s="10"/>
      <c r="S172" s="10"/>
    </row>
    <row r="173" spans="1:19" ht="16.5" customHeight="1" x14ac:dyDescent="0.2">
      <c r="A173" s="7"/>
      <c r="B173" s="7"/>
      <c r="C173" s="7"/>
      <c r="D173" s="7" t="s">
        <v>433</v>
      </c>
      <c r="E173" s="7"/>
      <c r="F173" s="7"/>
      <c r="G173" s="7"/>
      <c r="H173" s="7"/>
      <c r="I173" s="7"/>
      <c r="J173" s="7"/>
      <c r="K173" s="7"/>
      <c r="L173" s="9" t="s">
        <v>240</v>
      </c>
      <c r="M173" s="14" t="s">
        <v>423</v>
      </c>
      <c r="N173" s="14" t="s">
        <v>423</v>
      </c>
      <c r="O173" s="14" t="s">
        <v>423</v>
      </c>
      <c r="P173" s="7"/>
      <c r="Q173" s="14" t="s">
        <v>423</v>
      </c>
      <c r="R173" s="14" t="s">
        <v>423</v>
      </c>
      <c r="S173" s="14" t="s">
        <v>423</v>
      </c>
    </row>
    <row r="174" spans="1:19" ht="16.5" customHeight="1" x14ac:dyDescent="0.2">
      <c r="A174" s="7"/>
      <c r="B174" s="7"/>
      <c r="C174" s="7"/>
      <c r="D174" s="7" t="s">
        <v>434</v>
      </c>
      <c r="E174" s="7"/>
      <c r="F174" s="7"/>
      <c r="G174" s="7"/>
      <c r="H174" s="7"/>
      <c r="I174" s="7"/>
      <c r="J174" s="7"/>
      <c r="K174" s="7"/>
      <c r="L174" s="9" t="s">
        <v>240</v>
      </c>
      <c r="M174" s="14" t="s">
        <v>423</v>
      </c>
      <c r="N174" s="14" t="s">
        <v>423</v>
      </c>
      <c r="O174" s="14" t="s">
        <v>423</v>
      </c>
      <c r="P174" s="7"/>
      <c r="Q174" s="14" t="s">
        <v>423</v>
      </c>
      <c r="R174" s="14" t="s">
        <v>423</v>
      </c>
      <c r="S174" s="14" t="s">
        <v>423</v>
      </c>
    </row>
    <row r="175" spans="1:19" ht="16.5" customHeight="1" x14ac:dyDescent="0.2">
      <c r="A175" s="7"/>
      <c r="B175" s="7"/>
      <c r="C175" s="7"/>
      <c r="D175" s="7" t="s">
        <v>435</v>
      </c>
      <c r="E175" s="7"/>
      <c r="F175" s="7"/>
      <c r="G175" s="7"/>
      <c r="H175" s="7"/>
      <c r="I175" s="7"/>
      <c r="J175" s="7"/>
      <c r="K175" s="7"/>
      <c r="L175" s="9" t="s">
        <v>240</v>
      </c>
      <c r="M175" s="14" t="s">
        <v>423</v>
      </c>
      <c r="N175" s="14" t="s">
        <v>423</v>
      </c>
      <c r="O175" s="14" t="s">
        <v>423</v>
      </c>
      <c r="P175" s="7"/>
      <c r="Q175" s="14" t="s">
        <v>423</v>
      </c>
      <c r="R175" s="14" t="s">
        <v>423</v>
      </c>
      <c r="S175" s="14" t="s">
        <v>423</v>
      </c>
    </row>
    <row r="176" spans="1:19" ht="16.5" customHeight="1" x14ac:dyDescent="0.2">
      <c r="A176" s="7"/>
      <c r="B176" s="7"/>
      <c r="C176" s="7"/>
      <c r="D176" s="7" t="s">
        <v>436</v>
      </c>
      <c r="E176" s="7"/>
      <c r="F176" s="7"/>
      <c r="G176" s="7"/>
      <c r="H176" s="7"/>
      <c r="I176" s="7"/>
      <c r="J176" s="7"/>
      <c r="K176" s="7"/>
      <c r="L176" s="9" t="s">
        <v>240</v>
      </c>
      <c r="M176" s="14" t="s">
        <v>423</v>
      </c>
      <c r="N176" s="14" t="s">
        <v>423</v>
      </c>
      <c r="O176" s="14" t="s">
        <v>423</v>
      </c>
      <c r="P176" s="7"/>
      <c r="Q176" s="14" t="s">
        <v>423</v>
      </c>
      <c r="R176" s="14" t="s">
        <v>423</v>
      </c>
      <c r="S176" s="14" t="s">
        <v>423</v>
      </c>
    </row>
    <row r="177" spans="1:19" ht="16.5" customHeight="1" x14ac:dyDescent="0.2">
      <c r="A177" s="7"/>
      <c r="B177" s="7"/>
      <c r="C177" s="7"/>
      <c r="D177" s="7" t="s">
        <v>437</v>
      </c>
      <c r="E177" s="7"/>
      <c r="F177" s="7"/>
      <c r="G177" s="7"/>
      <c r="H177" s="7"/>
      <c r="I177" s="7"/>
      <c r="J177" s="7"/>
      <c r="K177" s="7"/>
      <c r="L177" s="9" t="s">
        <v>240</v>
      </c>
      <c r="M177" s="14" t="s">
        <v>423</v>
      </c>
      <c r="N177" s="14" t="s">
        <v>423</v>
      </c>
      <c r="O177" s="14" t="s">
        <v>423</v>
      </c>
      <c r="P177" s="7"/>
      <c r="Q177" s="14" t="s">
        <v>423</v>
      </c>
      <c r="R177" s="14" t="s">
        <v>423</v>
      </c>
      <c r="S177" s="14" t="s">
        <v>423</v>
      </c>
    </row>
    <row r="178" spans="1:19" ht="16.5" customHeight="1" x14ac:dyDescent="0.2">
      <c r="A178" s="7"/>
      <c r="B178" s="7"/>
      <c r="C178" s="7"/>
      <c r="D178" s="7" t="s">
        <v>588</v>
      </c>
      <c r="E178" s="7"/>
      <c r="F178" s="7"/>
      <c r="G178" s="7"/>
      <c r="H178" s="7"/>
      <c r="I178" s="7"/>
      <c r="J178" s="7"/>
      <c r="K178" s="7"/>
      <c r="L178" s="9" t="s">
        <v>240</v>
      </c>
      <c r="M178" s="14" t="s">
        <v>423</v>
      </c>
      <c r="N178" s="14" t="s">
        <v>423</v>
      </c>
      <c r="O178" s="14" t="s">
        <v>423</v>
      </c>
      <c r="P178" s="7"/>
      <c r="Q178" s="14" t="s">
        <v>423</v>
      </c>
      <c r="R178" s="14" t="s">
        <v>423</v>
      </c>
      <c r="S178" s="14" t="s">
        <v>423</v>
      </c>
    </row>
    <row r="179" spans="1:19" ht="16.5" customHeight="1" x14ac:dyDescent="0.2">
      <c r="A179" s="7"/>
      <c r="B179" s="7"/>
      <c r="C179" s="7" t="s">
        <v>611</v>
      </c>
      <c r="D179" s="7"/>
      <c r="E179" s="7"/>
      <c r="F179" s="7"/>
      <c r="G179" s="7"/>
      <c r="H179" s="7"/>
      <c r="I179" s="7"/>
      <c r="J179" s="7"/>
      <c r="K179" s="7"/>
      <c r="L179" s="9"/>
      <c r="M179" s="10"/>
      <c r="N179" s="10"/>
      <c r="O179" s="10"/>
      <c r="P179" s="7"/>
      <c r="Q179" s="10"/>
      <c r="R179" s="10"/>
      <c r="S179" s="10"/>
    </row>
    <row r="180" spans="1:19" ht="16.5" customHeight="1" x14ac:dyDescent="0.2">
      <c r="A180" s="7"/>
      <c r="B180" s="7"/>
      <c r="C180" s="7"/>
      <c r="D180" s="7" t="s">
        <v>591</v>
      </c>
      <c r="E180" s="7"/>
      <c r="F180" s="7"/>
      <c r="G180" s="7"/>
      <c r="H180" s="7"/>
      <c r="I180" s="7"/>
      <c r="J180" s="7"/>
      <c r="K180" s="7"/>
      <c r="L180" s="9" t="s">
        <v>240</v>
      </c>
      <c r="M180" s="14" t="s">
        <v>423</v>
      </c>
      <c r="N180" s="14" t="s">
        <v>423</v>
      </c>
      <c r="O180" s="14" t="s">
        <v>423</v>
      </c>
      <c r="P180" s="7"/>
      <c r="Q180" s="14" t="s">
        <v>423</v>
      </c>
      <c r="R180" s="14" t="s">
        <v>423</v>
      </c>
      <c r="S180" s="14" t="s">
        <v>423</v>
      </c>
    </row>
    <row r="181" spans="1:19" ht="16.5" customHeight="1" x14ac:dyDescent="0.2">
      <c r="A181" s="7"/>
      <c r="B181" s="7"/>
      <c r="C181" s="7"/>
      <c r="D181" s="7" t="s">
        <v>592</v>
      </c>
      <c r="E181" s="7"/>
      <c r="F181" s="7"/>
      <c r="G181" s="7"/>
      <c r="H181" s="7"/>
      <c r="I181" s="7"/>
      <c r="J181" s="7"/>
      <c r="K181" s="7"/>
      <c r="L181" s="9" t="s">
        <v>240</v>
      </c>
      <c r="M181" s="14" t="s">
        <v>423</v>
      </c>
      <c r="N181" s="14" t="s">
        <v>423</v>
      </c>
      <c r="O181" s="14" t="s">
        <v>423</v>
      </c>
      <c r="P181" s="7"/>
      <c r="Q181" s="14" t="s">
        <v>423</v>
      </c>
      <c r="R181" s="14" t="s">
        <v>423</v>
      </c>
      <c r="S181" s="14" t="s">
        <v>423</v>
      </c>
    </row>
    <row r="182" spans="1:19" ht="16.5" customHeight="1" x14ac:dyDescent="0.2">
      <c r="A182" s="7"/>
      <c r="B182" s="7"/>
      <c r="C182" s="7"/>
      <c r="D182" s="7" t="s">
        <v>593</v>
      </c>
      <c r="E182" s="7"/>
      <c r="F182" s="7"/>
      <c r="G182" s="7"/>
      <c r="H182" s="7"/>
      <c r="I182" s="7"/>
      <c r="J182" s="7"/>
      <c r="K182" s="7"/>
      <c r="L182" s="9" t="s">
        <v>240</v>
      </c>
      <c r="M182" s="14" t="s">
        <v>423</v>
      </c>
      <c r="N182" s="14" t="s">
        <v>423</v>
      </c>
      <c r="O182" s="14" t="s">
        <v>423</v>
      </c>
      <c r="P182" s="7"/>
      <c r="Q182" s="14" t="s">
        <v>423</v>
      </c>
      <c r="R182" s="14" t="s">
        <v>423</v>
      </c>
      <c r="S182" s="14" t="s">
        <v>423</v>
      </c>
    </row>
    <row r="183" spans="1:19" ht="16.5" customHeight="1" x14ac:dyDescent="0.2">
      <c r="A183" s="7"/>
      <c r="B183" s="7"/>
      <c r="C183" s="7"/>
      <c r="D183" s="7" t="s">
        <v>594</v>
      </c>
      <c r="E183" s="7"/>
      <c r="F183" s="7"/>
      <c r="G183" s="7"/>
      <c r="H183" s="7"/>
      <c r="I183" s="7"/>
      <c r="J183" s="7"/>
      <c r="K183" s="7"/>
      <c r="L183" s="9" t="s">
        <v>240</v>
      </c>
      <c r="M183" s="14" t="s">
        <v>423</v>
      </c>
      <c r="N183" s="14" t="s">
        <v>423</v>
      </c>
      <c r="O183" s="14" t="s">
        <v>423</v>
      </c>
      <c r="P183" s="7"/>
      <c r="Q183" s="14" t="s">
        <v>423</v>
      </c>
      <c r="R183" s="14" t="s">
        <v>423</v>
      </c>
      <c r="S183" s="14" t="s">
        <v>423</v>
      </c>
    </row>
    <row r="184" spans="1:19" ht="16.5" customHeight="1" x14ac:dyDescent="0.2">
      <c r="A184" s="7"/>
      <c r="B184" s="7"/>
      <c r="C184" s="7"/>
      <c r="D184" s="7" t="s">
        <v>595</v>
      </c>
      <c r="E184" s="7"/>
      <c r="F184" s="7"/>
      <c r="G184" s="7"/>
      <c r="H184" s="7"/>
      <c r="I184" s="7"/>
      <c r="J184" s="7"/>
      <c r="K184" s="7"/>
      <c r="L184" s="9" t="s">
        <v>240</v>
      </c>
      <c r="M184" s="14" t="s">
        <v>423</v>
      </c>
      <c r="N184" s="14" t="s">
        <v>423</v>
      </c>
      <c r="O184" s="14" t="s">
        <v>423</v>
      </c>
      <c r="P184" s="7"/>
      <c r="Q184" s="14" t="s">
        <v>423</v>
      </c>
      <c r="R184" s="14" t="s">
        <v>423</v>
      </c>
      <c r="S184" s="14" t="s">
        <v>423</v>
      </c>
    </row>
    <row r="185" spans="1:19" ht="16.5" customHeight="1" x14ac:dyDescent="0.2">
      <c r="A185" s="7"/>
      <c r="B185" s="7"/>
      <c r="C185" s="7"/>
      <c r="D185" s="7" t="s">
        <v>588</v>
      </c>
      <c r="E185" s="7"/>
      <c r="F185" s="7"/>
      <c r="G185" s="7"/>
      <c r="H185" s="7"/>
      <c r="I185" s="7"/>
      <c r="J185" s="7"/>
      <c r="K185" s="7"/>
      <c r="L185" s="9" t="s">
        <v>240</v>
      </c>
      <c r="M185" s="14" t="s">
        <v>423</v>
      </c>
      <c r="N185" s="14" t="s">
        <v>423</v>
      </c>
      <c r="O185" s="14" t="s">
        <v>423</v>
      </c>
      <c r="P185" s="7"/>
      <c r="Q185" s="14" t="s">
        <v>423</v>
      </c>
      <c r="R185" s="14" t="s">
        <v>423</v>
      </c>
      <c r="S185" s="14" t="s">
        <v>423</v>
      </c>
    </row>
    <row r="186" spans="1:19" ht="16.5" customHeight="1" x14ac:dyDescent="0.2">
      <c r="A186" s="7" t="s">
        <v>142</v>
      </c>
      <c r="B186" s="7"/>
      <c r="C186" s="7"/>
      <c r="D186" s="7"/>
      <c r="E186" s="7"/>
      <c r="F186" s="7"/>
      <c r="G186" s="7"/>
      <c r="H186" s="7"/>
      <c r="I186" s="7"/>
      <c r="J186" s="7"/>
      <c r="K186" s="7"/>
      <c r="L186" s="9"/>
      <c r="M186" s="10"/>
      <c r="N186" s="10"/>
      <c r="O186" s="10"/>
      <c r="P186" s="7"/>
      <c r="Q186" s="10"/>
      <c r="R186" s="10"/>
      <c r="S186" s="10"/>
    </row>
    <row r="187" spans="1:19" ht="16.5" customHeight="1" x14ac:dyDescent="0.2">
      <c r="A187" s="7"/>
      <c r="B187" s="7" t="s">
        <v>586</v>
      </c>
      <c r="C187" s="7"/>
      <c r="D187" s="7"/>
      <c r="E187" s="7"/>
      <c r="F187" s="7"/>
      <c r="G187" s="7"/>
      <c r="H187" s="7"/>
      <c r="I187" s="7"/>
      <c r="J187" s="7"/>
      <c r="K187" s="7"/>
      <c r="L187" s="9"/>
      <c r="M187" s="10"/>
      <c r="N187" s="10"/>
      <c r="O187" s="10"/>
      <c r="P187" s="7"/>
      <c r="Q187" s="10"/>
      <c r="R187" s="10"/>
      <c r="S187" s="10"/>
    </row>
    <row r="188" spans="1:19" ht="16.5" customHeight="1" x14ac:dyDescent="0.2">
      <c r="A188" s="7"/>
      <c r="B188" s="7"/>
      <c r="C188" s="7" t="s">
        <v>105</v>
      </c>
      <c r="D188" s="7"/>
      <c r="E188" s="7"/>
      <c r="F188" s="7"/>
      <c r="G188" s="7"/>
      <c r="H188" s="7"/>
      <c r="I188" s="7"/>
      <c r="J188" s="7"/>
      <c r="K188" s="7"/>
      <c r="L188" s="9" t="s">
        <v>240</v>
      </c>
      <c r="M188" s="15">
        <v>383</v>
      </c>
      <c r="N188" s="17">
        <v>1323</v>
      </c>
      <c r="O188" s="15">
        <v>613</v>
      </c>
      <c r="P188" s="7"/>
      <c r="Q188" s="15">
        <v>820</v>
      </c>
      <c r="R188" s="17">
        <v>1510</v>
      </c>
      <c r="S188" s="15">
        <v>352</v>
      </c>
    </row>
    <row r="189" spans="1:19" ht="16.5" customHeight="1" x14ac:dyDescent="0.2">
      <c r="A189" s="7"/>
      <c r="B189" s="7"/>
      <c r="C189" s="7" t="s">
        <v>587</v>
      </c>
      <c r="D189" s="7"/>
      <c r="E189" s="7"/>
      <c r="F189" s="7"/>
      <c r="G189" s="7"/>
      <c r="H189" s="7"/>
      <c r="I189" s="7"/>
      <c r="J189" s="7"/>
      <c r="K189" s="7"/>
      <c r="L189" s="9"/>
      <c r="M189" s="10"/>
      <c r="N189" s="10"/>
      <c r="O189" s="10"/>
      <c r="P189" s="7"/>
      <c r="Q189" s="10"/>
      <c r="R189" s="10"/>
      <c r="S189" s="10"/>
    </row>
    <row r="190" spans="1:19" ht="29.45" customHeight="1" x14ac:dyDescent="0.2">
      <c r="A190" s="7"/>
      <c r="B190" s="7"/>
      <c r="C190" s="7"/>
      <c r="D190" s="84" t="s">
        <v>346</v>
      </c>
      <c r="E190" s="84"/>
      <c r="F190" s="84"/>
      <c r="G190" s="84"/>
      <c r="H190" s="84"/>
      <c r="I190" s="84"/>
      <c r="J190" s="84"/>
      <c r="K190" s="84"/>
      <c r="L190" s="9" t="s">
        <v>240</v>
      </c>
      <c r="M190" s="15">
        <v>338</v>
      </c>
      <c r="N190" s="17">
        <v>1287</v>
      </c>
      <c r="O190" s="15">
        <v>138</v>
      </c>
      <c r="P190" s="7"/>
      <c r="Q190" s="15">
        <v>405</v>
      </c>
      <c r="R190" s="17">
        <v>1686</v>
      </c>
      <c r="S190" s="16">
        <v>56</v>
      </c>
    </row>
    <row r="191" spans="1:19" ht="16.5" customHeight="1" x14ac:dyDescent="0.2">
      <c r="A191" s="7"/>
      <c r="B191" s="7"/>
      <c r="C191" s="7"/>
      <c r="D191" s="7" t="s">
        <v>487</v>
      </c>
      <c r="E191" s="7"/>
      <c r="F191" s="7"/>
      <c r="G191" s="7"/>
      <c r="H191" s="7"/>
      <c r="I191" s="7"/>
      <c r="J191" s="7"/>
      <c r="K191" s="7"/>
      <c r="L191" s="9" t="s">
        <v>240</v>
      </c>
      <c r="M191" s="15">
        <v>412</v>
      </c>
      <c r="N191" s="17">
        <v>1338</v>
      </c>
      <c r="O191" s="15">
        <v>473</v>
      </c>
      <c r="P191" s="7"/>
      <c r="Q191" s="15">
        <v>855</v>
      </c>
      <c r="R191" s="17">
        <v>1496</v>
      </c>
      <c r="S191" s="15">
        <v>296</v>
      </c>
    </row>
    <row r="192" spans="1:19" ht="16.5" customHeight="1" x14ac:dyDescent="0.2">
      <c r="A192" s="7"/>
      <c r="B192" s="7"/>
      <c r="C192" s="7"/>
      <c r="D192" s="7" t="s">
        <v>588</v>
      </c>
      <c r="E192" s="7"/>
      <c r="F192" s="7"/>
      <c r="G192" s="7"/>
      <c r="H192" s="7"/>
      <c r="I192" s="7"/>
      <c r="J192" s="7"/>
      <c r="K192" s="7"/>
      <c r="L192" s="9" t="s">
        <v>240</v>
      </c>
      <c r="M192" s="14" t="s">
        <v>227</v>
      </c>
      <c r="N192" s="14" t="s">
        <v>227</v>
      </c>
      <c r="O192" s="13">
        <v>2</v>
      </c>
      <c r="P192" s="7"/>
      <c r="Q192" s="14" t="s">
        <v>101</v>
      </c>
      <c r="R192" s="14" t="s">
        <v>101</v>
      </c>
      <c r="S192" s="13" t="s">
        <v>104</v>
      </c>
    </row>
    <row r="193" spans="1:19" ht="16.5" customHeight="1" x14ac:dyDescent="0.2">
      <c r="A193" s="7"/>
      <c r="B193" s="7"/>
      <c r="C193" s="7" t="s">
        <v>589</v>
      </c>
      <c r="D193" s="7"/>
      <c r="E193" s="7"/>
      <c r="F193" s="7"/>
      <c r="G193" s="7"/>
      <c r="H193" s="7"/>
      <c r="I193" s="7"/>
      <c r="J193" s="7"/>
      <c r="K193" s="7"/>
      <c r="L193" s="9"/>
      <c r="M193" s="10"/>
      <c r="N193" s="10"/>
      <c r="O193" s="10"/>
      <c r="P193" s="7"/>
      <c r="Q193" s="10"/>
      <c r="R193" s="10"/>
      <c r="S193" s="10"/>
    </row>
    <row r="194" spans="1:19" ht="16.5" customHeight="1" x14ac:dyDescent="0.2">
      <c r="A194" s="7"/>
      <c r="B194" s="7"/>
      <c r="C194" s="7"/>
      <c r="D194" s="7" t="s">
        <v>433</v>
      </c>
      <c r="E194" s="7"/>
      <c r="F194" s="7"/>
      <c r="G194" s="7"/>
      <c r="H194" s="7"/>
      <c r="I194" s="7"/>
      <c r="J194" s="7"/>
      <c r="K194" s="7"/>
      <c r="L194" s="9" t="s">
        <v>240</v>
      </c>
      <c r="M194" s="14" t="s">
        <v>227</v>
      </c>
      <c r="N194" s="14" t="s">
        <v>227</v>
      </c>
      <c r="O194" s="13">
        <v>1</v>
      </c>
      <c r="P194" s="7"/>
      <c r="Q194" s="14" t="s">
        <v>227</v>
      </c>
      <c r="R194" s="14" t="s">
        <v>227</v>
      </c>
      <c r="S194" s="13">
        <v>1</v>
      </c>
    </row>
    <row r="195" spans="1:19" ht="16.5" customHeight="1" x14ac:dyDescent="0.2">
      <c r="A195" s="7"/>
      <c r="B195" s="7"/>
      <c r="C195" s="7"/>
      <c r="D195" s="7" t="s">
        <v>434</v>
      </c>
      <c r="E195" s="7"/>
      <c r="F195" s="7"/>
      <c r="G195" s="7"/>
      <c r="H195" s="7"/>
      <c r="I195" s="7"/>
      <c r="J195" s="7"/>
      <c r="K195" s="7"/>
      <c r="L195" s="9" t="s">
        <v>240</v>
      </c>
      <c r="M195" s="14" t="s">
        <v>101</v>
      </c>
      <c r="N195" s="14" t="s">
        <v>101</v>
      </c>
      <c r="O195" s="13" t="s">
        <v>104</v>
      </c>
      <c r="P195" s="7"/>
      <c r="Q195" s="14" t="s">
        <v>101</v>
      </c>
      <c r="R195" s="14" t="s">
        <v>101</v>
      </c>
      <c r="S195" s="13" t="s">
        <v>104</v>
      </c>
    </row>
    <row r="196" spans="1:19" ht="16.5" customHeight="1" x14ac:dyDescent="0.2">
      <c r="A196" s="7"/>
      <c r="B196" s="7"/>
      <c r="C196" s="7"/>
      <c r="D196" s="7" t="s">
        <v>435</v>
      </c>
      <c r="E196" s="7"/>
      <c r="F196" s="7"/>
      <c r="G196" s="7"/>
      <c r="H196" s="7"/>
      <c r="I196" s="7"/>
      <c r="J196" s="7"/>
      <c r="K196" s="7"/>
      <c r="L196" s="9" t="s">
        <v>240</v>
      </c>
      <c r="M196" s="15">
        <v>403</v>
      </c>
      <c r="N196" s="17">
        <v>1359</v>
      </c>
      <c r="O196" s="15">
        <v>580</v>
      </c>
      <c r="P196" s="7"/>
      <c r="Q196" s="15">
        <v>834</v>
      </c>
      <c r="R196" s="17">
        <v>1511</v>
      </c>
      <c r="S196" s="15">
        <v>334</v>
      </c>
    </row>
    <row r="197" spans="1:19" ht="16.5" customHeight="1" x14ac:dyDescent="0.2">
      <c r="A197" s="7"/>
      <c r="B197" s="7"/>
      <c r="C197" s="7"/>
      <c r="D197" s="7" t="s">
        <v>436</v>
      </c>
      <c r="E197" s="7"/>
      <c r="F197" s="7"/>
      <c r="G197" s="7"/>
      <c r="H197" s="7"/>
      <c r="I197" s="7"/>
      <c r="J197" s="7"/>
      <c r="K197" s="7"/>
      <c r="L197" s="9" t="s">
        <v>240</v>
      </c>
      <c r="M197" s="14" t="s">
        <v>227</v>
      </c>
      <c r="N197" s="14" t="s">
        <v>227</v>
      </c>
      <c r="O197" s="16">
        <v>16</v>
      </c>
      <c r="P197" s="7"/>
      <c r="Q197" s="14" t="s">
        <v>227</v>
      </c>
      <c r="R197" s="14" t="s">
        <v>227</v>
      </c>
      <c r="S197" s="13">
        <v>9</v>
      </c>
    </row>
    <row r="198" spans="1:19" ht="16.5" customHeight="1" x14ac:dyDescent="0.2">
      <c r="A198" s="7"/>
      <c r="B198" s="7"/>
      <c r="C198" s="7"/>
      <c r="D198" s="7" t="s">
        <v>437</v>
      </c>
      <c r="E198" s="7"/>
      <c r="F198" s="7"/>
      <c r="G198" s="7"/>
      <c r="H198" s="7"/>
      <c r="I198" s="7"/>
      <c r="J198" s="7"/>
      <c r="K198" s="7"/>
      <c r="L198" s="9" t="s">
        <v>240</v>
      </c>
      <c r="M198" s="14" t="s">
        <v>227</v>
      </c>
      <c r="N198" s="14" t="s">
        <v>227</v>
      </c>
      <c r="O198" s="13">
        <v>3</v>
      </c>
      <c r="P198" s="7"/>
      <c r="Q198" s="14" t="s">
        <v>227</v>
      </c>
      <c r="R198" s="14" t="s">
        <v>227</v>
      </c>
      <c r="S198" s="13">
        <v>2</v>
      </c>
    </row>
    <row r="199" spans="1:19" ht="16.5" customHeight="1" x14ac:dyDescent="0.2">
      <c r="A199" s="7"/>
      <c r="B199" s="7"/>
      <c r="C199" s="7"/>
      <c r="D199" s="7" t="s">
        <v>588</v>
      </c>
      <c r="E199" s="7"/>
      <c r="F199" s="7"/>
      <c r="G199" s="7"/>
      <c r="H199" s="7"/>
      <c r="I199" s="7"/>
      <c r="J199" s="7"/>
      <c r="K199" s="7"/>
      <c r="L199" s="9" t="s">
        <v>240</v>
      </c>
      <c r="M199" s="14" t="s">
        <v>227</v>
      </c>
      <c r="N199" s="14" t="s">
        <v>227</v>
      </c>
      <c r="O199" s="16">
        <v>13</v>
      </c>
      <c r="P199" s="7"/>
      <c r="Q199" s="14" t="s">
        <v>227</v>
      </c>
      <c r="R199" s="14" t="s">
        <v>227</v>
      </c>
      <c r="S199" s="13">
        <v>6</v>
      </c>
    </row>
    <row r="200" spans="1:19" ht="16.5" customHeight="1" x14ac:dyDescent="0.2">
      <c r="A200" s="7"/>
      <c r="B200" s="7"/>
      <c r="C200" s="7" t="s">
        <v>611</v>
      </c>
      <c r="D200" s="7"/>
      <c r="E200" s="7"/>
      <c r="F200" s="7"/>
      <c r="G200" s="7"/>
      <c r="H200" s="7"/>
      <c r="I200" s="7"/>
      <c r="J200" s="7"/>
      <c r="K200" s="7"/>
      <c r="L200" s="9"/>
      <c r="M200" s="10"/>
      <c r="N200" s="10"/>
      <c r="O200" s="10"/>
      <c r="P200" s="7"/>
      <c r="Q200" s="10"/>
      <c r="R200" s="10"/>
      <c r="S200" s="10"/>
    </row>
    <row r="201" spans="1:19" ht="16.5" customHeight="1" x14ac:dyDescent="0.2">
      <c r="A201" s="7"/>
      <c r="B201" s="7"/>
      <c r="C201" s="7"/>
      <c r="D201" s="7" t="s">
        <v>591</v>
      </c>
      <c r="E201" s="7"/>
      <c r="F201" s="7"/>
      <c r="G201" s="7"/>
      <c r="H201" s="7"/>
      <c r="I201" s="7"/>
      <c r="J201" s="7"/>
      <c r="K201" s="7"/>
      <c r="L201" s="9" t="s">
        <v>240</v>
      </c>
      <c r="M201" s="15">
        <v>218</v>
      </c>
      <c r="N201" s="15">
        <v>907</v>
      </c>
      <c r="O201" s="16">
        <v>20</v>
      </c>
      <c r="P201" s="7"/>
      <c r="Q201" s="14" t="s">
        <v>227</v>
      </c>
      <c r="R201" s="14" t="s">
        <v>227</v>
      </c>
      <c r="S201" s="16">
        <v>12</v>
      </c>
    </row>
    <row r="202" spans="1:19" ht="16.5" customHeight="1" x14ac:dyDescent="0.2">
      <c r="A202" s="7"/>
      <c r="B202" s="7"/>
      <c r="C202" s="7"/>
      <c r="D202" s="7" t="s">
        <v>592</v>
      </c>
      <c r="E202" s="7"/>
      <c r="F202" s="7"/>
      <c r="G202" s="7"/>
      <c r="H202" s="7"/>
      <c r="I202" s="7"/>
      <c r="J202" s="7"/>
      <c r="K202" s="7"/>
      <c r="L202" s="9" t="s">
        <v>240</v>
      </c>
      <c r="M202" s="14" t="s">
        <v>227</v>
      </c>
      <c r="N202" s="14" t="s">
        <v>227</v>
      </c>
      <c r="O202" s="13">
        <v>3</v>
      </c>
      <c r="P202" s="7"/>
      <c r="Q202" s="14" t="s">
        <v>227</v>
      </c>
      <c r="R202" s="14" t="s">
        <v>227</v>
      </c>
      <c r="S202" s="13">
        <v>6</v>
      </c>
    </row>
    <row r="203" spans="1:19" ht="16.5" customHeight="1" x14ac:dyDescent="0.2">
      <c r="A203" s="7"/>
      <c r="B203" s="7"/>
      <c r="C203" s="7"/>
      <c r="D203" s="7" t="s">
        <v>593</v>
      </c>
      <c r="E203" s="7"/>
      <c r="F203" s="7"/>
      <c r="G203" s="7"/>
      <c r="H203" s="7"/>
      <c r="I203" s="7"/>
      <c r="J203" s="7"/>
      <c r="K203" s="7"/>
      <c r="L203" s="9" t="s">
        <v>240</v>
      </c>
      <c r="M203" s="15">
        <v>429</v>
      </c>
      <c r="N203" s="17">
        <v>1401</v>
      </c>
      <c r="O203" s="15">
        <v>186</v>
      </c>
      <c r="P203" s="7"/>
      <c r="Q203" s="15">
        <v>886</v>
      </c>
      <c r="R203" s="17">
        <v>1524</v>
      </c>
      <c r="S203" s="15">
        <v>126</v>
      </c>
    </row>
    <row r="204" spans="1:19" ht="16.5" customHeight="1" x14ac:dyDescent="0.2">
      <c r="A204" s="7"/>
      <c r="B204" s="7"/>
      <c r="C204" s="7"/>
      <c r="D204" s="7" t="s">
        <v>594</v>
      </c>
      <c r="E204" s="7"/>
      <c r="F204" s="7"/>
      <c r="G204" s="7"/>
      <c r="H204" s="7"/>
      <c r="I204" s="7"/>
      <c r="J204" s="7"/>
      <c r="K204" s="7"/>
      <c r="L204" s="9" t="s">
        <v>240</v>
      </c>
      <c r="M204" s="15">
        <v>483</v>
      </c>
      <c r="N204" s="17">
        <v>1237</v>
      </c>
      <c r="O204" s="15">
        <v>201</v>
      </c>
      <c r="P204" s="7"/>
      <c r="Q204" s="15">
        <v>854</v>
      </c>
      <c r="R204" s="17">
        <v>1499</v>
      </c>
      <c r="S204" s="15">
        <v>109</v>
      </c>
    </row>
    <row r="205" spans="1:19" ht="16.5" customHeight="1" x14ac:dyDescent="0.2">
      <c r="A205" s="7"/>
      <c r="B205" s="7"/>
      <c r="C205" s="7"/>
      <c r="D205" s="7" t="s">
        <v>595</v>
      </c>
      <c r="E205" s="7"/>
      <c r="F205" s="7"/>
      <c r="G205" s="7"/>
      <c r="H205" s="7"/>
      <c r="I205" s="7"/>
      <c r="J205" s="7"/>
      <c r="K205" s="7"/>
      <c r="L205" s="9" t="s">
        <v>240</v>
      </c>
      <c r="M205" s="15">
        <v>324</v>
      </c>
      <c r="N205" s="17">
        <v>1317</v>
      </c>
      <c r="O205" s="15">
        <v>190</v>
      </c>
      <c r="P205" s="7"/>
      <c r="Q205" s="15">
        <v>519</v>
      </c>
      <c r="R205" s="17">
        <v>1535</v>
      </c>
      <c r="S205" s="16">
        <v>93</v>
      </c>
    </row>
    <row r="206" spans="1:19" ht="16.5" customHeight="1" x14ac:dyDescent="0.2">
      <c r="A206" s="7"/>
      <c r="B206" s="7"/>
      <c r="C206" s="7"/>
      <c r="D206" s="7" t="s">
        <v>588</v>
      </c>
      <c r="E206" s="7"/>
      <c r="F206" s="7"/>
      <c r="G206" s="7"/>
      <c r="H206" s="7"/>
      <c r="I206" s="7"/>
      <c r="J206" s="7"/>
      <c r="K206" s="7"/>
      <c r="L206" s="9" t="s">
        <v>240</v>
      </c>
      <c r="M206" s="14" t="s">
        <v>227</v>
      </c>
      <c r="N206" s="14" t="s">
        <v>227</v>
      </c>
      <c r="O206" s="16">
        <v>13</v>
      </c>
      <c r="P206" s="7"/>
      <c r="Q206" s="14" t="s">
        <v>227</v>
      </c>
      <c r="R206" s="14" t="s">
        <v>227</v>
      </c>
      <c r="S206" s="13">
        <v>6</v>
      </c>
    </row>
    <row r="207" spans="1:19" ht="16.5" customHeight="1" x14ac:dyDescent="0.2">
      <c r="A207" s="7"/>
      <c r="B207" s="7" t="s">
        <v>596</v>
      </c>
      <c r="C207" s="7"/>
      <c r="D207" s="7"/>
      <c r="E207" s="7"/>
      <c r="F207" s="7"/>
      <c r="G207" s="7"/>
      <c r="H207" s="7"/>
      <c r="I207" s="7"/>
      <c r="J207" s="7"/>
      <c r="K207" s="7"/>
      <c r="L207" s="9"/>
      <c r="M207" s="10"/>
      <c r="N207" s="10"/>
      <c r="O207" s="10"/>
      <c r="P207" s="7"/>
      <c r="Q207" s="10"/>
      <c r="R207" s="10"/>
      <c r="S207" s="10"/>
    </row>
    <row r="208" spans="1:19" ht="16.5" customHeight="1" x14ac:dyDescent="0.2">
      <c r="A208" s="7"/>
      <c r="B208" s="7"/>
      <c r="C208" s="7" t="s">
        <v>105</v>
      </c>
      <c r="D208" s="7"/>
      <c r="E208" s="7"/>
      <c r="F208" s="7"/>
      <c r="G208" s="7"/>
      <c r="H208" s="7"/>
      <c r="I208" s="7"/>
      <c r="J208" s="7"/>
      <c r="K208" s="7"/>
      <c r="L208" s="9" t="s">
        <v>240</v>
      </c>
      <c r="M208" s="14" t="s">
        <v>101</v>
      </c>
      <c r="N208" s="14" t="s">
        <v>101</v>
      </c>
      <c r="O208" s="14" t="s">
        <v>101</v>
      </c>
      <c r="P208" s="7"/>
      <c r="Q208" s="14" t="s">
        <v>101</v>
      </c>
      <c r="R208" s="14" t="s">
        <v>101</v>
      </c>
      <c r="S208" s="14" t="s">
        <v>101</v>
      </c>
    </row>
    <row r="209" spans="1:19" ht="16.5" customHeight="1" x14ac:dyDescent="0.2">
      <c r="A209" s="7"/>
      <c r="B209" s="7"/>
      <c r="C209" s="7" t="s">
        <v>587</v>
      </c>
      <c r="D209" s="7"/>
      <c r="E209" s="7"/>
      <c r="F209" s="7"/>
      <c r="G209" s="7"/>
      <c r="H209" s="7"/>
      <c r="I209" s="7"/>
      <c r="J209" s="7"/>
      <c r="K209" s="7"/>
      <c r="L209" s="9"/>
      <c r="M209" s="10"/>
      <c r="N209" s="10"/>
      <c r="O209" s="10"/>
      <c r="P209" s="7"/>
      <c r="Q209" s="10"/>
      <c r="R209" s="10"/>
      <c r="S209" s="10"/>
    </row>
    <row r="210" spans="1:19" ht="29.45" customHeight="1" x14ac:dyDescent="0.2">
      <c r="A210" s="7"/>
      <c r="B210" s="7"/>
      <c r="C210" s="7"/>
      <c r="D210" s="84" t="s">
        <v>346</v>
      </c>
      <c r="E210" s="84"/>
      <c r="F210" s="84"/>
      <c r="G210" s="84"/>
      <c r="H210" s="84"/>
      <c r="I210" s="84"/>
      <c r="J210" s="84"/>
      <c r="K210" s="84"/>
      <c r="L210" s="9" t="s">
        <v>240</v>
      </c>
      <c r="M210" s="14" t="s">
        <v>101</v>
      </c>
      <c r="N210" s="14" t="s">
        <v>101</v>
      </c>
      <c r="O210" s="14" t="s">
        <v>101</v>
      </c>
      <c r="P210" s="7"/>
      <c r="Q210" s="14" t="s">
        <v>101</v>
      </c>
      <c r="R210" s="14" t="s">
        <v>101</v>
      </c>
      <c r="S210" s="14" t="s">
        <v>101</v>
      </c>
    </row>
    <row r="211" spans="1:19" ht="16.5" customHeight="1" x14ac:dyDescent="0.2">
      <c r="A211" s="7"/>
      <c r="B211" s="7"/>
      <c r="C211" s="7"/>
      <c r="D211" s="7" t="s">
        <v>487</v>
      </c>
      <c r="E211" s="7"/>
      <c r="F211" s="7"/>
      <c r="G211" s="7"/>
      <c r="H211" s="7"/>
      <c r="I211" s="7"/>
      <c r="J211" s="7"/>
      <c r="K211" s="7"/>
      <c r="L211" s="9" t="s">
        <v>240</v>
      </c>
      <c r="M211" s="14" t="s">
        <v>101</v>
      </c>
      <c r="N211" s="14" t="s">
        <v>101</v>
      </c>
      <c r="O211" s="14" t="s">
        <v>101</v>
      </c>
      <c r="P211" s="7"/>
      <c r="Q211" s="14" t="s">
        <v>101</v>
      </c>
      <c r="R211" s="14" t="s">
        <v>101</v>
      </c>
      <c r="S211" s="14" t="s">
        <v>101</v>
      </c>
    </row>
    <row r="212" spans="1:19" ht="16.5" customHeight="1" x14ac:dyDescent="0.2">
      <c r="A212" s="7"/>
      <c r="B212" s="7"/>
      <c r="C212" s="7"/>
      <c r="D212" s="7" t="s">
        <v>588</v>
      </c>
      <c r="E212" s="7"/>
      <c r="F212" s="7"/>
      <c r="G212" s="7"/>
      <c r="H212" s="7"/>
      <c r="I212" s="7"/>
      <c r="J212" s="7"/>
      <c r="K212" s="7"/>
      <c r="L212" s="9" t="s">
        <v>240</v>
      </c>
      <c r="M212" s="14" t="s">
        <v>101</v>
      </c>
      <c r="N212" s="14" t="s">
        <v>101</v>
      </c>
      <c r="O212" s="14" t="s">
        <v>101</v>
      </c>
      <c r="P212" s="7"/>
      <c r="Q212" s="14" t="s">
        <v>101</v>
      </c>
      <c r="R212" s="14" t="s">
        <v>101</v>
      </c>
      <c r="S212" s="14" t="s">
        <v>101</v>
      </c>
    </row>
    <row r="213" spans="1:19" ht="16.5" customHeight="1" x14ac:dyDescent="0.2">
      <c r="A213" s="7"/>
      <c r="B213" s="7"/>
      <c r="C213" s="7" t="s">
        <v>589</v>
      </c>
      <c r="D213" s="7"/>
      <c r="E213" s="7"/>
      <c r="F213" s="7"/>
      <c r="G213" s="7"/>
      <c r="H213" s="7"/>
      <c r="I213" s="7"/>
      <c r="J213" s="7"/>
      <c r="K213" s="7"/>
      <c r="L213" s="9"/>
      <c r="M213" s="10"/>
      <c r="N213" s="10"/>
      <c r="O213" s="10"/>
      <c r="P213" s="7"/>
      <c r="Q213" s="10"/>
      <c r="R213" s="10"/>
      <c r="S213" s="10"/>
    </row>
    <row r="214" spans="1:19" ht="16.5" customHeight="1" x14ac:dyDescent="0.2">
      <c r="A214" s="7"/>
      <c r="B214" s="7"/>
      <c r="C214" s="7"/>
      <c r="D214" s="7" t="s">
        <v>433</v>
      </c>
      <c r="E214" s="7"/>
      <c r="F214" s="7"/>
      <c r="G214" s="7"/>
      <c r="H214" s="7"/>
      <c r="I214" s="7"/>
      <c r="J214" s="7"/>
      <c r="K214" s="7"/>
      <c r="L214" s="9" t="s">
        <v>240</v>
      </c>
      <c r="M214" s="14" t="s">
        <v>101</v>
      </c>
      <c r="N214" s="14" t="s">
        <v>101</v>
      </c>
      <c r="O214" s="14" t="s">
        <v>101</v>
      </c>
      <c r="P214" s="7"/>
      <c r="Q214" s="14" t="s">
        <v>101</v>
      </c>
      <c r="R214" s="14" t="s">
        <v>101</v>
      </c>
      <c r="S214" s="14" t="s">
        <v>101</v>
      </c>
    </row>
    <row r="215" spans="1:19" ht="16.5" customHeight="1" x14ac:dyDescent="0.2">
      <c r="A215" s="7"/>
      <c r="B215" s="7"/>
      <c r="C215" s="7"/>
      <c r="D215" s="7" t="s">
        <v>434</v>
      </c>
      <c r="E215" s="7"/>
      <c r="F215" s="7"/>
      <c r="G215" s="7"/>
      <c r="H215" s="7"/>
      <c r="I215" s="7"/>
      <c r="J215" s="7"/>
      <c r="K215" s="7"/>
      <c r="L215" s="9" t="s">
        <v>240</v>
      </c>
      <c r="M215" s="14" t="s">
        <v>101</v>
      </c>
      <c r="N215" s="14" t="s">
        <v>101</v>
      </c>
      <c r="O215" s="14" t="s">
        <v>101</v>
      </c>
      <c r="P215" s="7"/>
      <c r="Q215" s="14" t="s">
        <v>101</v>
      </c>
      <c r="R215" s="14" t="s">
        <v>101</v>
      </c>
      <c r="S215" s="14" t="s">
        <v>101</v>
      </c>
    </row>
    <row r="216" spans="1:19" ht="16.5" customHeight="1" x14ac:dyDescent="0.2">
      <c r="A216" s="7"/>
      <c r="B216" s="7"/>
      <c r="C216" s="7"/>
      <c r="D216" s="7" t="s">
        <v>435</v>
      </c>
      <c r="E216" s="7"/>
      <c r="F216" s="7"/>
      <c r="G216" s="7"/>
      <c r="H216" s="7"/>
      <c r="I216" s="7"/>
      <c r="J216" s="7"/>
      <c r="K216" s="7"/>
      <c r="L216" s="9" t="s">
        <v>240</v>
      </c>
      <c r="M216" s="14" t="s">
        <v>101</v>
      </c>
      <c r="N216" s="14" t="s">
        <v>101</v>
      </c>
      <c r="O216" s="14" t="s">
        <v>101</v>
      </c>
      <c r="P216" s="7"/>
      <c r="Q216" s="14" t="s">
        <v>101</v>
      </c>
      <c r="R216" s="14" t="s">
        <v>101</v>
      </c>
      <c r="S216" s="14" t="s">
        <v>101</v>
      </c>
    </row>
    <row r="217" spans="1:19" ht="16.5" customHeight="1" x14ac:dyDescent="0.2">
      <c r="A217" s="7"/>
      <c r="B217" s="7"/>
      <c r="C217" s="7"/>
      <c r="D217" s="7" t="s">
        <v>436</v>
      </c>
      <c r="E217" s="7"/>
      <c r="F217" s="7"/>
      <c r="G217" s="7"/>
      <c r="H217" s="7"/>
      <c r="I217" s="7"/>
      <c r="J217" s="7"/>
      <c r="K217" s="7"/>
      <c r="L217" s="9" t="s">
        <v>240</v>
      </c>
      <c r="M217" s="14" t="s">
        <v>101</v>
      </c>
      <c r="N217" s="14" t="s">
        <v>101</v>
      </c>
      <c r="O217" s="14" t="s">
        <v>101</v>
      </c>
      <c r="P217" s="7"/>
      <c r="Q217" s="14" t="s">
        <v>101</v>
      </c>
      <c r="R217" s="14" t="s">
        <v>101</v>
      </c>
      <c r="S217" s="14" t="s">
        <v>101</v>
      </c>
    </row>
    <row r="218" spans="1:19" ht="16.5" customHeight="1" x14ac:dyDescent="0.2">
      <c r="A218" s="7"/>
      <c r="B218" s="7"/>
      <c r="C218" s="7"/>
      <c r="D218" s="7" t="s">
        <v>437</v>
      </c>
      <c r="E218" s="7"/>
      <c r="F218" s="7"/>
      <c r="G218" s="7"/>
      <c r="H218" s="7"/>
      <c r="I218" s="7"/>
      <c r="J218" s="7"/>
      <c r="K218" s="7"/>
      <c r="L218" s="9" t="s">
        <v>240</v>
      </c>
      <c r="M218" s="14" t="s">
        <v>101</v>
      </c>
      <c r="N218" s="14" t="s">
        <v>101</v>
      </c>
      <c r="O218" s="14" t="s">
        <v>101</v>
      </c>
      <c r="P218" s="7"/>
      <c r="Q218" s="14" t="s">
        <v>101</v>
      </c>
      <c r="R218" s="14" t="s">
        <v>101</v>
      </c>
      <c r="S218" s="14" t="s">
        <v>101</v>
      </c>
    </row>
    <row r="219" spans="1:19" ht="16.5" customHeight="1" x14ac:dyDescent="0.2">
      <c r="A219" s="7"/>
      <c r="B219" s="7"/>
      <c r="C219" s="7"/>
      <c r="D219" s="7" t="s">
        <v>588</v>
      </c>
      <c r="E219" s="7"/>
      <c r="F219" s="7"/>
      <c r="G219" s="7"/>
      <c r="H219" s="7"/>
      <c r="I219" s="7"/>
      <c r="J219" s="7"/>
      <c r="K219" s="7"/>
      <c r="L219" s="9" t="s">
        <v>240</v>
      </c>
      <c r="M219" s="14" t="s">
        <v>101</v>
      </c>
      <c r="N219" s="14" t="s">
        <v>101</v>
      </c>
      <c r="O219" s="14" t="s">
        <v>101</v>
      </c>
      <c r="P219" s="7"/>
      <c r="Q219" s="14" t="s">
        <v>101</v>
      </c>
      <c r="R219" s="14" t="s">
        <v>101</v>
      </c>
      <c r="S219" s="14" t="s">
        <v>101</v>
      </c>
    </row>
    <row r="220" spans="1:19" ht="16.5" customHeight="1" x14ac:dyDescent="0.2">
      <c r="A220" s="7"/>
      <c r="B220" s="7"/>
      <c r="C220" s="7" t="s">
        <v>611</v>
      </c>
      <c r="D220" s="7"/>
      <c r="E220" s="7"/>
      <c r="F220" s="7"/>
      <c r="G220" s="7"/>
      <c r="H220" s="7"/>
      <c r="I220" s="7"/>
      <c r="J220" s="7"/>
      <c r="K220" s="7"/>
      <c r="L220" s="9"/>
      <c r="M220" s="10"/>
      <c r="N220" s="10"/>
      <c r="O220" s="10"/>
      <c r="P220" s="7"/>
      <c r="Q220" s="10"/>
      <c r="R220" s="10"/>
      <c r="S220" s="10"/>
    </row>
    <row r="221" spans="1:19" ht="16.5" customHeight="1" x14ac:dyDescent="0.2">
      <c r="A221" s="7"/>
      <c r="B221" s="7"/>
      <c r="C221" s="7"/>
      <c r="D221" s="7" t="s">
        <v>591</v>
      </c>
      <c r="E221" s="7"/>
      <c r="F221" s="7"/>
      <c r="G221" s="7"/>
      <c r="H221" s="7"/>
      <c r="I221" s="7"/>
      <c r="J221" s="7"/>
      <c r="K221" s="7"/>
      <c r="L221" s="9" t="s">
        <v>240</v>
      </c>
      <c r="M221" s="14" t="s">
        <v>101</v>
      </c>
      <c r="N221" s="14" t="s">
        <v>101</v>
      </c>
      <c r="O221" s="14" t="s">
        <v>101</v>
      </c>
      <c r="P221" s="7"/>
      <c r="Q221" s="14" t="s">
        <v>101</v>
      </c>
      <c r="R221" s="14" t="s">
        <v>101</v>
      </c>
      <c r="S221" s="14" t="s">
        <v>101</v>
      </c>
    </row>
    <row r="222" spans="1:19" ht="16.5" customHeight="1" x14ac:dyDescent="0.2">
      <c r="A222" s="7"/>
      <c r="B222" s="7"/>
      <c r="C222" s="7"/>
      <c r="D222" s="7" t="s">
        <v>592</v>
      </c>
      <c r="E222" s="7"/>
      <c r="F222" s="7"/>
      <c r="G222" s="7"/>
      <c r="H222" s="7"/>
      <c r="I222" s="7"/>
      <c r="J222" s="7"/>
      <c r="K222" s="7"/>
      <c r="L222" s="9" t="s">
        <v>240</v>
      </c>
      <c r="M222" s="14" t="s">
        <v>101</v>
      </c>
      <c r="N222" s="14" t="s">
        <v>101</v>
      </c>
      <c r="O222" s="14" t="s">
        <v>101</v>
      </c>
      <c r="P222" s="7"/>
      <c r="Q222" s="14" t="s">
        <v>101</v>
      </c>
      <c r="R222" s="14" t="s">
        <v>101</v>
      </c>
      <c r="S222" s="14" t="s">
        <v>101</v>
      </c>
    </row>
    <row r="223" spans="1:19" ht="16.5" customHeight="1" x14ac:dyDescent="0.2">
      <c r="A223" s="7"/>
      <c r="B223" s="7"/>
      <c r="C223" s="7"/>
      <c r="D223" s="7" t="s">
        <v>593</v>
      </c>
      <c r="E223" s="7"/>
      <c r="F223" s="7"/>
      <c r="G223" s="7"/>
      <c r="H223" s="7"/>
      <c r="I223" s="7"/>
      <c r="J223" s="7"/>
      <c r="K223" s="7"/>
      <c r="L223" s="9" t="s">
        <v>240</v>
      </c>
      <c r="M223" s="14" t="s">
        <v>101</v>
      </c>
      <c r="N223" s="14" t="s">
        <v>101</v>
      </c>
      <c r="O223" s="14" t="s">
        <v>101</v>
      </c>
      <c r="P223" s="7"/>
      <c r="Q223" s="14" t="s">
        <v>101</v>
      </c>
      <c r="R223" s="14" t="s">
        <v>101</v>
      </c>
      <c r="S223" s="14" t="s">
        <v>101</v>
      </c>
    </row>
    <row r="224" spans="1:19" ht="16.5" customHeight="1" x14ac:dyDescent="0.2">
      <c r="A224" s="7"/>
      <c r="B224" s="7"/>
      <c r="C224" s="7"/>
      <c r="D224" s="7" t="s">
        <v>594</v>
      </c>
      <c r="E224" s="7"/>
      <c r="F224" s="7"/>
      <c r="G224" s="7"/>
      <c r="H224" s="7"/>
      <c r="I224" s="7"/>
      <c r="J224" s="7"/>
      <c r="K224" s="7"/>
      <c r="L224" s="9" t="s">
        <v>240</v>
      </c>
      <c r="M224" s="14" t="s">
        <v>101</v>
      </c>
      <c r="N224" s="14" t="s">
        <v>101</v>
      </c>
      <c r="O224" s="14" t="s">
        <v>101</v>
      </c>
      <c r="P224" s="7"/>
      <c r="Q224" s="14" t="s">
        <v>101</v>
      </c>
      <c r="R224" s="14" t="s">
        <v>101</v>
      </c>
      <c r="S224" s="14" t="s">
        <v>101</v>
      </c>
    </row>
    <row r="225" spans="1:19" ht="16.5" customHeight="1" x14ac:dyDescent="0.2">
      <c r="A225" s="7"/>
      <c r="B225" s="7"/>
      <c r="C225" s="7"/>
      <c r="D225" s="7" t="s">
        <v>595</v>
      </c>
      <c r="E225" s="7"/>
      <c r="F225" s="7"/>
      <c r="G225" s="7"/>
      <c r="H225" s="7"/>
      <c r="I225" s="7"/>
      <c r="J225" s="7"/>
      <c r="K225" s="7"/>
      <c r="L225" s="9" t="s">
        <v>240</v>
      </c>
      <c r="M225" s="14" t="s">
        <v>101</v>
      </c>
      <c r="N225" s="14" t="s">
        <v>101</v>
      </c>
      <c r="O225" s="14" t="s">
        <v>101</v>
      </c>
      <c r="P225" s="7"/>
      <c r="Q225" s="14" t="s">
        <v>101</v>
      </c>
      <c r="R225" s="14" t="s">
        <v>101</v>
      </c>
      <c r="S225" s="14" t="s">
        <v>101</v>
      </c>
    </row>
    <row r="226" spans="1:19" ht="16.5" customHeight="1" x14ac:dyDescent="0.2">
      <c r="A226" s="7"/>
      <c r="B226" s="7"/>
      <c r="C226" s="7"/>
      <c r="D226" s="7" t="s">
        <v>588</v>
      </c>
      <c r="E226" s="7"/>
      <c r="F226" s="7"/>
      <c r="G226" s="7"/>
      <c r="H226" s="7"/>
      <c r="I226" s="7"/>
      <c r="J226" s="7"/>
      <c r="K226" s="7"/>
      <c r="L226" s="9" t="s">
        <v>240</v>
      </c>
      <c r="M226" s="14" t="s">
        <v>101</v>
      </c>
      <c r="N226" s="14" t="s">
        <v>101</v>
      </c>
      <c r="O226" s="14" t="s">
        <v>101</v>
      </c>
      <c r="P226" s="7"/>
      <c r="Q226" s="14" t="s">
        <v>101</v>
      </c>
      <c r="R226" s="14" t="s">
        <v>101</v>
      </c>
      <c r="S226" s="14" t="s">
        <v>101</v>
      </c>
    </row>
    <row r="227" spans="1:19" ht="16.5" customHeight="1" x14ac:dyDescent="0.2">
      <c r="A227" s="7"/>
      <c r="B227" s="7" t="s">
        <v>597</v>
      </c>
      <c r="C227" s="7"/>
      <c r="D227" s="7"/>
      <c r="E227" s="7"/>
      <c r="F227" s="7"/>
      <c r="G227" s="7"/>
      <c r="H227" s="7"/>
      <c r="I227" s="7"/>
      <c r="J227" s="7"/>
      <c r="K227" s="7"/>
      <c r="L227" s="9"/>
      <c r="M227" s="10"/>
      <c r="N227" s="10"/>
      <c r="O227" s="10"/>
      <c r="P227" s="7"/>
      <c r="Q227" s="10"/>
      <c r="R227" s="10"/>
      <c r="S227" s="10"/>
    </row>
    <row r="228" spans="1:19" ht="16.5" customHeight="1" x14ac:dyDescent="0.2">
      <c r="A228" s="7"/>
      <c r="B228" s="7"/>
      <c r="C228" s="7" t="s">
        <v>105</v>
      </c>
      <c r="D228" s="7"/>
      <c r="E228" s="7"/>
      <c r="F228" s="7"/>
      <c r="G228" s="7"/>
      <c r="H228" s="7"/>
      <c r="I228" s="7"/>
      <c r="J228" s="7"/>
      <c r="K228" s="7"/>
      <c r="L228" s="9" t="s">
        <v>240</v>
      </c>
      <c r="M228" s="14" t="s">
        <v>101</v>
      </c>
      <c r="N228" s="14" t="s">
        <v>101</v>
      </c>
      <c r="O228" s="14" t="s">
        <v>101</v>
      </c>
      <c r="P228" s="7"/>
      <c r="Q228" s="14" t="s">
        <v>101</v>
      </c>
      <c r="R228" s="14" t="s">
        <v>101</v>
      </c>
      <c r="S228" s="14" t="s">
        <v>101</v>
      </c>
    </row>
    <row r="229" spans="1:19" ht="16.5" customHeight="1" x14ac:dyDescent="0.2">
      <c r="A229" s="7"/>
      <c r="B229" s="7"/>
      <c r="C229" s="7" t="s">
        <v>587</v>
      </c>
      <c r="D229" s="7"/>
      <c r="E229" s="7"/>
      <c r="F229" s="7"/>
      <c r="G229" s="7"/>
      <c r="H229" s="7"/>
      <c r="I229" s="7"/>
      <c r="J229" s="7"/>
      <c r="K229" s="7"/>
      <c r="L229" s="9"/>
      <c r="M229" s="10"/>
      <c r="N229" s="10"/>
      <c r="O229" s="10"/>
      <c r="P229" s="7"/>
      <c r="Q229" s="10"/>
      <c r="R229" s="10"/>
      <c r="S229" s="10"/>
    </row>
    <row r="230" spans="1:19" ht="29.45" customHeight="1" x14ac:dyDescent="0.2">
      <c r="A230" s="7"/>
      <c r="B230" s="7"/>
      <c r="C230" s="7"/>
      <c r="D230" s="84" t="s">
        <v>346</v>
      </c>
      <c r="E230" s="84"/>
      <c r="F230" s="84"/>
      <c r="G230" s="84"/>
      <c r="H230" s="84"/>
      <c r="I230" s="84"/>
      <c r="J230" s="84"/>
      <c r="K230" s="84"/>
      <c r="L230" s="9" t="s">
        <v>240</v>
      </c>
      <c r="M230" s="14" t="s">
        <v>101</v>
      </c>
      <c r="N230" s="14" t="s">
        <v>101</v>
      </c>
      <c r="O230" s="14" t="s">
        <v>101</v>
      </c>
      <c r="P230" s="7"/>
      <c r="Q230" s="14" t="s">
        <v>101</v>
      </c>
      <c r="R230" s="14" t="s">
        <v>101</v>
      </c>
      <c r="S230" s="14" t="s">
        <v>101</v>
      </c>
    </row>
    <row r="231" spans="1:19" ht="16.5" customHeight="1" x14ac:dyDescent="0.2">
      <c r="A231" s="7"/>
      <c r="B231" s="7"/>
      <c r="C231" s="7"/>
      <c r="D231" s="7" t="s">
        <v>487</v>
      </c>
      <c r="E231" s="7"/>
      <c r="F231" s="7"/>
      <c r="G231" s="7"/>
      <c r="H231" s="7"/>
      <c r="I231" s="7"/>
      <c r="J231" s="7"/>
      <c r="K231" s="7"/>
      <c r="L231" s="9" t="s">
        <v>240</v>
      </c>
      <c r="M231" s="14" t="s">
        <v>101</v>
      </c>
      <c r="N231" s="14" t="s">
        <v>101</v>
      </c>
      <c r="O231" s="14" t="s">
        <v>101</v>
      </c>
      <c r="P231" s="7"/>
      <c r="Q231" s="14" t="s">
        <v>101</v>
      </c>
      <c r="R231" s="14" t="s">
        <v>101</v>
      </c>
      <c r="S231" s="14" t="s">
        <v>101</v>
      </c>
    </row>
    <row r="232" spans="1:19" ht="16.5" customHeight="1" x14ac:dyDescent="0.2">
      <c r="A232" s="7"/>
      <c r="B232" s="7"/>
      <c r="C232" s="7"/>
      <c r="D232" s="7" t="s">
        <v>588</v>
      </c>
      <c r="E232" s="7"/>
      <c r="F232" s="7"/>
      <c r="G232" s="7"/>
      <c r="H232" s="7"/>
      <c r="I232" s="7"/>
      <c r="J232" s="7"/>
      <c r="K232" s="7"/>
      <c r="L232" s="9" t="s">
        <v>240</v>
      </c>
      <c r="M232" s="14" t="s">
        <v>101</v>
      </c>
      <c r="N232" s="14" t="s">
        <v>101</v>
      </c>
      <c r="O232" s="14" t="s">
        <v>101</v>
      </c>
      <c r="P232" s="7"/>
      <c r="Q232" s="14" t="s">
        <v>101</v>
      </c>
      <c r="R232" s="14" t="s">
        <v>101</v>
      </c>
      <c r="S232" s="14" t="s">
        <v>101</v>
      </c>
    </row>
    <row r="233" spans="1:19" ht="16.5" customHeight="1" x14ac:dyDescent="0.2">
      <c r="A233" s="7"/>
      <c r="B233" s="7"/>
      <c r="C233" s="7" t="s">
        <v>589</v>
      </c>
      <c r="D233" s="7"/>
      <c r="E233" s="7"/>
      <c r="F233" s="7"/>
      <c r="G233" s="7"/>
      <c r="H233" s="7"/>
      <c r="I233" s="7"/>
      <c r="J233" s="7"/>
      <c r="K233" s="7"/>
      <c r="L233" s="9"/>
      <c r="M233" s="10"/>
      <c r="N233" s="10"/>
      <c r="O233" s="10"/>
      <c r="P233" s="7"/>
      <c r="Q233" s="10"/>
      <c r="R233" s="10"/>
      <c r="S233" s="10"/>
    </row>
    <row r="234" spans="1:19" ht="16.5" customHeight="1" x14ac:dyDescent="0.2">
      <c r="A234" s="7"/>
      <c r="B234" s="7"/>
      <c r="C234" s="7"/>
      <c r="D234" s="7" t="s">
        <v>433</v>
      </c>
      <c r="E234" s="7"/>
      <c r="F234" s="7"/>
      <c r="G234" s="7"/>
      <c r="H234" s="7"/>
      <c r="I234" s="7"/>
      <c r="J234" s="7"/>
      <c r="K234" s="7"/>
      <c r="L234" s="9" t="s">
        <v>240</v>
      </c>
      <c r="M234" s="14" t="s">
        <v>101</v>
      </c>
      <c r="N234" s="14" t="s">
        <v>101</v>
      </c>
      <c r="O234" s="14" t="s">
        <v>101</v>
      </c>
      <c r="P234" s="7"/>
      <c r="Q234" s="14" t="s">
        <v>101</v>
      </c>
      <c r="R234" s="14" t="s">
        <v>101</v>
      </c>
      <c r="S234" s="14" t="s">
        <v>101</v>
      </c>
    </row>
    <row r="235" spans="1:19" ht="16.5" customHeight="1" x14ac:dyDescent="0.2">
      <c r="A235" s="7"/>
      <c r="B235" s="7"/>
      <c r="C235" s="7"/>
      <c r="D235" s="7" t="s">
        <v>434</v>
      </c>
      <c r="E235" s="7"/>
      <c r="F235" s="7"/>
      <c r="G235" s="7"/>
      <c r="H235" s="7"/>
      <c r="I235" s="7"/>
      <c r="J235" s="7"/>
      <c r="K235" s="7"/>
      <c r="L235" s="9" t="s">
        <v>240</v>
      </c>
      <c r="M235" s="14" t="s">
        <v>101</v>
      </c>
      <c r="N235" s="14" t="s">
        <v>101</v>
      </c>
      <c r="O235" s="14" t="s">
        <v>101</v>
      </c>
      <c r="P235" s="7"/>
      <c r="Q235" s="14" t="s">
        <v>101</v>
      </c>
      <c r="R235" s="14" t="s">
        <v>101</v>
      </c>
      <c r="S235" s="14" t="s">
        <v>101</v>
      </c>
    </row>
    <row r="236" spans="1:19" ht="16.5" customHeight="1" x14ac:dyDescent="0.2">
      <c r="A236" s="7"/>
      <c r="B236" s="7"/>
      <c r="C236" s="7"/>
      <c r="D236" s="7" t="s">
        <v>435</v>
      </c>
      <c r="E236" s="7"/>
      <c r="F236" s="7"/>
      <c r="G236" s="7"/>
      <c r="H236" s="7"/>
      <c r="I236" s="7"/>
      <c r="J236" s="7"/>
      <c r="K236" s="7"/>
      <c r="L236" s="9" t="s">
        <v>240</v>
      </c>
      <c r="M236" s="14" t="s">
        <v>101</v>
      </c>
      <c r="N236" s="14" t="s">
        <v>101</v>
      </c>
      <c r="O236" s="14" t="s">
        <v>101</v>
      </c>
      <c r="P236" s="7"/>
      <c r="Q236" s="14" t="s">
        <v>101</v>
      </c>
      <c r="R236" s="14" t="s">
        <v>101</v>
      </c>
      <c r="S236" s="14" t="s">
        <v>101</v>
      </c>
    </row>
    <row r="237" spans="1:19" ht="16.5" customHeight="1" x14ac:dyDescent="0.2">
      <c r="A237" s="7"/>
      <c r="B237" s="7"/>
      <c r="C237" s="7"/>
      <c r="D237" s="7" t="s">
        <v>436</v>
      </c>
      <c r="E237" s="7"/>
      <c r="F237" s="7"/>
      <c r="G237" s="7"/>
      <c r="H237" s="7"/>
      <c r="I237" s="7"/>
      <c r="J237" s="7"/>
      <c r="K237" s="7"/>
      <c r="L237" s="9" t="s">
        <v>240</v>
      </c>
      <c r="M237" s="14" t="s">
        <v>101</v>
      </c>
      <c r="N237" s="14" t="s">
        <v>101</v>
      </c>
      <c r="O237" s="14" t="s">
        <v>101</v>
      </c>
      <c r="P237" s="7"/>
      <c r="Q237" s="14" t="s">
        <v>101</v>
      </c>
      <c r="R237" s="14" t="s">
        <v>101</v>
      </c>
      <c r="S237" s="14" t="s">
        <v>101</v>
      </c>
    </row>
    <row r="238" spans="1:19" ht="16.5" customHeight="1" x14ac:dyDescent="0.2">
      <c r="A238" s="7"/>
      <c r="B238" s="7"/>
      <c r="C238" s="7"/>
      <c r="D238" s="7" t="s">
        <v>437</v>
      </c>
      <c r="E238" s="7"/>
      <c r="F238" s="7"/>
      <c r="G238" s="7"/>
      <c r="H238" s="7"/>
      <c r="I238" s="7"/>
      <c r="J238" s="7"/>
      <c r="K238" s="7"/>
      <c r="L238" s="9" t="s">
        <v>240</v>
      </c>
      <c r="M238" s="14" t="s">
        <v>101</v>
      </c>
      <c r="N238" s="14" t="s">
        <v>101</v>
      </c>
      <c r="O238" s="14" t="s">
        <v>101</v>
      </c>
      <c r="P238" s="7"/>
      <c r="Q238" s="14" t="s">
        <v>101</v>
      </c>
      <c r="R238" s="14" t="s">
        <v>101</v>
      </c>
      <c r="S238" s="14" t="s">
        <v>101</v>
      </c>
    </row>
    <row r="239" spans="1:19" ht="16.5" customHeight="1" x14ac:dyDescent="0.2">
      <c r="A239" s="7"/>
      <c r="B239" s="7"/>
      <c r="C239" s="7"/>
      <c r="D239" s="7" t="s">
        <v>588</v>
      </c>
      <c r="E239" s="7"/>
      <c r="F239" s="7"/>
      <c r="G239" s="7"/>
      <c r="H239" s="7"/>
      <c r="I239" s="7"/>
      <c r="J239" s="7"/>
      <c r="K239" s="7"/>
      <c r="L239" s="9" t="s">
        <v>240</v>
      </c>
      <c r="M239" s="14" t="s">
        <v>101</v>
      </c>
      <c r="N239" s="14" t="s">
        <v>101</v>
      </c>
      <c r="O239" s="14" t="s">
        <v>101</v>
      </c>
      <c r="P239" s="7"/>
      <c r="Q239" s="14" t="s">
        <v>101</v>
      </c>
      <c r="R239" s="14" t="s">
        <v>101</v>
      </c>
      <c r="S239" s="14" t="s">
        <v>101</v>
      </c>
    </row>
    <row r="240" spans="1:19" ht="16.5" customHeight="1" x14ac:dyDescent="0.2">
      <c r="A240" s="7"/>
      <c r="B240" s="7"/>
      <c r="C240" s="7" t="s">
        <v>611</v>
      </c>
      <c r="D240" s="7"/>
      <c r="E240" s="7"/>
      <c r="F240" s="7"/>
      <c r="G240" s="7"/>
      <c r="H240" s="7"/>
      <c r="I240" s="7"/>
      <c r="J240" s="7"/>
      <c r="K240" s="7"/>
      <c r="L240" s="9"/>
      <c r="M240" s="10"/>
      <c r="N240" s="10"/>
      <c r="O240" s="10"/>
      <c r="P240" s="7"/>
      <c r="Q240" s="10"/>
      <c r="R240" s="10"/>
      <c r="S240" s="10"/>
    </row>
    <row r="241" spans="1:19" ht="16.5" customHeight="1" x14ac:dyDescent="0.2">
      <c r="A241" s="7"/>
      <c r="B241" s="7"/>
      <c r="C241" s="7"/>
      <c r="D241" s="7" t="s">
        <v>591</v>
      </c>
      <c r="E241" s="7"/>
      <c r="F241" s="7"/>
      <c r="G241" s="7"/>
      <c r="H241" s="7"/>
      <c r="I241" s="7"/>
      <c r="J241" s="7"/>
      <c r="K241" s="7"/>
      <c r="L241" s="9" t="s">
        <v>240</v>
      </c>
      <c r="M241" s="14" t="s">
        <v>101</v>
      </c>
      <c r="N241" s="14" t="s">
        <v>101</v>
      </c>
      <c r="O241" s="14" t="s">
        <v>101</v>
      </c>
      <c r="P241" s="7"/>
      <c r="Q241" s="14" t="s">
        <v>101</v>
      </c>
      <c r="R241" s="14" t="s">
        <v>101</v>
      </c>
      <c r="S241" s="14" t="s">
        <v>101</v>
      </c>
    </row>
    <row r="242" spans="1:19" ht="16.5" customHeight="1" x14ac:dyDescent="0.2">
      <c r="A242" s="7"/>
      <c r="B242" s="7"/>
      <c r="C242" s="7"/>
      <c r="D242" s="7" t="s">
        <v>592</v>
      </c>
      <c r="E242" s="7"/>
      <c r="F242" s="7"/>
      <c r="G242" s="7"/>
      <c r="H242" s="7"/>
      <c r="I242" s="7"/>
      <c r="J242" s="7"/>
      <c r="K242" s="7"/>
      <c r="L242" s="9" t="s">
        <v>240</v>
      </c>
      <c r="M242" s="14" t="s">
        <v>101</v>
      </c>
      <c r="N242" s="14" t="s">
        <v>101</v>
      </c>
      <c r="O242" s="14" t="s">
        <v>101</v>
      </c>
      <c r="P242" s="7"/>
      <c r="Q242" s="14" t="s">
        <v>101</v>
      </c>
      <c r="R242" s="14" t="s">
        <v>101</v>
      </c>
      <c r="S242" s="14" t="s">
        <v>101</v>
      </c>
    </row>
    <row r="243" spans="1:19" ht="16.5" customHeight="1" x14ac:dyDescent="0.2">
      <c r="A243" s="7"/>
      <c r="B243" s="7"/>
      <c r="C243" s="7"/>
      <c r="D243" s="7" t="s">
        <v>593</v>
      </c>
      <c r="E243" s="7"/>
      <c r="F243" s="7"/>
      <c r="G243" s="7"/>
      <c r="H243" s="7"/>
      <c r="I243" s="7"/>
      <c r="J243" s="7"/>
      <c r="K243" s="7"/>
      <c r="L243" s="9" t="s">
        <v>240</v>
      </c>
      <c r="M243" s="14" t="s">
        <v>101</v>
      </c>
      <c r="N243" s="14" t="s">
        <v>101</v>
      </c>
      <c r="O243" s="14" t="s">
        <v>101</v>
      </c>
      <c r="P243" s="7"/>
      <c r="Q243" s="14" t="s">
        <v>101</v>
      </c>
      <c r="R243" s="14" t="s">
        <v>101</v>
      </c>
      <c r="S243" s="14" t="s">
        <v>101</v>
      </c>
    </row>
    <row r="244" spans="1:19" ht="16.5" customHeight="1" x14ac:dyDescent="0.2">
      <c r="A244" s="7"/>
      <c r="B244" s="7"/>
      <c r="C244" s="7"/>
      <c r="D244" s="7" t="s">
        <v>594</v>
      </c>
      <c r="E244" s="7"/>
      <c r="F244" s="7"/>
      <c r="G244" s="7"/>
      <c r="H244" s="7"/>
      <c r="I244" s="7"/>
      <c r="J244" s="7"/>
      <c r="K244" s="7"/>
      <c r="L244" s="9" t="s">
        <v>240</v>
      </c>
      <c r="M244" s="14" t="s">
        <v>101</v>
      </c>
      <c r="N244" s="14" t="s">
        <v>101</v>
      </c>
      <c r="O244" s="14" t="s">
        <v>101</v>
      </c>
      <c r="P244" s="7"/>
      <c r="Q244" s="14" t="s">
        <v>101</v>
      </c>
      <c r="R244" s="14" t="s">
        <v>101</v>
      </c>
      <c r="S244" s="14" t="s">
        <v>101</v>
      </c>
    </row>
    <row r="245" spans="1:19" ht="16.5" customHeight="1" x14ac:dyDescent="0.2">
      <c r="A245" s="7"/>
      <c r="B245" s="7"/>
      <c r="C245" s="7"/>
      <c r="D245" s="7" t="s">
        <v>595</v>
      </c>
      <c r="E245" s="7"/>
      <c r="F245" s="7"/>
      <c r="G245" s="7"/>
      <c r="H245" s="7"/>
      <c r="I245" s="7"/>
      <c r="J245" s="7"/>
      <c r="K245" s="7"/>
      <c r="L245" s="9" t="s">
        <v>240</v>
      </c>
      <c r="M245" s="14" t="s">
        <v>101</v>
      </c>
      <c r="N245" s="14" t="s">
        <v>101</v>
      </c>
      <c r="O245" s="14" t="s">
        <v>101</v>
      </c>
      <c r="P245" s="7"/>
      <c r="Q245" s="14" t="s">
        <v>101</v>
      </c>
      <c r="R245" s="14" t="s">
        <v>101</v>
      </c>
      <c r="S245" s="14" t="s">
        <v>101</v>
      </c>
    </row>
    <row r="246" spans="1:19" ht="16.5" customHeight="1" x14ac:dyDescent="0.2">
      <c r="A246" s="7"/>
      <c r="B246" s="7"/>
      <c r="C246" s="7"/>
      <c r="D246" s="7" t="s">
        <v>588</v>
      </c>
      <c r="E246" s="7"/>
      <c r="F246" s="7"/>
      <c r="G246" s="7"/>
      <c r="H246" s="7"/>
      <c r="I246" s="7"/>
      <c r="J246" s="7"/>
      <c r="K246" s="7"/>
      <c r="L246" s="9" t="s">
        <v>240</v>
      </c>
      <c r="M246" s="14" t="s">
        <v>101</v>
      </c>
      <c r="N246" s="14" t="s">
        <v>101</v>
      </c>
      <c r="O246" s="14" t="s">
        <v>101</v>
      </c>
      <c r="P246" s="7"/>
      <c r="Q246" s="14" t="s">
        <v>101</v>
      </c>
      <c r="R246" s="14" t="s">
        <v>101</v>
      </c>
      <c r="S246" s="14" t="s">
        <v>101</v>
      </c>
    </row>
    <row r="247" spans="1:19" ht="16.5" customHeight="1" x14ac:dyDescent="0.2">
      <c r="A247" s="7" t="s">
        <v>143</v>
      </c>
      <c r="B247" s="7"/>
      <c r="C247" s="7"/>
      <c r="D247" s="7"/>
      <c r="E247" s="7"/>
      <c r="F247" s="7"/>
      <c r="G247" s="7"/>
      <c r="H247" s="7"/>
      <c r="I247" s="7"/>
      <c r="J247" s="7"/>
      <c r="K247" s="7"/>
      <c r="L247" s="9"/>
      <c r="M247" s="10"/>
      <c r="N247" s="10"/>
      <c r="O247" s="10"/>
      <c r="P247" s="7"/>
      <c r="Q247" s="10"/>
      <c r="R247" s="10"/>
      <c r="S247" s="10"/>
    </row>
    <row r="248" spans="1:19" ht="16.5" customHeight="1" x14ac:dyDescent="0.2">
      <c r="A248" s="7"/>
      <c r="B248" s="7" t="s">
        <v>586</v>
      </c>
      <c r="C248" s="7"/>
      <c r="D248" s="7"/>
      <c r="E248" s="7"/>
      <c r="F248" s="7"/>
      <c r="G248" s="7"/>
      <c r="H248" s="7"/>
      <c r="I248" s="7"/>
      <c r="J248" s="7"/>
      <c r="K248" s="7"/>
      <c r="L248" s="9"/>
      <c r="M248" s="10"/>
      <c r="N248" s="10"/>
      <c r="O248" s="10"/>
      <c r="P248" s="7"/>
      <c r="Q248" s="10"/>
      <c r="R248" s="10"/>
      <c r="S248" s="10"/>
    </row>
    <row r="249" spans="1:19" ht="16.5" customHeight="1" x14ac:dyDescent="0.2">
      <c r="A249" s="7"/>
      <c r="B249" s="7"/>
      <c r="C249" s="7" t="s">
        <v>105</v>
      </c>
      <c r="D249" s="7"/>
      <c r="E249" s="7"/>
      <c r="F249" s="7"/>
      <c r="G249" s="7"/>
      <c r="H249" s="7"/>
      <c r="I249" s="7"/>
      <c r="J249" s="7"/>
      <c r="K249" s="7"/>
      <c r="L249" s="9" t="s">
        <v>240</v>
      </c>
      <c r="M249" s="14" t="s">
        <v>227</v>
      </c>
      <c r="N249" s="14" t="s">
        <v>227</v>
      </c>
      <c r="O249" s="14" t="s">
        <v>227</v>
      </c>
      <c r="P249" s="7"/>
      <c r="Q249" s="14" t="s">
        <v>227</v>
      </c>
      <c r="R249" s="14" t="s">
        <v>227</v>
      </c>
      <c r="S249" s="14" t="s">
        <v>227</v>
      </c>
    </row>
    <row r="250" spans="1:19" ht="16.5" customHeight="1" x14ac:dyDescent="0.2">
      <c r="A250" s="7"/>
      <c r="B250" s="7"/>
      <c r="C250" s="7" t="s">
        <v>587</v>
      </c>
      <c r="D250" s="7"/>
      <c r="E250" s="7"/>
      <c r="F250" s="7"/>
      <c r="G250" s="7"/>
      <c r="H250" s="7"/>
      <c r="I250" s="7"/>
      <c r="J250" s="7"/>
      <c r="K250" s="7"/>
      <c r="L250" s="9"/>
      <c r="M250" s="10"/>
      <c r="N250" s="10"/>
      <c r="O250" s="10"/>
      <c r="P250" s="7"/>
      <c r="Q250" s="10"/>
      <c r="R250" s="10"/>
      <c r="S250" s="10"/>
    </row>
    <row r="251" spans="1:19" ht="29.45" customHeight="1" x14ac:dyDescent="0.2">
      <c r="A251" s="7"/>
      <c r="B251" s="7"/>
      <c r="C251" s="7"/>
      <c r="D251" s="84" t="s">
        <v>346</v>
      </c>
      <c r="E251" s="84"/>
      <c r="F251" s="84"/>
      <c r="G251" s="84"/>
      <c r="H251" s="84"/>
      <c r="I251" s="84"/>
      <c r="J251" s="84"/>
      <c r="K251" s="84"/>
      <c r="L251" s="9" t="s">
        <v>240</v>
      </c>
      <c r="M251" s="14" t="s">
        <v>227</v>
      </c>
      <c r="N251" s="14" t="s">
        <v>227</v>
      </c>
      <c r="O251" s="14" t="s">
        <v>227</v>
      </c>
      <c r="P251" s="7"/>
      <c r="Q251" s="14" t="s">
        <v>227</v>
      </c>
      <c r="R251" s="14" t="s">
        <v>227</v>
      </c>
      <c r="S251" s="14" t="s">
        <v>227</v>
      </c>
    </row>
    <row r="252" spans="1:19" ht="16.5" customHeight="1" x14ac:dyDescent="0.2">
      <c r="A252" s="7"/>
      <c r="B252" s="7"/>
      <c r="C252" s="7"/>
      <c r="D252" s="7" t="s">
        <v>487</v>
      </c>
      <c r="E252" s="7"/>
      <c r="F252" s="7"/>
      <c r="G252" s="7"/>
      <c r="H252" s="7"/>
      <c r="I252" s="7"/>
      <c r="J252" s="7"/>
      <c r="K252" s="7"/>
      <c r="L252" s="9" t="s">
        <v>240</v>
      </c>
      <c r="M252" s="14" t="s">
        <v>227</v>
      </c>
      <c r="N252" s="14" t="s">
        <v>227</v>
      </c>
      <c r="O252" s="14" t="s">
        <v>227</v>
      </c>
      <c r="P252" s="7"/>
      <c r="Q252" s="14" t="s">
        <v>227</v>
      </c>
      <c r="R252" s="14" t="s">
        <v>227</v>
      </c>
      <c r="S252" s="14" t="s">
        <v>227</v>
      </c>
    </row>
    <row r="253" spans="1:19" ht="16.5" customHeight="1" x14ac:dyDescent="0.2">
      <c r="A253" s="7"/>
      <c r="B253" s="7"/>
      <c r="C253" s="7"/>
      <c r="D253" s="7" t="s">
        <v>588</v>
      </c>
      <c r="E253" s="7"/>
      <c r="F253" s="7"/>
      <c r="G253" s="7"/>
      <c r="H253" s="7"/>
      <c r="I253" s="7"/>
      <c r="J253" s="7"/>
      <c r="K253" s="7"/>
      <c r="L253" s="9" t="s">
        <v>240</v>
      </c>
      <c r="M253" s="14" t="s">
        <v>227</v>
      </c>
      <c r="N253" s="14" t="s">
        <v>227</v>
      </c>
      <c r="O253" s="14" t="s">
        <v>227</v>
      </c>
      <c r="P253" s="7"/>
      <c r="Q253" s="14" t="s">
        <v>227</v>
      </c>
      <c r="R253" s="14" t="s">
        <v>227</v>
      </c>
      <c r="S253" s="14" t="s">
        <v>227</v>
      </c>
    </row>
    <row r="254" spans="1:19" ht="16.5" customHeight="1" x14ac:dyDescent="0.2">
      <c r="A254" s="7"/>
      <c r="B254" s="7"/>
      <c r="C254" s="7" t="s">
        <v>589</v>
      </c>
      <c r="D254" s="7"/>
      <c r="E254" s="7"/>
      <c r="F254" s="7"/>
      <c r="G254" s="7"/>
      <c r="H254" s="7"/>
      <c r="I254" s="7"/>
      <c r="J254" s="7"/>
      <c r="K254" s="7"/>
      <c r="L254" s="9"/>
      <c r="M254" s="10"/>
      <c r="N254" s="10"/>
      <c r="O254" s="10"/>
      <c r="P254" s="7"/>
      <c r="Q254" s="10"/>
      <c r="R254" s="10"/>
      <c r="S254" s="10"/>
    </row>
    <row r="255" spans="1:19" ht="16.5" customHeight="1" x14ac:dyDescent="0.2">
      <c r="A255" s="7"/>
      <c r="B255" s="7"/>
      <c r="C255" s="7"/>
      <c r="D255" s="7" t="s">
        <v>433</v>
      </c>
      <c r="E255" s="7"/>
      <c r="F255" s="7"/>
      <c r="G255" s="7"/>
      <c r="H255" s="7"/>
      <c r="I255" s="7"/>
      <c r="J255" s="7"/>
      <c r="K255" s="7"/>
      <c r="L255" s="9" t="s">
        <v>240</v>
      </c>
      <c r="M255" s="14" t="s">
        <v>227</v>
      </c>
      <c r="N255" s="14" t="s">
        <v>227</v>
      </c>
      <c r="O255" s="14" t="s">
        <v>227</v>
      </c>
      <c r="P255" s="7"/>
      <c r="Q255" s="14" t="s">
        <v>227</v>
      </c>
      <c r="R255" s="14" t="s">
        <v>227</v>
      </c>
      <c r="S255" s="14" t="s">
        <v>227</v>
      </c>
    </row>
    <row r="256" spans="1:19" ht="16.5" customHeight="1" x14ac:dyDescent="0.2">
      <c r="A256" s="7"/>
      <c r="B256" s="7"/>
      <c r="C256" s="7"/>
      <c r="D256" s="7" t="s">
        <v>434</v>
      </c>
      <c r="E256" s="7"/>
      <c r="F256" s="7"/>
      <c r="G256" s="7"/>
      <c r="H256" s="7"/>
      <c r="I256" s="7"/>
      <c r="J256" s="7"/>
      <c r="K256" s="7"/>
      <c r="L256" s="9" t="s">
        <v>240</v>
      </c>
      <c r="M256" s="14" t="s">
        <v>227</v>
      </c>
      <c r="N256" s="14" t="s">
        <v>227</v>
      </c>
      <c r="O256" s="14" t="s">
        <v>227</v>
      </c>
      <c r="P256" s="7"/>
      <c r="Q256" s="14" t="s">
        <v>227</v>
      </c>
      <c r="R256" s="14" t="s">
        <v>227</v>
      </c>
      <c r="S256" s="14" t="s">
        <v>227</v>
      </c>
    </row>
    <row r="257" spans="1:19" ht="16.5" customHeight="1" x14ac:dyDescent="0.2">
      <c r="A257" s="7"/>
      <c r="B257" s="7"/>
      <c r="C257" s="7"/>
      <c r="D257" s="7" t="s">
        <v>435</v>
      </c>
      <c r="E257" s="7"/>
      <c r="F257" s="7"/>
      <c r="G257" s="7"/>
      <c r="H257" s="7"/>
      <c r="I257" s="7"/>
      <c r="J257" s="7"/>
      <c r="K257" s="7"/>
      <c r="L257" s="9" t="s">
        <v>240</v>
      </c>
      <c r="M257" s="14" t="s">
        <v>227</v>
      </c>
      <c r="N257" s="14" t="s">
        <v>227</v>
      </c>
      <c r="O257" s="14" t="s">
        <v>227</v>
      </c>
      <c r="P257" s="7"/>
      <c r="Q257" s="14" t="s">
        <v>227</v>
      </c>
      <c r="R257" s="14" t="s">
        <v>227</v>
      </c>
      <c r="S257" s="14" t="s">
        <v>227</v>
      </c>
    </row>
    <row r="258" spans="1:19" ht="16.5" customHeight="1" x14ac:dyDescent="0.2">
      <c r="A258" s="7"/>
      <c r="B258" s="7"/>
      <c r="C258" s="7"/>
      <c r="D258" s="7" t="s">
        <v>436</v>
      </c>
      <c r="E258" s="7"/>
      <c r="F258" s="7"/>
      <c r="G258" s="7"/>
      <c r="H258" s="7"/>
      <c r="I258" s="7"/>
      <c r="J258" s="7"/>
      <c r="K258" s="7"/>
      <c r="L258" s="9" t="s">
        <v>240</v>
      </c>
      <c r="M258" s="14" t="s">
        <v>227</v>
      </c>
      <c r="N258" s="14" t="s">
        <v>227</v>
      </c>
      <c r="O258" s="14" t="s">
        <v>227</v>
      </c>
      <c r="P258" s="7"/>
      <c r="Q258" s="14" t="s">
        <v>227</v>
      </c>
      <c r="R258" s="14" t="s">
        <v>227</v>
      </c>
      <c r="S258" s="14" t="s">
        <v>227</v>
      </c>
    </row>
    <row r="259" spans="1:19" ht="16.5" customHeight="1" x14ac:dyDescent="0.2">
      <c r="A259" s="7"/>
      <c r="B259" s="7"/>
      <c r="C259" s="7"/>
      <c r="D259" s="7" t="s">
        <v>437</v>
      </c>
      <c r="E259" s="7"/>
      <c r="F259" s="7"/>
      <c r="G259" s="7"/>
      <c r="H259" s="7"/>
      <c r="I259" s="7"/>
      <c r="J259" s="7"/>
      <c r="K259" s="7"/>
      <c r="L259" s="9" t="s">
        <v>240</v>
      </c>
      <c r="M259" s="14" t="s">
        <v>227</v>
      </c>
      <c r="N259" s="14" t="s">
        <v>227</v>
      </c>
      <c r="O259" s="14" t="s">
        <v>227</v>
      </c>
      <c r="P259" s="7"/>
      <c r="Q259" s="14" t="s">
        <v>227</v>
      </c>
      <c r="R259" s="14" t="s">
        <v>227</v>
      </c>
      <c r="S259" s="14" t="s">
        <v>227</v>
      </c>
    </row>
    <row r="260" spans="1:19" ht="16.5" customHeight="1" x14ac:dyDescent="0.2">
      <c r="A260" s="7"/>
      <c r="B260" s="7"/>
      <c r="C260" s="7"/>
      <c r="D260" s="7" t="s">
        <v>588</v>
      </c>
      <c r="E260" s="7"/>
      <c r="F260" s="7"/>
      <c r="G260" s="7"/>
      <c r="H260" s="7"/>
      <c r="I260" s="7"/>
      <c r="J260" s="7"/>
      <c r="K260" s="7"/>
      <c r="L260" s="9" t="s">
        <v>240</v>
      </c>
      <c r="M260" s="14" t="s">
        <v>227</v>
      </c>
      <c r="N260" s="14" t="s">
        <v>227</v>
      </c>
      <c r="O260" s="14" t="s">
        <v>227</v>
      </c>
      <c r="P260" s="7"/>
      <c r="Q260" s="14" t="s">
        <v>227</v>
      </c>
      <c r="R260" s="14" t="s">
        <v>227</v>
      </c>
      <c r="S260" s="14" t="s">
        <v>227</v>
      </c>
    </row>
    <row r="261" spans="1:19" ht="16.5" customHeight="1" x14ac:dyDescent="0.2">
      <c r="A261" s="7"/>
      <c r="B261" s="7"/>
      <c r="C261" s="7" t="s">
        <v>611</v>
      </c>
      <c r="D261" s="7"/>
      <c r="E261" s="7"/>
      <c r="F261" s="7"/>
      <c r="G261" s="7"/>
      <c r="H261" s="7"/>
      <c r="I261" s="7"/>
      <c r="J261" s="7"/>
      <c r="K261" s="7"/>
      <c r="L261" s="9"/>
      <c r="M261" s="10"/>
      <c r="N261" s="10"/>
      <c r="O261" s="10"/>
      <c r="P261" s="7"/>
      <c r="Q261" s="10"/>
      <c r="R261" s="10"/>
      <c r="S261" s="10"/>
    </row>
    <row r="262" spans="1:19" ht="16.5" customHeight="1" x14ac:dyDescent="0.2">
      <c r="A262" s="7"/>
      <c r="B262" s="7"/>
      <c r="C262" s="7"/>
      <c r="D262" s="7" t="s">
        <v>591</v>
      </c>
      <c r="E262" s="7"/>
      <c r="F262" s="7"/>
      <c r="G262" s="7"/>
      <c r="H262" s="7"/>
      <c r="I262" s="7"/>
      <c r="J262" s="7"/>
      <c r="K262" s="7"/>
      <c r="L262" s="9" t="s">
        <v>240</v>
      </c>
      <c r="M262" s="14" t="s">
        <v>227</v>
      </c>
      <c r="N262" s="14" t="s">
        <v>227</v>
      </c>
      <c r="O262" s="14" t="s">
        <v>227</v>
      </c>
      <c r="P262" s="7"/>
      <c r="Q262" s="14" t="s">
        <v>227</v>
      </c>
      <c r="R262" s="14" t="s">
        <v>227</v>
      </c>
      <c r="S262" s="14" t="s">
        <v>227</v>
      </c>
    </row>
    <row r="263" spans="1:19" ht="16.5" customHeight="1" x14ac:dyDescent="0.2">
      <c r="A263" s="7"/>
      <c r="B263" s="7"/>
      <c r="C263" s="7"/>
      <c r="D263" s="7" t="s">
        <v>592</v>
      </c>
      <c r="E263" s="7"/>
      <c r="F263" s="7"/>
      <c r="G263" s="7"/>
      <c r="H263" s="7"/>
      <c r="I263" s="7"/>
      <c r="J263" s="7"/>
      <c r="K263" s="7"/>
      <c r="L263" s="9" t="s">
        <v>240</v>
      </c>
      <c r="M263" s="14" t="s">
        <v>227</v>
      </c>
      <c r="N263" s="14" t="s">
        <v>227</v>
      </c>
      <c r="O263" s="14" t="s">
        <v>227</v>
      </c>
      <c r="P263" s="7"/>
      <c r="Q263" s="14" t="s">
        <v>227</v>
      </c>
      <c r="R263" s="14" t="s">
        <v>227</v>
      </c>
      <c r="S263" s="14" t="s">
        <v>227</v>
      </c>
    </row>
    <row r="264" spans="1:19" ht="16.5" customHeight="1" x14ac:dyDescent="0.2">
      <c r="A264" s="7"/>
      <c r="B264" s="7"/>
      <c r="C264" s="7"/>
      <c r="D264" s="7" t="s">
        <v>593</v>
      </c>
      <c r="E264" s="7"/>
      <c r="F264" s="7"/>
      <c r="G264" s="7"/>
      <c r="H264" s="7"/>
      <c r="I264" s="7"/>
      <c r="J264" s="7"/>
      <c r="K264" s="7"/>
      <c r="L264" s="9" t="s">
        <v>240</v>
      </c>
      <c r="M264" s="14" t="s">
        <v>227</v>
      </c>
      <c r="N264" s="14" t="s">
        <v>227</v>
      </c>
      <c r="O264" s="14" t="s">
        <v>227</v>
      </c>
      <c r="P264" s="7"/>
      <c r="Q264" s="14" t="s">
        <v>227</v>
      </c>
      <c r="R264" s="14" t="s">
        <v>227</v>
      </c>
      <c r="S264" s="14" t="s">
        <v>227</v>
      </c>
    </row>
    <row r="265" spans="1:19" ht="16.5" customHeight="1" x14ac:dyDescent="0.2">
      <c r="A265" s="7"/>
      <c r="B265" s="7"/>
      <c r="C265" s="7"/>
      <c r="D265" s="7" t="s">
        <v>594</v>
      </c>
      <c r="E265" s="7"/>
      <c r="F265" s="7"/>
      <c r="G265" s="7"/>
      <c r="H265" s="7"/>
      <c r="I265" s="7"/>
      <c r="J265" s="7"/>
      <c r="K265" s="7"/>
      <c r="L265" s="9" t="s">
        <v>240</v>
      </c>
      <c r="M265" s="14" t="s">
        <v>227</v>
      </c>
      <c r="N265" s="14" t="s">
        <v>227</v>
      </c>
      <c r="O265" s="14" t="s">
        <v>227</v>
      </c>
      <c r="P265" s="7"/>
      <c r="Q265" s="14" t="s">
        <v>227</v>
      </c>
      <c r="R265" s="14" t="s">
        <v>227</v>
      </c>
      <c r="S265" s="14" t="s">
        <v>227</v>
      </c>
    </row>
    <row r="266" spans="1:19" ht="16.5" customHeight="1" x14ac:dyDescent="0.2">
      <c r="A266" s="7"/>
      <c r="B266" s="7"/>
      <c r="C266" s="7"/>
      <c r="D266" s="7" t="s">
        <v>595</v>
      </c>
      <c r="E266" s="7"/>
      <c r="F266" s="7"/>
      <c r="G266" s="7"/>
      <c r="H266" s="7"/>
      <c r="I266" s="7"/>
      <c r="J266" s="7"/>
      <c r="K266" s="7"/>
      <c r="L266" s="9" t="s">
        <v>240</v>
      </c>
      <c r="M266" s="14" t="s">
        <v>227</v>
      </c>
      <c r="N266" s="14" t="s">
        <v>227</v>
      </c>
      <c r="O266" s="14" t="s">
        <v>227</v>
      </c>
      <c r="P266" s="7"/>
      <c r="Q266" s="14" t="s">
        <v>227</v>
      </c>
      <c r="R266" s="14" t="s">
        <v>227</v>
      </c>
      <c r="S266" s="14" t="s">
        <v>227</v>
      </c>
    </row>
    <row r="267" spans="1:19" ht="16.5" customHeight="1" x14ac:dyDescent="0.2">
      <c r="A267" s="7"/>
      <c r="B267" s="7"/>
      <c r="C267" s="7"/>
      <c r="D267" s="7" t="s">
        <v>588</v>
      </c>
      <c r="E267" s="7"/>
      <c r="F267" s="7"/>
      <c r="G267" s="7"/>
      <c r="H267" s="7"/>
      <c r="I267" s="7"/>
      <c r="J267" s="7"/>
      <c r="K267" s="7"/>
      <c r="L267" s="9" t="s">
        <v>240</v>
      </c>
      <c r="M267" s="14" t="s">
        <v>227</v>
      </c>
      <c r="N267" s="14" t="s">
        <v>227</v>
      </c>
      <c r="O267" s="14" t="s">
        <v>227</v>
      </c>
      <c r="P267" s="7"/>
      <c r="Q267" s="14" t="s">
        <v>227</v>
      </c>
      <c r="R267" s="14" t="s">
        <v>227</v>
      </c>
      <c r="S267" s="14" t="s">
        <v>227</v>
      </c>
    </row>
    <row r="268" spans="1:19" ht="16.5" customHeight="1" x14ac:dyDescent="0.2">
      <c r="A268" s="7"/>
      <c r="B268" s="7" t="s">
        <v>596</v>
      </c>
      <c r="C268" s="7"/>
      <c r="D268" s="7"/>
      <c r="E268" s="7"/>
      <c r="F268" s="7"/>
      <c r="G268" s="7"/>
      <c r="H268" s="7"/>
      <c r="I268" s="7"/>
      <c r="J268" s="7"/>
      <c r="K268" s="7"/>
      <c r="L268" s="9"/>
      <c r="M268" s="10"/>
      <c r="N268" s="10"/>
      <c r="O268" s="10"/>
      <c r="P268" s="7"/>
      <c r="Q268" s="10"/>
      <c r="R268" s="10"/>
      <c r="S268" s="10"/>
    </row>
    <row r="269" spans="1:19" ht="16.5" customHeight="1" x14ac:dyDescent="0.2">
      <c r="A269" s="7"/>
      <c r="B269" s="7"/>
      <c r="C269" s="7" t="s">
        <v>105</v>
      </c>
      <c r="D269" s="7"/>
      <c r="E269" s="7"/>
      <c r="F269" s="7"/>
      <c r="G269" s="7"/>
      <c r="H269" s="7"/>
      <c r="I269" s="7"/>
      <c r="J269" s="7"/>
      <c r="K269" s="7"/>
      <c r="L269" s="9" t="s">
        <v>240</v>
      </c>
      <c r="M269" s="14" t="s">
        <v>227</v>
      </c>
      <c r="N269" s="14" t="s">
        <v>227</v>
      </c>
      <c r="O269" s="14" t="s">
        <v>227</v>
      </c>
      <c r="P269" s="7"/>
      <c r="Q269" s="14" t="s">
        <v>227</v>
      </c>
      <c r="R269" s="14" t="s">
        <v>227</v>
      </c>
      <c r="S269" s="14" t="s">
        <v>227</v>
      </c>
    </row>
    <row r="270" spans="1:19" ht="16.5" customHeight="1" x14ac:dyDescent="0.2">
      <c r="A270" s="7"/>
      <c r="B270" s="7"/>
      <c r="C270" s="7" t="s">
        <v>587</v>
      </c>
      <c r="D270" s="7"/>
      <c r="E270" s="7"/>
      <c r="F270" s="7"/>
      <c r="G270" s="7"/>
      <c r="H270" s="7"/>
      <c r="I270" s="7"/>
      <c r="J270" s="7"/>
      <c r="K270" s="7"/>
      <c r="L270" s="9"/>
      <c r="M270" s="10"/>
      <c r="N270" s="10"/>
      <c r="O270" s="10"/>
      <c r="P270" s="7"/>
      <c r="Q270" s="10"/>
      <c r="R270" s="10"/>
      <c r="S270" s="10"/>
    </row>
    <row r="271" spans="1:19" ht="29.45" customHeight="1" x14ac:dyDescent="0.2">
      <c r="A271" s="7"/>
      <c r="B271" s="7"/>
      <c r="C271" s="7"/>
      <c r="D271" s="84" t="s">
        <v>346</v>
      </c>
      <c r="E271" s="84"/>
      <c r="F271" s="84"/>
      <c r="G271" s="84"/>
      <c r="H271" s="84"/>
      <c r="I271" s="84"/>
      <c r="J271" s="84"/>
      <c r="K271" s="84"/>
      <c r="L271" s="9" t="s">
        <v>240</v>
      </c>
      <c r="M271" s="14" t="s">
        <v>227</v>
      </c>
      <c r="N271" s="14" t="s">
        <v>227</v>
      </c>
      <c r="O271" s="14" t="s">
        <v>227</v>
      </c>
      <c r="P271" s="7"/>
      <c r="Q271" s="14" t="s">
        <v>227</v>
      </c>
      <c r="R271" s="14" t="s">
        <v>227</v>
      </c>
      <c r="S271" s="14" t="s">
        <v>227</v>
      </c>
    </row>
    <row r="272" spans="1:19" ht="16.5" customHeight="1" x14ac:dyDescent="0.2">
      <c r="A272" s="7"/>
      <c r="B272" s="7"/>
      <c r="C272" s="7"/>
      <c r="D272" s="7" t="s">
        <v>487</v>
      </c>
      <c r="E272" s="7"/>
      <c r="F272" s="7"/>
      <c r="G272" s="7"/>
      <c r="H272" s="7"/>
      <c r="I272" s="7"/>
      <c r="J272" s="7"/>
      <c r="K272" s="7"/>
      <c r="L272" s="9" t="s">
        <v>240</v>
      </c>
      <c r="M272" s="14" t="s">
        <v>227</v>
      </c>
      <c r="N272" s="14" t="s">
        <v>227</v>
      </c>
      <c r="O272" s="14" t="s">
        <v>227</v>
      </c>
      <c r="P272" s="7"/>
      <c r="Q272" s="14" t="s">
        <v>227</v>
      </c>
      <c r="R272" s="14" t="s">
        <v>227</v>
      </c>
      <c r="S272" s="14" t="s">
        <v>227</v>
      </c>
    </row>
    <row r="273" spans="1:19" ht="16.5" customHeight="1" x14ac:dyDescent="0.2">
      <c r="A273" s="7"/>
      <c r="B273" s="7"/>
      <c r="C273" s="7"/>
      <c r="D273" s="7" t="s">
        <v>588</v>
      </c>
      <c r="E273" s="7"/>
      <c r="F273" s="7"/>
      <c r="G273" s="7"/>
      <c r="H273" s="7"/>
      <c r="I273" s="7"/>
      <c r="J273" s="7"/>
      <c r="K273" s="7"/>
      <c r="L273" s="9" t="s">
        <v>240</v>
      </c>
      <c r="M273" s="14" t="s">
        <v>227</v>
      </c>
      <c r="N273" s="14" t="s">
        <v>227</v>
      </c>
      <c r="O273" s="14" t="s">
        <v>227</v>
      </c>
      <c r="P273" s="7"/>
      <c r="Q273" s="14" t="s">
        <v>227</v>
      </c>
      <c r="R273" s="14" t="s">
        <v>227</v>
      </c>
      <c r="S273" s="14" t="s">
        <v>227</v>
      </c>
    </row>
    <row r="274" spans="1:19" ht="16.5" customHeight="1" x14ac:dyDescent="0.2">
      <c r="A274" s="7"/>
      <c r="B274" s="7"/>
      <c r="C274" s="7" t="s">
        <v>589</v>
      </c>
      <c r="D274" s="7"/>
      <c r="E274" s="7"/>
      <c r="F274" s="7"/>
      <c r="G274" s="7"/>
      <c r="H274" s="7"/>
      <c r="I274" s="7"/>
      <c r="J274" s="7"/>
      <c r="K274" s="7"/>
      <c r="L274" s="9"/>
      <c r="M274" s="10"/>
      <c r="N274" s="10"/>
      <c r="O274" s="10"/>
      <c r="P274" s="7"/>
      <c r="Q274" s="10"/>
      <c r="R274" s="10"/>
      <c r="S274" s="10"/>
    </row>
    <row r="275" spans="1:19" ht="16.5" customHeight="1" x14ac:dyDescent="0.2">
      <c r="A275" s="7"/>
      <c r="B275" s="7"/>
      <c r="C275" s="7"/>
      <c r="D275" s="7" t="s">
        <v>433</v>
      </c>
      <c r="E275" s="7"/>
      <c r="F275" s="7"/>
      <c r="G275" s="7"/>
      <c r="H275" s="7"/>
      <c r="I275" s="7"/>
      <c r="J275" s="7"/>
      <c r="K275" s="7"/>
      <c r="L275" s="9" t="s">
        <v>240</v>
      </c>
      <c r="M275" s="14" t="s">
        <v>227</v>
      </c>
      <c r="N275" s="14" t="s">
        <v>227</v>
      </c>
      <c r="O275" s="14" t="s">
        <v>227</v>
      </c>
      <c r="P275" s="7"/>
      <c r="Q275" s="14" t="s">
        <v>227</v>
      </c>
      <c r="R275" s="14" t="s">
        <v>227</v>
      </c>
      <c r="S275" s="14" t="s">
        <v>227</v>
      </c>
    </row>
    <row r="276" spans="1:19" ht="16.5" customHeight="1" x14ac:dyDescent="0.2">
      <c r="A276" s="7"/>
      <c r="B276" s="7"/>
      <c r="C276" s="7"/>
      <c r="D276" s="7" t="s">
        <v>434</v>
      </c>
      <c r="E276" s="7"/>
      <c r="F276" s="7"/>
      <c r="G276" s="7"/>
      <c r="H276" s="7"/>
      <c r="I276" s="7"/>
      <c r="J276" s="7"/>
      <c r="K276" s="7"/>
      <c r="L276" s="9" t="s">
        <v>240</v>
      </c>
      <c r="M276" s="14" t="s">
        <v>227</v>
      </c>
      <c r="N276" s="14" t="s">
        <v>227</v>
      </c>
      <c r="O276" s="14" t="s">
        <v>227</v>
      </c>
      <c r="P276" s="7"/>
      <c r="Q276" s="14" t="s">
        <v>227</v>
      </c>
      <c r="R276" s="14" t="s">
        <v>227</v>
      </c>
      <c r="S276" s="14" t="s">
        <v>227</v>
      </c>
    </row>
    <row r="277" spans="1:19" ht="16.5" customHeight="1" x14ac:dyDescent="0.2">
      <c r="A277" s="7"/>
      <c r="B277" s="7"/>
      <c r="C277" s="7"/>
      <c r="D277" s="7" t="s">
        <v>435</v>
      </c>
      <c r="E277" s="7"/>
      <c r="F277" s="7"/>
      <c r="G277" s="7"/>
      <c r="H277" s="7"/>
      <c r="I277" s="7"/>
      <c r="J277" s="7"/>
      <c r="K277" s="7"/>
      <c r="L277" s="9" t="s">
        <v>240</v>
      </c>
      <c r="M277" s="14" t="s">
        <v>227</v>
      </c>
      <c r="N277" s="14" t="s">
        <v>227</v>
      </c>
      <c r="O277" s="14" t="s">
        <v>227</v>
      </c>
      <c r="P277" s="7"/>
      <c r="Q277" s="14" t="s">
        <v>227</v>
      </c>
      <c r="R277" s="14" t="s">
        <v>227</v>
      </c>
      <c r="S277" s="14" t="s">
        <v>227</v>
      </c>
    </row>
    <row r="278" spans="1:19" ht="16.5" customHeight="1" x14ac:dyDescent="0.2">
      <c r="A278" s="7"/>
      <c r="B278" s="7"/>
      <c r="C278" s="7"/>
      <c r="D278" s="7" t="s">
        <v>436</v>
      </c>
      <c r="E278" s="7"/>
      <c r="F278" s="7"/>
      <c r="G278" s="7"/>
      <c r="H278" s="7"/>
      <c r="I278" s="7"/>
      <c r="J278" s="7"/>
      <c r="K278" s="7"/>
      <c r="L278" s="9" t="s">
        <v>240</v>
      </c>
      <c r="M278" s="14" t="s">
        <v>227</v>
      </c>
      <c r="N278" s="14" t="s">
        <v>227</v>
      </c>
      <c r="O278" s="14" t="s">
        <v>227</v>
      </c>
      <c r="P278" s="7"/>
      <c r="Q278" s="14" t="s">
        <v>227</v>
      </c>
      <c r="R278" s="14" t="s">
        <v>227</v>
      </c>
      <c r="S278" s="14" t="s">
        <v>227</v>
      </c>
    </row>
    <row r="279" spans="1:19" ht="16.5" customHeight="1" x14ac:dyDescent="0.2">
      <c r="A279" s="7"/>
      <c r="B279" s="7"/>
      <c r="C279" s="7"/>
      <c r="D279" s="7" t="s">
        <v>437</v>
      </c>
      <c r="E279" s="7"/>
      <c r="F279" s="7"/>
      <c r="G279" s="7"/>
      <c r="H279" s="7"/>
      <c r="I279" s="7"/>
      <c r="J279" s="7"/>
      <c r="K279" s="7"/>
      <c r="L279" s="9" t="s">
        <v>240</v>
      </c>
      <c r="M279" s="14" t="s">
        <v>227</v>
      </c>
      <c r="N279" s="14" t="s">
        <v>227</v>
      </c>
      <c r="O279" s="14" t="s">
        <v>227</v>
      </c>
      <c r="P279" s="7"/>
      <c r="Q279" s="14" t="s">
        <v>227</v>
      </c>
      <c r="R279" s="14" t="s">
        <v>227</v>
      </c>
      <c r="S279" s="14" t="s">
        <v>227</v>
      </c>
    </row>
    <row r="280" spans="1:19" ht="16.5" customHeight="1" x14ac:dyDescent="0.2">
      <c r="A280" s="7"/>
      <c r="B280" s="7"/>
      <c r="C280" s="7"/>
      <c r="D280" s="7" t="s">
        <v>588</v>
      </c>
      <c r="E280" s="7"/>
      <c r="F280" s="7"/>
      <c r="G280" s="7"/>
      <c r="H280" s="7"/>
      <c r="I280" s="7"/>
      <c r="J280" s="7"/>
      <c r="K280" s="7"/>
      <c r="L280" s="9" t="s">
        <v>240</v>
      </c>
      <c r="M280" s="14" t="s">
        <v>227</v>
      </c>
      <c r="N280" s="14" t="s">
        <v>227</v>
      </c>
      <c r="O280" s="14" t="s">
        <v>227</v>
      </c>
      <c r="P280" s="7"/>
      <c r="Q280" s="14" t="s">
        <v>227</v>
      </c>
      <c r="R280" s="14" t="s">
        <v>227</v>
      </c>
      <c r="S280" s="14" t="s">
        <v>227</v>
      </c>
    </row>
    <row r="281" spans="1:19" ht="16.5" customHeight="1" x14ac:dyDescent="0.2">
      <c r="A281" s="7"/>
      <c r="B281" s="7"/>
      <c r="C281" s="7" t="s">
        <v>611</v>
      </c>
      <c r="D281" s="7"/>
      <c r="E281" s="7"/>
      <c r="F281" s="7"/>
      <c r="G281" s="7"/>
      <c r="H281" s="7"/>
      <c r="I281" s="7"/>
      <c r="J281" s="7"/>
      <c r="K281" s="7"/>
      <c r="L281" s="9"/>
      <c r="M281" s="10"/>
      <c r="N281" s="10"/>
      <c r="O281" s="10"/>
      <c r="P281" s="7"/>
      <c r="Q281" s="10"/>
      <c r="R281" s="10"/>
      <c r="S281" s="10"/>
    </row>
    <row r="282" spans="1:19" ht="16.5" customHeight="1" x14ac:dyDescent="0.2">
      <c r="A282" s="7"/>
      <c r="B282" s="7"/>
      <c r="C282" s="7"/>
      <c r="D282" s="7" t="s">
        <v>591</v>
      </c>
      <c r="E282" s="7"/>
      <c r="F282" s="7"/>
      <c r="G282" s="7"/>
      <c r="H282" s="7"/>
      <c r="I282" s="7"/>
      <c r="J282" s="7"/>
      <c r="K282" s="7"/>
      <c r="L282" s="9" t="s">
        <v>240</v>
      </c>
      <c r="M282" s="14" t="s">
        <v>227</v>
      </c>
      <c r="N282" s="14" t="s">
        <v>227</v>
      </c>
      <c r="O282" s="14" t="s">
        <v>227</v>
      </c>
      <c r="P282" s="7"/>
      <c r="Q282" s="14" t="s">
        <v>227</v>
      </c>
      <c r="R282" s="14" t="s">
        <v>227</v>
      </c>
      <c r="S282" s="14" t="s">
        <v>227</v>
      </c>
    </row>
    <row r="283" spans="1:19" ht="16.5" customHeight="1" x14ac:dyDescent="0.2">
      <c r="A283" s="7"/>
      <c r="B283" s="7"/>
      <c r="C283" s="7"/>
      <c r="D283" s="7" t="s">
        <v>592</v>
      </c>
      <c r="E283" s="7"/>
      <c r="F283" s="7"/>
      <c r="G283" s="7"/>
      <c r="H283" s="7"/>
      <c r="I283" s="7"/>
      <c r="J283" s="7"/>
      <c r="K283" s="7"/>
      <c r="L283" s="9" t="s">
        <v>240</v>
      </c>
      <c r="M283" s="14" t="s">
        <v>227</v>
      </c>
      <c r="N283" s="14" t="s">
        <v>227</v>
      </c>
      <c r="O283" s="14" t="s">
        <v>227</v>
      </c>
      <c r="P283" s="7"/>
      <c r="Q283" s="14" t="s">
        <v>227</v>
      </c>
      <c r="R283" s="14" t="s">
        <v>227</v>
      </c>
      <c r="S283" s="14" t="s">
        <v>227</v>
      </c>
    </row>
    <row r="284" spans="1:19" ht="16.5" customHeight="1" x14ac:dyDescent="0.2">
      <c r="A284" s="7"/>
      <c r="B284" s="7"/>
      <c r="C284" s="7"/>
      <c r="D284" s="7" t="s">
        <v>593</v>
      </c>
      <c r="E284" s="7"/>
      <c r="F284" s="7"/>
      <c r="G284" s="7"/>
      <c r="H284" s="7"/>
      <c r="I284" s="7"/>
      <c r="J284" s="7"/>
      <c r="K284" s="7"/>
      <c r="L284" s="9" t="s">
        <v>240</v>
      </c>
      <c r="M284" s="14" t="s">
        <v>227</v>
      </c>
      <c r="N284" s="14" t="s">
        <v>227</v>
      </c>
      <c r="O284" s="14" t="s">
        <v>227</v>
      </c>
      <c r="P284" s="7"/>
      <c r="Q284" s="14" t="s">
        <v>227</v>
      </c>
      <c r="R284" s="14" t="s">
        <v>227</v>
      </c>
      <c r="S284" s="14" t="s">
        <v>227</v>
      </c>
    </row>
    <row r="285" spans="1:19" ht="16.5" customHeight="1" x14ac:dyDescent="0.2">
      <c r="A285" s="7"/>
      <c r="B285" s="7"/>
      <c r="C285" s="7"/>
      <c r="D285" s="7" t="s">
        <v>594</v>
      </c>
      <c r="E285" s="7"/>
      <c r="F285" s="7"/>
      <c r="G285" s="7"/>
      <c r="H285" s="7"/>
      <c r="I285" s="7"/>
      <c r="J285" s="7"/>
      <c r="K285" s="7"/>
      <c r="L285" s="9" t="s">
        <v>240</v>
      </c>
      <c r="M285" s="14" t="s">
        <v>227</v>
      </c>
      <c r="N285" s="14" t="s">
        <v>227</v>
      </c>
      <c r="O285" s="14" t="s">
        <v>227</v>
      </c>
      <c r="P285" s="7"/>
      <c r="Q285" s="14" t="s">
        <v>227</v>
      </c>
      <c r="R285" s="14" t="s">
        <v>227</v>
      </c>
      <c r="S285" s="14" t="s">
        <v>227</v>
      </c>
    </row>
    <row r="286" spans="1:19" ht="16.5" customHeight="1" x14ac:dyDescent="0.2">
      <c r="A286" s="7"/>
      <c r="B286" s="7"/>
      <c r="C286" s="7"/>
      <c r="D286" s="7" t="s">
        <v>595</v>
      </c>
      <c r="E286" s="7"/>
      <c r="F286" s="7"/>
      <c r="G286" s="7"/>
      <c r="H286" s="7"/>
      <c r="I286" s="7"/>
      <c r="J286" s="7"/>
      <c r="K286" s="7"/>
      <c r="L286" s="9" t="s">
        <v>240</v>
      </c>
      <c r="M286" s="14" t="s">
        <v>227</v>
      </c>
      <c r="N286" s="14" t="s">
        <v>227</v>
      </c>
      <c r="O286" s="14" t="s">
        <v>227</v>
      </c>
      <c r="P286" s="7"/>
      <c r="Q286" s="14" t="s">
        <v>227</v>
      </c>
      <c r="R286" s="14" t="s">
        <v>227</v>
      </c>
      <c r="S286" s="14" t="s">
        <v>227</v>
      </c>
    </row>
    <row r="287" spans="1:19" ht="16.5" customHeight="1" x14ac:dyDescent="0.2">
      <c r="A287" s="7"/>
      <c r="B287" s="7"/>
      <c r="C287" s="7"/>
      <c r="D287" s="7" t="s">
        <v>588</v>
      </c>
      <c r="E287" s="7"/>
      <c r="F287" s="7"/>
      <c r="G287" s="7"/>
      <c r="H287" s="7"/>
      <c r="I287" s="7"/>
      <c r="J287" s="7"/>
      <c r="K287" s="7"/>
      <c r="L287" s="9" t="s">
        <v>240</v>
      </c>
      <c r="M287" s="14" t="s">
        <v>227</v>
      </c>
      <c r="N287" s="14" t="s">
        <v>227</v>
      </c>
      <c r="O287" s="14" t="s">
        <v>227</v>
      </c>
      <c r="P287" s="7"/>
      <c r="Q287" s="14" t="s">
        <v>227</v>
      </c>
      <c r="R287" s="14" t="s">
        <v>227</v>
      </c>
      <c r="S287" s="14" t="s">
        <v>227</v>
      </c>
    </row>
    <row r="288" spans="1:19" ht="16.5" customHeight="1" x14ac:dyDescent="0.2">
      <c r="A288" s="7"/>
      <c r="B288" s="7" t="s">
        <v>597</v>
      </c>
      <c r="C288" s="7"/>
      <c r="D288" s="7"/>
      <c r="E288" s="7"/>
      <c r="F288" s="7"/>
      <c r="G288" s="7"/>
      <c r="H288" s="7"/>
      <c r="I288" s="7"/>
      <c r="J288" s="7"/>
      <c r="K288" s="7"/>
      <c r="L288" s="9"/>
      <c r="M288" s="10"/>
      <c r="N288" s="10"/>
      <c r="O288" s="10"/>
      <c r="P288" s="7"/>
      <c r="Q288" s="10"/>
      <c r="R288" s="10"/>
      <c r="S288" s="10"/>
    </row>
    <row r="289" spans="1:19" ht="16.5" customHeight="1" x14ac:dyDescent="0.2">
      <c r="A289" s="7"/>
      <c r="B289" s="7"/>
      <c r="C289" s="7" t="s">
        <v>105</v>
      </c>
      <c r="D289" s="7"/>
      <c r="E289" s="7"/>
      <c r="F289" s="7"/>
      <c r="G289" s="7"/>
      <c r="H289" s="7"/>
      <c r="I289" s="7"/>
      <c r="J289" s="7"/>
      <c r="K289" s="7"/>
      <c r="L289" s="9" t="s">
        <v>240</v>
      </c>
      <c r="M289" s="14" t="s">
        <v>227</v>
      </c>
      <c r="N289" s="14" t="s">
        <v>227</v>
      </c>
      <c r="O289" s="14" t="s">
        <v>227</v>
      </c>
      <c r="P289" s="7"/>
      <c r="Q289" s="14" t="s">
        <v>227</v>
      </c>
      <c r="R289" s="14" t="s">
        <v>227</v>
      </c>
      <c r="S289" s="14" t="s">
        <v>227</v>
      </c>
    </row>
    <row r="290" spans="1:19" ht="16.5" customHeight="1" x14ac:dyDescent="0.2">
      <c r="A290" s="7"/>
      <c r="B290" s="7"/>
      <c r="C290" s="7" t="s">
        <v>587</v>
      </c>
      <c r="D290" s="7"/>
      <c r="E290" s="7"/>
      <c r="F290" s="7"/>
      <c r="G290" s="7"/>
      <c r="H290" s="7"/>
      <c r="I290" s="7"/>
      <c r="J290" s="7"/>
      <c r="K290" s="7"/>
      <c r="L290" s="9"/>
      <c r="M290" s="10"/>
      <c r="N290" s="10"/>
      <c r="O290" s="10"/>
      <c r="P290" s="7"/>
      <c r="Q290" s="10"/>
      <c r="R290" s="10"/>
      <c r="S290" s="10"/>
    </row>
    <row r="291" spans="1:19" ht="29.45" customHeight="1" x14ac:dyDescent="0.2">
      <c r="A291" s="7"/>
      <c r="B291" s="7"/>
      <c r="C291" s="7"/>
      <c r="D291" s="84" t="s">
        <v>346</v>
      </c>
      <c r="E291" s="84"/>
      <c r="F291" s="84"/>
      <c r="G291" s="84"/>
      <c r="H291" s="84"/>
      <c r="I291" s="84"/>
      <c r="J291" s="84"/>
      <c r="K291" s="84"/>
      <c r="L291" s="9" t="s">
        <v>240</v>
      </c>
      <c r="M291" s="14" t="s">
        <v>227</v>
      </c>
      <c r="N291" s="14" t="s">
        <v>227</v>
      </c>
      <c r="O291" s="14" t="s">
        <v>227</v>
      </c>
      <c r="P291" s="7"/>
      <c r="Q291" s="14" t="s">
        <v>227</v>
      </c>
      <c r="R291" s="14" t="s">
        <v>227</v>
      </c>
      <c r="S291" s="14" t="s">
        <v>227</v>
      </c>
    </row>
    <row r="292" spans="1:19" ht="16.5" customHeight="1" x14ac:dyDescent="0.2">
      <c r="A292" s="7"/>
      <c r="B292" s="7"/>
      <c r="C292" s="7"/>
      <c r="D292" s="7" t="s">
        <v>487</v>
      </c>
      <c r="E292" s="7"/>
      <c r="F292" s="7"/>
      <c r="G292" s="7"/>
      <c r="H292" s="7"/>
      <c r="I292" s="7"/>
      <c r="J292" s="7"/>
      <c r="K292" s="7"/>
      <c r="L292" s="9" t="s">
        <v>240</v>
      </c>
      <c r="M292" s="14" t="s">
        <v>227</v>
      </c>
      <c r="N292" s="14" t="s">
        <v>227</v>
      </c>
      <c r="O292" s="14" t="s">
        <v>227</v>
      </c>
      <c r="P292" s="7"/>
      <c r="Q292" s="14" t="s">
        <v>227</v>
      </c>
      <c r="R292" s="14" t="s">
        <v>227</v>
      </c>
      <c r="S292" s="14" t="s">
        <v>227</v>
      </c>
    </row>
    <row r="293" spans="1:19" ht="16.5" customHeight="1" x14ac:dyDescent="0.2">
      <c r="A293" s="7"/>
      <c r="B293" s="7"/>
      <c r="C293" s="7"/>
      <c r="D293" s="7" t="s">
        <v>588</v>
      </c>
      <c r="E293" s="7"/>
      <c r="F293" s="7"/>
      <c r="G293" s="7"/>
      <c r="H293" s="7"/>
      <c r="I293" s="7"/>
      <c r="J293" s="7"/>
      <c r="K293" s="7"/>
      <c r="L293" s="9" t="s">
        <v>240</v>
      </c>
      <c r="M293" s="14" t="s">
        <v>227</v>
      </c>
      <c r="N293" s="14" t="s">
        <v>227</v>
      </c>
      <c r="O293" s="14" t="s">
        <v>227</v>
      </c>
      <c r="P293" s="7"/>
      <c r="Q293" s="14" t="s">
        <v>227</v>
      </c>
      <c r="R293" s="14" t="s">
        <v>227</v>
      </c>
      <c r="S293" s="14" t="s">
        <v>227</v>
      </c>
    </row>
    <row r="294" spans="1:19" ht="16.5" customHeight="1" x14ac:dyDescent="0.2">
      <c r="A294" s="7"/>
      <c r="B294" s="7"/>
      <c r="C294" s="7" t="s">
        <v>589</v>
      </c>
      <c r="D294" s="7"/>
      <c r="E294" s="7"/>
      <c r="F294" s="7"/>
      <c r="G294" s="7"/>
      <c r="H294" s="7"/>
      <c r="I294" s="7"/>
      <c r="J294" s="7"/>
      <c r="K294" s="7"/>
      <c r="L294" s="9"/>
      <c r="M294" s="10"/>
      <c r="N294" s="10"/>
      <c r="O294" s="10"/>
      <c r="P294" s="7"/>
      <c r="Q294" s="10"/>
      <c r="R294" s="10"/>
      <c r="S294" s="10"/>
    </row>
    <row r="295" spans="1:19" ht="16.5" customHeight="1" x14ac:dyDescent="0.2">
      <c r="A295" s="7"/>
      <c r="B295" s="7"/>
      <c r="C295" s="7"/>
      <c r="D295" s="7" t="s">
        <v>433</v>
      </c>
      <c r="E295" s="7"/>
      <c r="F295" s="7"/>
      <c r="G295" s="7"/>
      <c r="H295" s="7"/>
      <c r="I295" s="7"/>
      <c r="J295" s="7"/>
      <c r="K295" s="7"/>
      <c r="L295" s="9" t="s">
        <v>240</v>
      </c>
      <c r="M295" s="14" t="s">
        <v>227</v>
      </c>
      <c r="N295" s="14" t="s">
        <v>227</v>
      </c>
      <c r="O295" s="14" t="s">
        <v>227</v>
      </c>
      <c r="P295" s="7"/>
      <c r="Q295" s="14" t="s">
        <v>227</v>
      </c>
      <c r="R295" s="14" t="s">
        <v>227</v>
      </c>
      <c r="S295" s="14" t="s">
        <v>227</v>
      </c>
    </row>
    <row r="296" spans="1:19" ht="16.5" customHeight="1" x14ac:dyDescent="0.2">
      <c r="A296" s="7"/>
      <c r="B296" s="7"/>
      <c r="C296" s="7"/>
      <c r="D296" s="7" t="s">
        <v>434</v>
      </c>
      <c r="E296" s="7"/>
      <c r="F296" s="7"/>
      <c r="G296" s="7"/>
      <c r="H296" s="7"/>
      <c r="I296" s="7"/>
      <c r="J296" s="7"/>
      <c r="K296" s="7"/>
      <c r="L296" s="9" t="s">
        <v>240</v>
      </c>
      <c r="M296" s="14" t="s">
        <v>227</v>
      </c>
      <c r="N296" s="14" t="s">
        <v>227</v>
      </c>
      <c r="O296" s="14" t="s">
        <v>227</v>
      </c>
      <c r="P296" s="7"/>
      <c r="Q296" s="14" t="s">
        <v>227</v>
      </c>
      <c r="R296" s="14" t="s">
        <v>227</v>
      </c>
      <c r="S296" s="14" t="s">
        <v>227</v>
      </c>
    </row>
    <row r="297" spans="1:19" ht="16.5" customHeight="1" x14ac:dyDescent="0.2">
      <c r="A297" s="7"/>
      <c r="B297" s="7"/>
      <c r="C297" s="7"/>
      <c r="D297" s="7" t="s">
        <v>435</v>
      </c>
      <c r="E297" s="7"/>
      <c r="F297" s="7"/>
      <c r="G297" s="7"/>
      <c r="H297" s="7"/>
      <c r="I297" s="7"/>
      <c r="J297" s="7"/>
      <c r="K297" s="7"/>
      <c r="L297" s="9" t="s">
        <v>240</v>
      </c>
      <c r="M297" s="14" t="s">
        <v>227</v>
      </c>
      <c r="N297" s="14" t="s">
        <v>227</v>
      </c>
      <c r="O297" s="14" t="s">
        <v>227</v>
      </c>
      <c r="P297" s="7"/>
      <c r="Q297" s="14" t="s">
        <v>227</v>
      </c>
      <c r="R297" s="14" t="s">
        <v>227</v>
      </c>
      <c r="S297" s="14" t="s">
        <v>227</v>
      </c>
    </row>
    <row r="298" spans="1:19" ht="16.5" customHeight="1" x14ac:dyDescent="0.2">
      <c r="A298" s="7"/>
      <c r="B298" s="7"/>
      <c r="C298" s="7"/>
      <c r="D298" s="7" t="s">
        <v>436</v>
      </c>
      <c r="E298" s="7"/>
      <c r="F298" s="7"/>
      <c r="G298" s="7"/>
      <c r="H298" s="7"/>
      <c r="I298" s="7"/>
      <c r="J298" s="7"/>
      <c r="K298" s="7"/>
      <c r="L298" s="9" t="s">
        <v>240</v>
      </c>
      <c r="M298" s="14" t="s">
        <v>227</v>
      </c>
      <c r="N298" s="14" t="s">
        <v>227</v>
      </c>
      <c r="O298" s="14" t="s">
        <v>227</v>
      </c>
      <c r="P298" s="7"/>
      <c r="Q298" s="14" t="s">
        <v>227</v>
      </c>
      <c r="R298" s="14" t="s">
        <v>227</v>
      </c>
      <c r="S298" s="14" t="s">
        <v>227</v>
      </c>
    </row>
    <row r="299" spans="1:19" ht="16.5" customHeight="1" x14ac:dyDescent="0.2">
      <c r="A299" s="7"/>
      <c r="B299" s="7"/>
      <c r="C299" s="7"/>
      <c r="D299" s="7" t="s">
        <v>437</v>
      </c>
      <c r="E299" s="7"/>
      <c r="F299" s="7"/>
      <c r="G299" s="7"/>
      <c r="H299" s="7"/>
      <c r="I299" s="7"/>
      <c r="J299" s="7"/>
      <c r="K299" s="7"/>
      <c r="L299" s="9" t="s">
        <v>240</v>
      </c>
      <c r="M299" s="14" t="s">
        <v>227</v>
      </c>
      <c r="N299" s="14" t="s">
        <v>227</v>
      </c>
      <c r="O299" s="14" t="s">
        <v>227</v>
      </c>
      <c r="P299" s="7"/>
      <c r="Q299" s="14" t="s">
        <v>227</v>
      </c>
      <c r="R299" s="14" t="s">
        <v>227</v>
      </c>
      <c r="S299" s="14" t="s">
        <v>227</v>
      </c>
    </row>
    <row r="300" spans="1:19" ht="16.5" customHeight="1" x14ac:dyDescent="0.2">
      <c r="A300" s="7"/>
      <c r="B300" s="7"/>
      <c r="C300" s="7"/>
      <c r="D300" s="7" t="s">
        <v>588</v>
      </c>
      <c r="E300" s="7"/>
      <c r="F300" s="7"/>
      <c r="G300" s="7"/>
      <c r="H300" s="7"/>
      <c r="I300" s="7"/>
      <c r="J300" s="7"/>
      <c r="K300" s="7"/>
      <c r="L300" s="9" t="s">
        <v>240</v>
      </c>
      <c r="M300" s="14" t="s">
        <v>227</v>
      </c>
      <c r="N300" s="14" t="s">
        <v>227</v>
      </c>
      <c r="O300" s="14" t="s">
        <v>227</v>
      </c>
      <c r="P300" s="7"/>
      <c r="Q300" s="14" t="s">
        <v>227</v>
      </c>
      <c r="R300" s="14" t="s">
        <v>227</v>
      </c>
      <c r="S300" s="14" t="s">
        <v>227</v>
      </c>
    </row>
    <row r="301" spans="1:19" ht="16.5" customHeight="1" x14ac:dyDescent="0.2">
      <c r="A301" s="7"/>
      <c r="B301" s="7"/>
      <c r="C301" s="7" t="s">
        <v>611</v>
      </c>
      <c r="D301" s="7"/>
      <c r="E301" s="7"/>
      <c r="F301" s="7"/>
      <c r="G301" s="7"/>
      <c r="H301" s="7"/>
      <c r="I301" s="7"/>
      <c r="J301" s="7"/>
      <c r="K301" s="7"/>
      <c r="L301" s="9"/>
      <c r="M301" s="10"/>
      <c r="N301" s="10"/>
      <c r="O301" s="10"/>
      <c r="P301" s="7"/>
      <c r="Q301" s="10"/>
      <c r="R301" s="10"/>
      <c r="S301" s="10"/>
    </row>
    <row r="302" spans="1:19" ht="16.5" customHeight="1" x14ac:dyDescent="0.2">
      <c r="A302" s="7"/>
      <c r="B302" s="7"/>
      <c r="C302" s="7"/>
      <c r="D302" s="7" t="s">
        <v>591</v>
      </c>
      <c r="E302" s="7"/>
      <c r="F302" s="7"/>
      <c r="G302" s="7"/>
      <c r="H302" s="7"/>
      <c r="I302" s="7"/>
      <c r="J302" s="7"/>
      <c r="K302" s="7"/>
      <c r="L302" s="9" t="s">
        <v>240</v>
      </c>
      <c r="M302" s="14" t="s">
        <v>227</v>
      </c>
      <c r="N302" s="14" t="s">
        <v>227</v>
      </c>
      <c r="O302" s="14" t="s">
        <v>227</v>
      </c>
      <c r="P302" s="7"/>
      <c r="Q302" s="14" t="s">
        <v>227</v>
      </c>
      <c r="R302" s="14" t="s">
        <v>227</v>
      </c>
      <c r="S302" s="14" t="s">
        <v>227</v>
      </c>
    </row>
    <row r="303" spans="1:19" ht="16.5" customHeight="1" x14ac:dyDescent="0.2">
      <c r="A303" s="7"/>
      <c r="B303" s="7"/>
      <c r="C303" s="7"/>
      <c r="D303" s="7" t="s">
        <v>592</v>
      </c>
      <c r="E303" s="7"/>
      <c r="F303" s="7"/>
      <c r="G303" s="7"/>
      <c r="H303" s="7"/>
      <c r="I303" s="7"/>
      <c r="J303" s="7"/>
      <c r="K303" s="7"/>
      <c r="L303" s="9" t="s">
        <v>240</v>
      </c>
      <c r="M303" s="14" t="s">
        <v>227</v>
      </c>
      <c r="N303" s="14" t="s">
        <v>227</v>
      </c>
      <c r="O303" s="14" t="s">
        <v>227</v>
      </c>
      <c r="P303" s="7"/>
      <c r="Q303" s="14" t="s">
        <v>227</v>
      </c>
      <c r="R303" s="14" t="s">
        <v>227</v>
      </c>
      <c r="S303" s="14" t="s">
        <v>227</v>
      </c>
    </row>
    <row r="304" spans="1:19" ht="16.5" customHeight="1" x14ac:dyDescent="0.2">
      <c r="A304" s="7"/>
      <c r="B304" s="7"/>
      <c r="C304" s="7"/>
      <c r="D304" s="7" t="s">
        <v>593</v>
      </c>
      <c r="E304" s="7"/>
      <c r="F304" s="7"/>
      <c r="G304" s="7"/>
      <c r="H304" s="7"/>
      <c r="I304" s="7"/>
      <c r="J304" s="7"/>
      <c r="K304" s="7"/>
      <c r="L304" s="9" t="s">
        <v>240</v>
      </c>
      <c r="M304" s="14" t="s">
        <v>227</v>
      </c>
      <c r="N304" s="14" t="s">
        <v>227</v>
      </c>
      <c r="O304" s="14" t="s">
        <v>227</v>
      </c>
      <c r="P304" s="7"/>
      <c r="Q304" s="14" t="s">
        <v>227</v>
      </c>
      <c r="R304" s="14" t="s">
        <v>227</v>
      </c>
      <c r="S304" s="14" t="s">
        <v>227</v>
      </c>
    </row>
    <row r="305" spans="1:19" ht="16.5" customHeight="1" x14ac:dyDescent="0.2">
      <c r="A305" s="7"/>
      <c r="B305" s="7"/>
      <c r="C305" s="7"/>
      <c r="D305" s="7" t="s">
        <v>594</v>
      </c>
      <c r="E305" s="7"/>
      <c r="F305" s="7"/>
      <c r="G305" s="7"/>
      <c r="H305" s="7"/>
      <c r="I305" s="7"/>
      <c r="J305" s="7"/>
      <c r="K305" s="7"/>
      <c r="L305" s="9" t="s">
        <v>240</v>
      </c>
      <c r="M305" s="14" t="s">
        <v>227</v>
      </c>
      <c r="N305" s="14" t="s">
        <v>227</v>
      </c>
      <c r="O305" s="14" t="s">
        <v>227</v>
      </c>
      <c r="P305" s="7"/>
      <c r="Q305" s="14" t="s">
        <v>227</v>
      </c>
      <c r="R305" s="14" t="s">
        <v>227</v>
      </c>
      <c r="S305" s="14" t="s">
        <v>227</v>
      </c>
    </row>
    <row r="306" spans="1:19" ht="16.5" customHeight="1" x14ac:dyDescent="0.2">
      <c r="A306" s="7"/>
      <c r="B306" s="7"/>
      <c r="C306" s="7"/>
      <c r="D306" s="7" t="s">
        <v>595</v>
      </c>
      <c r="E306" s="7"/>
      <c r="F306" s="7"/>
      <c r="G306" s="7"/>
      <c r="H306" s="7"/>
      <c r="I306" s="7"/>
      <c r="J306" s="7"/>
      <c r="K306" s="7"/>
      <c r="L306" s="9" t="s">
        <v>240</v>
      </c>
      <c r="M306" s="14" t="s">
        <v>227</v>
      </c>
      <c r="N306" s="14" t="s">
        <v>227</v>
      </c>
      <c r="O306" s="14" t="s">
        <v>227</v>
      </c>
      <c r="P306" s="7"/>
      <c r="Q306" s="14" t="s">
        <v>227</v>
      </c>
      <c r="R306" s="14" t="s">
        <v>227</v>
      </c>
      <c r="S306" s="14" t="s">
        <v>227</v>
      </c>
    </row>
    <row r="307" spans="1:19" ht="16.5" customHeight="1" x14ac:dyDescent="0.2">
      <c r="A307" s="7"/>
      <c r="B307" s="7"/>
      <c r="C307" s="7"/>
      <c r="D307" s="7" t="s">
        <v>588</v>
      </c>
      <c r="E307" s="7"/>
      <c r="F307" s="7"/>
      <c r="G307" s="7"/>
      <c r="H307" s="7"/>
      <c r="I307" s="7"/>
      <c r="J307" s="7"/>
      <c r="K307" s="7"/>
      <c r="L307" s="9" t="s">
        <v>240</v>
      </c>
      <c r="M307" s="14" t="s">
        <v>227</v>
      </c>
      <c r="N307" s="14" t="s">
        <v>227</v>
      </c>
      <c r="O307" s="14" t="s">
        <v>227</v>
      </c>
      <c r="P307" s="7"/>
      <c r="Q307" s="14" t="s">
        <v>227</v>
      </c>
      <c r="R307" s="14" t="s">
        <v>227</v>
      </c>
      <c r="S307" s="14" t="s">
        <v>227</v>
      </c>
    </row>
    <row r="308" spans="1:19" ht="16.5" customHeight="1" x14ac:dyDescent="0.2">
      <c r="A308" s="7" t="s">
        <v>144</v>
      </c>
      <c r="B308" s="7"/>
      <c r="C308" s="7"/>
      <c r="D308" s="7"/>
      <c r="E308" s="7"/>
      <c r="F308" s="7"/>
      <c r="G308" s="7"/>
      <c r="H308" s="7"/>
      <c r="I308" s="7"/>
      <c r="J308" s="7"/>
      <c r="K308" s="7"/>
      <c r="L308" s="9"/>
      <c r="M308" s="10"/>
      <c r="N308" s="10"/>
      <c r="O308" s="10"/>
      <c r="P308" s="7"/>
      <c r="Q308" s="10"/>
      <c r="R308" s="10"/>
      <c r="S308" s="10"/>
    </row>
    <row r="309" spans="1:19" ht="16.5" customHeight="1" x14ac:dyDescent="0.2">
      <c r="A309" s="7"/>
      <c r="B309" s="7" t="s">
        <v>586</v>
      </c>
      <c r="C309" s="7"/>
      <c r="D309" s="7"/>
      <c r="E309" s="7"/>
      <c r="F309" s="7"/>
      <c r="G309" s="7"/>
      <c r="H309" s="7"/>
      <c r="I309" s="7"/>
      <c r="J309" s="7"/>
      <c r="K309" s="7"/>
      <c r="L309" s="9"/>
      <c r="M309" s="10"/>
      <c r="N309" s="10"/>
      <c r="O309" s="10"/>
      <c r="P309" s="7"/>
      <c r="Q309" s="10"/>
      <c r="R309" s="10"/>
      <c r="S309" s="10"/>
    </row>
    <row r="310" spans="1:19" ht="16.5" customHeight="1" x14ac:dyDescent="0.2">
      <c r="A310" s="7"/>
      <c r="B310" s="7"/>
      <c r="C310" s="7" t="s">
        <v>105</v>
      </c>
      <c r="D310" s="7"/>
      <c r="E310" s="7"/>
      <c r="F310" s="7"/>
      <c r="G310" s="7"/>
      <c r="H310" s="7"/>
      <c r="I310" s="7"/>
      <c r="J310" s="7"/>
      <c r="K310" s="7"/>
      <c r="L310" s="9" t="s">
        <v>240</v>
      </c>
      <c r="M310" s="14" t="s">
        <v>423</v>
      </c>
      <c r="N310" s="14" t="s">
        <v>423</v>
      </c>
      <c r="O310" s="14" t="s">
        <v>423</v>
      </c>
      <c r="P310" s="7"/>
      <c r="Q310" s="14" t="s">
        <v>423</v>
      </c>
      <c r="R310" s="14" t="s">
        <v>423</v>
      </c>
      <c r="S310" s="14" t="s">
        <v>423</v>
      </c>
    </row>
    <row r="311" spans="1:19" ht="16.5" customHeight="1" x14ac:dyDescent="0.2">
      <c r="A311" s="7"/>
      <c r="B311" s="7"/>
      <c r="C311" s="7" t="s">
        <v>587</v>
      </c>
      <c r="D311" s="7"/>
      <c r="E311" s="7"/>
      <c r="F311" s="7"/>
      <c r="G311" s="7"/>
      <c r="H311" s="7"/>
      <c r="I311" s="7"/>
      <c r="J311" s="7"/>
      <c r="K311" s="7"/>
      <c r="L311" s="9"/>
      <c r="M311" s="10"/>
      <c r="N311" s="10"/>
      <c r="O311" s="10"/>
      <c r="P311" s="7"/>
      <c r="Q311" s="10"/>
      <c r="R311" s="10"/>
      <c r="S311" s="10"/>
    </row>
    <row r="312" spans="1:19" ht="29.45" customHeight="1" x14ac:dyDescent="0.2">
      <c r="A312" s="7"/>
      <c r="B312" s="7"/>
      <c r="C312" s="7"/>
      <c r="D312" s="84" t="s">
        <v>346</v>
      </c>
      <c r="E312" s="84"/>
      <c r="F312" s="84"/>
      <c r="G312" s="84"/>
      <c r="H312" s="84"/>
      <c r="I312" s="84"/>
      <c r="J312" s="84"/>
      <c r="K312" s="84"/>
      <c r="L312" s="9" t="s">
        <v>240</v>
      </c>
      <c r="M312" s="14" t="s">
        <v>423</v>
      </c>
      <c r="N312" s="14" t="s">
        <v>423</v>
      </c>
      <c r="O312" s="14" t="s">
        <v>423</v>
      </c>
      <c r="P312" s="7"/>
      <c r="Q312" s="14" t="s">
        <v>423</v>
      </c>
      <c r="R312" s="14" t="s">
        <v>423</v>
      </c>
      <c r="S312" s="14" t="s">
        <v>423</v>
      </c>
    </row>
    <row r="313" spans="1:19" ht="16.5" customHeight="1" x14ac:dyDescent="0.2">
      <c r="A313" s="7"/>
      <c r="B313" s="7"/>
      <c r="C313" s="7"/>
      <c r="D313" s="7" t="s">
        <v>487</v>
      </c>
      <c r="E313" s="7"/>
      <c r="F313" s="7"/>
      <c r="G313" s="7"/>
      <c r="H313" s="7"/>
      <c r="I313" s="7"/>
      <c r="J313" s="7"/>
      <c r="K313" s="7"/>
      <c r="L313" s="9" t="s">
        <v>240</v>
      </c>
      <c r="M313" s="14" t="s">
        <v>423</v>
      </c>
      <c r="N313" s="14" t="s">
        <v>423</v>
      </c>
      <c r="O313" s="14" t="s">
        <v>423</v>
      </c>
      <c r="P313" s="7"/>
      <c r="Q313" s="14" t="s">
        <v>423</v>
      </c>
      <c r="R313" s="14" t="s">
        <v>423</v>
      </c>
      <c r="S313" s="14" t="s">
        <v>423</v>
      </c>
    </row>
    <row r="314" spans="1:19" ht="16.5" customHeight="1" x14ac:dyDescent="0.2">
      <c r="A314" s="7"/>
      <c r="B314" s="7"/>
      <c r="C314" s="7"/>
      <c r="D314" s="7" t="s">
        <v>588</v>
      </c>
      <c r="E314" s="7"/>
      <c r="F314" s="7"/>
      <c r="G314" s="7"/>
      <c r="H314" s="7"/>
      <c r="I314" s="7"/>
      <c r="J314" s="7"/>
      <c r="K314" s="7"/>
      <c r="L314" s="9" t="s">
        <v>240</v>
      </c>
      <c r="M314" s="14" t="s">
        <v>423</v>
      </c>
      <c r="N314" s="14" t="s">
        <v>423</v>
      </c>
      <c r="O314" s="14" t="s">
        <v>423</v>
      </c>
      <c r="P314" s="7"/>
      <c r="Q314" s="14" t="s">
        <v>423</v>
      </c>
      <c r="R314" s="14" t="s">
        <v>423</v>
      </c>
      <c r="S314" s="14" t="s">
        <v>423</v>
      </c>
    </row>
    <row r="315" spans="1:19" ht="16.5" customHeight="1" x14ac:dyDescent="0.2">
      <c r="A315" s="7"/>
      <c r="B315" s="7"/>
      <c r="C315" s="7" t="s">
        <v>589</v>
      </c>
      <c r="D315" s="7"/>
      <c r="E315" s="7"/>
      <c r="F315" s="7"/>
      <c r="G315" s="7"/>
      <c r="H315" s="7"/>
      <c r="I315" s="7"/>
      <c r="J315" s="7"/>
      <c r="K315" s="7"/>
      <c r="L315" s="9"/>
      <c r="M315" s="10"/>
      <c r="N315" s="10"/>
      <c r="O315" s="10"/>
      <c r="P315" s="7"/>
      <c r="Q315" s="10"/>
      <c r="R315" s="10"/>
      <c r="S315" s="10"/>
    </row>
    <row r="316" spans="1:19" ht="16.5" customHeight="1" x14ac:dyDescent="0.2">
      <c r="A316" s="7"/>
      <c r="B316" s="7"/>
      <c r="C316" s="7"/>
      <c r="D316" s="7" t="s">
        <v>433</v>
      </c>
      <c r="E316" s="7"/>
      <c r="F316" s="7"/>
      <c r="G316" s="7"/>
      <c r="H316" s="7"/>
      <c r="I316" s="7"/>
      <c r="J316" s="7"/>
      <c r="K316" s="7"/>
      <c r="L316" s="9" t="s">
        <v>240</v>
      </c>
      <c r="M316" s="14" t="s">
        <v>423</v>
      </c>
      <c r="N316" s="14" t="s">
        <v>423</v>
      </c>
      <c r="O316" s="14" t="s">
        <v>423</v>
      </c>
      <c r="P316" s="7"/>
      <c r="Q316" s="14" t="s">
        <v>423</v>
      </c>
      <c r="R316" s="14" t="s">
        <v>423</v>
      </c>
      <c r="S316" s="14" t="s">
        <v>423</v>
      </c>
    </row>
    <row r="317" spans="1:19" ht="16.5" customHeight="1" x14ac:dyDescent="0.2">
      <c r="A317" s="7"/>
      <c r="B317" s="7"/>
      <c r="C317" s="7"/>
      <c r="D317" s="7" t="s">
        <v>434</v>
      </c>
      <c r="E317" s="7"/>
      <c r="F317" s="7"/>
      <c r="G317" s="7"/>
      <c r="H317" s="7"/>
      <c r="I317" s="7"/>
      <c r="J317" s="7"/>
      <c r="K317" s="7"/>
      <c r="L317" s="9" t="s">
        <v>240</v>
      </c>
      <c r="M317" s="14" t="s">
        <v>423</v>
      </c>
      <c r="N317" s="14" t="s">
        <v>423</v>
      </c>
      <c r="O317" s="14" t="s">
        <v>423</v>
      </c>
      <c r="P317" s="7"/>
      <c r="Q317" s="14" t="s">
        <v>423</v>
      </c>
      <c r="R317" s="14" t="s">
        <v>423</v>
      </c>
      <c r="S317" s="14" t="s">
        <v>423</v>
      </c>
    </row>
    <row r="318" spans="1:19" ht="16.5" customHeight="1" x14ac:dyDescent="0.2">
      <c r="A318" s="7"/>
      <c r="B318" s="7"/>
      <c r="C318" s="7"/>
      <c r="D318" s="7" t="s">
        <v>435</v>
      </c>
      <c r="E318" s="7"/>
      <c r="F318" s="7"/>
      <c r="G318" s="7"/>
      <c r="H318" s="7"/>
      <c r="I318" s="7"/>
      <c r="J318" s="7"/>
      <c r="K318" s="7"/>
      <c r="L318" s="9" t="s">
        <v>240</v>
      </c>
      <c r="M318" s="14" t="s">
        <v>423</v>
      </c>
      <c r="N318" s="14" t="s">
        <v>423</v>
      </c>
      <c r="O318" s="14" t="s">
        <v>423</v>
      </c>
      <c r="P318" s="7"/>
      <c r="Q318" s="14" t="s">
        <v>423</v>
      </c>
      <c r="R318" s="14" t="s">
        <v>423</v>
      </c>
      <c r="S318" s="14" t="s">
        <v>423</v>
      </c>
    </row>
    <row r="319" spans="1:19" ht="16.5" customHeight="1" x14ac:dyDescent="0.2">
      <c r="A319" s="7"/>
      <c r="B319" s="7"/>
      <c r="C319" s="7"/>
      <c r="D319" s="7" t="s">
        <v>436</v>
      </c>
      <c r="E319" s="7"/>
      <c r="F319" s="7"/>
      <c r="G319" s="7"/>
      <c r="H319" s="7"/>
      <c r="I319" s="7"/>
      <c r="J319" s="7"/>
      <c r="K319" s="7"/>
      <c r="L319" s="9" t="s">
        <v>240</v>
      </c>
      <c r="M319" s="14" t="s">
        <v>423</v>
      </c>
      <c r="N319" s="14" t="s">
        <v>423</v>
      </c>
      <c r="O319" s="14" t="s">
        <v>423</v>
      </c>
      <c r="P319" s="7"/>
      <c r="Q319" s="14" t="s">
        <v>423</v>
      </c>
      <c r="R319" s="14" t="s">
        <v>423</v>
      </c>
      <c r="S319" s="14" t="s">
        <v>423</v>
      </c>
    </row>
    <row r="320" spans="1:19" ht="16.5" customHeight="1" x14ac:dyDescent="0.2">
      <c r="A320" s="7"/>
      <c r="B320" s="7"/>
      <c r="C320" s="7"/>
      <c r="D320" s="7" t="s">
        <v>437</v>
      </c>
      <c r="E320" s="7"/>
      <c r="F320" s="7"/>
      <c r="G320" s="7"/>
      <c r="H320" s="7"/>
      <c r="I320" s="7"/>
      <c r="J320" s="7"/>
      <c r="K320" s="7"/>
      <c r="L320" s="9" t="s">
        <v>240</v>
      </c>
      <c r="M320" s="14" t="s">
        <v>423</v>
      </c>
      <c r="N320" s="14" t="s">
        <v>423</v>
      </c>
      <c r="O320" s="14" t="s">
        <v>423</v>
      </c>
      <c r="P320" s="7"/>
      <c r="Q320" s="14" t="s">
        <v>423</v>
      </c>
      <c r="R320" s="14" t="s">
        <v>423</v>
      </c>
      <c r="S320" s="14" t="s">
        <v>423</v>
      </c>
    </row>
    <row r="321" spans="1:19" ht="16.5" customHeight="1" x14ac:dyDescent="0.2">
      <c r="A321" s="7"/>
      <c r="B321" s="7"/>
      <c r="C321" s="7"/>
      <c r="D321" s="7" t="s">
        <v>588</v>
      </c>
      <c r="E321" s="7"/>
      <c r="F321" s="7"/>
      <c r="G321" s="7"/>
      <c r="H321" s="7"/>
      <c r="I321" s="7"/>
      <c r="J321" s="7"/>
      <c r="K321" s="7"/>
      <c r="L321" s="9" t="s">
        <v>240</v>
      </c>
      <c r="M321" s="14" t="s">
        <v>423</v>
      </c>
      <c r="N321" s="14" t="s">
        <v>423</v>
      </c>
      <c r="O321" s="14" t="s">
        <v>423</v>
      </c>
      <c r="P321" s="7"/>
      <c r="Q321" s="14" t="s">
        <v>423</v>
      </c>
      <c r="R321" s="14" t="s">
        <v>423</v>
      </c>
      <c r="S321" s="14" t="s">
        <v>423</v>
      </c>
    </row>
    <row r="322" spans="1:19" ht="16.5" customHeight="1" x14ac:dyDescent="0.2">
      <c r="A322" s="7"/>
      <c r="B322" s="7"/>
      <c r="C322" s="7" t="s">
        <v>611</v>
      </c>
      <c r="D322" s="7"/>
      <c r="E322" s="7"/>
      <c r="F322" s="7"/>
      <c r="G322" s="7"/>
      <c r="H322" s="7"/>
      <c r="I322" s="7"/>
      <c r="J322" s="7"/>
      <c r="K322" s="7"/>
      <c r="L322" s="9"/>
      <c r="M322" s="10"/>
      <c r="N322" s="10"/>
      <c r="O322" s="10"/>
      <c r="P322" s="7"/>
      <c r="Q322" s="10"/>
      <c r="R322" s="10"/>
      <c r="S322" s="10"/>
    </row>
    <row r="323" spans="1:19" ht="16.5" customHeight="1" x14ac:dyDescent="0.2">
      <c r="A323" s="7"/>
      <c r="B323" s="7"/>
      <c r="C323" s="7"/>
      <c r="D323" s="7" t="s">
        <v>591</v>
      </c>
      <c r="E323" s="7"/>
      <c r="F323" s="7"/>
      <c r="G323" s="7"/>
      <c r="H323" s="7"/>
      <c r="I323" s="7"/>
      <c r="J323" s="7"/>
      <c r="K323" s="7"/>
      <c r="L323" s="9" t="s">
        <v>240</v>
      </c>
      <c r="M323" s="14" t="s">
        <v>423</v>
      </c>
      <c r="N323" s="14" t="s">
        <v>423</v>
      </c>
      <c r="O323" s="14" t="s">
        <v>423</v>
      </c>
      <c r="P323" s="7"/>
      <c r="Q323" s="14" t="s">
        <v>423</v>
      </c>
      <c r="R323" s="14" t="s">
        <v>423</v>
      </c>
      <c r="S323" s="14" t="s">
        <v>423</v>
      </c>
    </row>
    <row r="324" spans="1:19" ht="16.5" customHeight="1" x14ac:dyDescent="0.2">
      <c r="A324" s="7"/>
      <c r="B324" s="7"/>
      <c r="C324" s="7"/>
      <c r="D324" s="7" t="s">
        <v>592</v>
      </c>
      <c r="E324" s="7"/>
      <c r="F324" s="7"/>
      <c r="G324" s="7"/>
      <c r="H324" s="7"/>
      <c r="I324" s="7"/>
      <c r="J324" s="7"/>
      <c r="K324" s="7"/>
      <c r="L324" s="9" t="s">
        <v>240</v>
      </c>
      <c r="M324" s="14" t="s">
        <v>423</v>
      </c>
      <c r="N324" s="14" t="s">
        <v>423</v>
      </c>
      <c r="O324" s="14" t="s">
        <v>423</v>
      </c>
      <c r="P324" s="7"/>
      <c r="Q324" s="14" t="s">
        <v>423</v>
      </c>
      <c r="R324" s="14" t="s">
        <v>423</v>
      </c>
      <c r="S324" s="14" t="s">
        <v>423</v>
      </c>
    </row>
    <row r="325" spans="1:19" ht="16.5" customHeight="1" x14ac:dyDescent="0.2">
      <c r="A325" s="7"/>
      <c r="B325" s="7"/>
      <c r="C325" s="7"/>
      <c r="D325" s="7" t="s">
        <v>593</v>
      </c>
      <c r="E325" s="7"/>
      <c r="F325" s="7"/>
      <c r="G325" s="7"/>
      <c r="H325" s="7"/>
      <c r="I325" s="7"/>
      <c r="J325" s="7"/>
      <c r="K325" s="7"/>
      <c r="L325" s="9" t="s">
        <v>240</v>
      </c>
      <c r="M325" s="14" t="s">
        <v>423</v>
      </c>
      <c r="N325" s="14" t="s">
        <v>423</v>
      </c>
      <c r="O325" s="14" t="s">
        <v>423</v>
      </c>
      <c r="P325" s="7"/>
      <c r="Q325" s="14" t="s">
        <v>423</v>
      </c>
      <c r="R325" s="14" t="s">
        <v>423</v>
      </c>
      <c r="S325" s="14" t="s">
        <v>423</v>
      </c>
    </row>
    <row r="326" spans="1:19" ht="16.5" customHeight="1" x14ac:dyDescent="0.2">
      <c r="A326" s="7"/>
      <c r="B326" s="7"/>
      <c r="C326" s="7"/>
      <c r="D326" s="7" t="s">
        <v>594</v>
      </c>
      <c r="E326" s="7"/>
      <c r="F326" s="7"/>
      <c r="G326" s="7"/>
      <c r="H326" s="7"/>
      <c r="I326" s="7"/>
      <c r="J326" s="7"/>
      <c r="K326" s="7"/>
      <c r="L326" s="9" t="s">
        <v>240</v>
      </c>
      <c r="M326" s="14" t="s">
        <v>423</v>
      </c>
      <c r="N326" s="14" t="s">
        <v>423</v>
      </c>
      <c r="O326" s="14" t="s">
        <v>423</v>
      </c>
      <c r="P326" s="7"/>
      <c r="Q326" s="14" t="s">
        <v>423</v>
      </c>
      <c r="R326" s="14" t="s">
        <v>423</v>
      </c>
      <c r="S326" s="14" t="s">
        <v>423</v>
      </c>
    </row>
    <row r="327" spans="1:19" ht="16.5" customHeight="1" x14ac:dyDescent="0.2">
      <c r="A327" s="7"/>
      <c r="B327" s="7"/>
      <c r="C327" s="7"/>
      <c r="D327" s="7" t="s">
        <v>595</v>
      </c>
      <c r="E327" s="7"/>
      <c r="F327" s="7"/>
      <c r="G327" s="7"/>
      <c r="H327" s="7"/>
      <c r="I327" s="7"/>
      <c r="J327" s="7"/>
      <c r="K327" s="7"/>
      <c r="L327" s="9" t="s">
        <v>240</v>
      </c>
      <c r="M327" s="14" t="s">
        <v>423</v>
      </c>
      <c r="N327" s="14" t="s">
        <v>423</v>
      </c>
      <c r="O327" s="14" t="s">
        <v>423</v>
      </c>
      <c r="P327" s="7"/>
      <c r="Q327" s="14" t="s">
        <v>423</v>
      </c>
      <c r="R327" s="14" t="s">
        <v>423</v>
      </c>
      <c r="S327" s="14" t="s">
        <v>423</v>
      </c>
    </row>
    <row r="328" spans="1:19" ht="16.5" customHeight="1" x14ac:dyDescent="0.2">
      <c r="A328" s="7"/>
      <c r="B328" s="7"/>
      <c r="C328" s="7"/>
      <c r="D328" s="7" t="s">
        <v>588</v>
      </c>
      <c r="E328" s="7"/>
      <c r="F328" s="7"/>
      <c r="G328" s="7"/>
      <c r="H328" s="7"/>
      <c r="I328" s="7"/>
      <c r="J328" s="7"/>
      <c r="K328" s="7"/>
      <c r="L328" s="9" t="s">
        <v>240</v>
      </c>
      <c r="M328" s="14" t="s">
        <v>423</v>
      </c>
      <c r="N328" s="14" t="s">
        <v>423</v>
      </c>
      <c r="O328" s="14" t="s">
        <v>423</v>
      </c>
      <c r="P328" s="7"/>
      <c r="Q328" s="14" t="s">
        <v>423</v>
      </c>
      <c r="R328" s="14" t="s">
        <v>423</v>
      </c>
      <c r="S328" s="14" t="s">
        <v>423</v>
      </c>
    </row>
    <row r="329" spans="1:19" ht="16.5" customHeight="1" x14ac:dyDescent="0.2">
      <c r="A329" s="7"/>
      <c r="B329" s="7" t="s">
        <v>596</v>
      </c>
      <c r="C329" s="7"/>
      <c r="D329" s="7"/>
      <c r="E329" s="7"/>
      <c r="F329" s="7"/>
      <c r="G329" s="7"/>
      <c r="H329" s="7"/>
      <c r="I329" s="7"/>
      <c r="J329" s="7"/>
      <c r="K329" s="7"/>
      <c r="L329" s="9"/>
      <c r="M329" s="10"/>
      <c r="N329" s="10"/>
      <c r="O329" s="10"/>
      <c r="P329" s="7"/>
      <c r="Q329" s="10"/>
      <c r="R329" s="10"/>
      <c r="S329" s="10"/>
    </row>
    <row r="330" spans="1:19" ht="16.5" customHeight="1" x14ac:dyDescent="0.2">
      <c r="A330" s="7"/>
      <c r="B330" s="7"/>
      <c r="C330" s="7" t="s">
        <v>105</v>
      </c>
      <c r="D330" s="7"/>
      <c r="E330" s="7"/>
      <c r="F330" s="7"/>
      <c r="G330" s="7"/>
      <c r="H330" s="7"/>
      <c r="I330" s="7"/>
      <c r="J330" s="7"/>
      <c r="K330" s="7"/>
      <c r="L330" s="9" t="s">
        <v>240</v>
      </c>
      <c r="M330" s="14" t="s">
        <v>423</v>
      </c>
      <c r="N330" s="14" t="s">
        <v>423</v>
      </c>
      <c r="O330" s="14" t="s">
        <v>423</v>
      </c>
      <c r="P330" s="7"/>
      <c r="Q330" s="14" t="s">
        <v>423</v>
      </c>
      <c r="R330" s="14" t="s">
        <v>423</v>
      </c>
      <c r="S330" s="14" t="s">
        <v>423</v>
      </c>
    </row>
    <row r="331" spans="1:19" ht="16.5" customHeight="1" x14ac:dyDescent="0.2">
      <c r="A331" s="7"/>
      <c r="B331" s="7"/>
      <c r="C331" s="7" t="s">
        <v>587</v>
      </c>
      <c r="D331" s="7"/>
      <c r="E331" s="7"/>
      <c r="F331" s="7"/>
      <c r="G331" s="7"/>
      <c r="H331" s="7"/>
      <c r="I331" s="7"/>
      <c r="J331" s="7"/>
      <c r="K331" s="7"/>
      <c r="L331" s="9"/>
      <c r="M331" s="10"/>
      <c r="N331" s="10"/>
      <c r="O331" s="10"/>
      <c r="P331" s="7"/>
      <c r="Q331" s="10"/>
      <c r="R331" s="10"/>
      <c r="S331" s="10"/>
    </row>
    <row r="332" spans="1:19" ht="29.45" customHeight="1" x14ac:dyDescent="0.2">
      <c r="A332" s="7"/>
      <c r="B332" s="7"/>
      <c r="C332" s="7"/>
      <c r="D332" s="84" t="s">
        <v>346</v>
      </c>
      <c r="E332" s="84"/>
      <c r="F332" s="84"/>
      <c r="G332" s="84"/>
      <c r="H332" s="84"/>
      <c r="I332" s="84"/>
      <c r="J332" s="84"/>
      <c r="K332" s="84"/>
      <c r="L332" s="9" t="s">
        <v>240</v>
      </c>
      <c r="M332" s="14" t="s">
        <v>423</v>
      </c>
      <c r="N332" s="14" t="s">
        <v>423</v>
      </c>
      <c r="O332" s="14" t="s">
        <v>423</v>
      </c>
      <c r="P332" s="7"/>
      <c r="Q332" s="14" t="s">
        <v>423</v>
      </c>
      <c r="R332" s="14" t="s">
        <v>423</v>
      </c>
      <c r="S332" s="14" t="s">
        <v>423</v>
      </c>
    </row>
    <row r="333" spans="1:19" ht="16.5" customHeight="1" x14ac:dyDescent="0.2">
      <c r="A333" s="7"/>
      <c r="B333" s="7"/>
      <c r="C333" s="7"/>
      <c r="D333" s="7" t="s">
        <v>487</v>
      </c>
      <c r="E333" s="7"/>
      <c r="F333" s="7"/>
      <c r="G333" s="7"/>
      <c r="H333" s="7"/>
      <c r="I333" s="7"/>
      <c r="J333" s="7"/>
      <c r="K333" s="7"/>
      <c r="L333" s="9" t="s">
        <v>240</v>
      </c>
      <c r="M333" s="14" t="s">
        <v>423</v>
      </c>
      <c r="N333" s="14" t="s">
        <v>423</v>
      </c>
      <c r="O333" s="14" t="s">
        <v>423</v>
      </c>
      <c r="P333" s="7"/>
      <c r="Q333" s="14" t="s">
        <v>423</v>
      </c>
      <c r="R333" s="14" t="s">
        <v>423</v>
      </c>
      <c r="S333" s="14" t="s">
        <v>423</v>
      </c>
    </row>
    <row r="334" spans="1:19" ht="16.5" customHeight="1" x14ac:dyDescent="0.2">
      <c r="A334" s="7"/>
      <c r="B334" s="7"/>
      <c r="C334" s="7"/>
      <c r="D334" s="7" t="s">
        <v>588</v>
      </c>
      <c r="E334" s="7"/>
      <c r="F334" s="7"/>
      <c r="G334" s="7"/>
      <c r="H334" s="7"/>
      <c r="I334" s="7"/>
      <c r="J334" s="7"/>
      <c r="K334" s="7"/>
      <c r="L334" s="9" t="s">
        <v>240</v>
      </c>
      <c r="M334" s="14" t="s">
        <v>423</v>
      </c>
      <c r="N334" s="14" t="s">
        <v>423</v>
      </c>
      <c r="O334" s="14" t="s">
        <v>423</v>
      </c>
      <c r="P334" s="7"/>
      <c r="Q334" s="14" t="s">
        <v>423</v>
      </c>
      <c r="R334" s="14" t="s">
        <v>423</v>
      </c>
      <c r="S334" s="14" t="s">
        <v>423</v>
      </c>
    </row>
    <row r="335" spans="1:19" ht="16.5" customHeight="1" x14ac:dyDescent="0.2">
      <c r="A335" s="7"/>
      <c r="B335" s="7"/>
      <c r="C335" s="7" t="s">
        <v>589</v>
      </c>
      <c r="D335" s="7"/>
      <c r="E335" s="7"/>
      <c r="F335" s="7"/>
      <c r="G335" s="7"/>
      <c r="H335" s="7"/>
      <c r="I335" s="7"/>
      <c r="J335" s="7"/>
      <c r="K335" s="7"/>
      <c r="L335" s="9"/>
      <c r="M335" s="10"/>
      <c r="N335" s="10"/>
      <c r="O335" s="10"/>
      <c r="P335" s="7"/>
      <c r="Q335" s="10"/>
      <c r="R335" s="10"/>
      <c r="S335" s="10"/>
    </row>
    <row r="336" spans="1:19" ht="16.5" customHeight="1" x14ac:dyDescent="0.2">
      <c r="A336" s="7"/>
      <c r="B336" s="7"/>
      <c r="C336" s="7"/>
      <c r="D336" s="7" t="s">
        <v>433</v>
      </c>
      <c r="E336" s="7"/>
      <c r="F336" s="7"/>
      <c r="G336" s="7"/>
      <c r="H336" s="7"/>
      <c r="I336" s="7"/>
      <c r="J336" s="7"/>
      <c r="K336" s="7"/>
      <c r="L336" s="9" t="s">
        <v>240</v>
      </c>
      <c r="M336" s="14" t="s">
        <v>423</v>
      </c>
      <c r="N336" s="14" t="s">
        <v>423</v>
      </c>
      <c r="O336" s="14" t="s">
        <v>423</v>
      </c>
      <c r="P336" s="7"/>
      <c r="Q336" s="14" t="s">
        <v>423</v>
      </c>
      <c r="R336" s="14" t="s">
        <v>423</v>
      </c>
      <c r="S336" s="14" t="s">
        <v>423</v>
      </c>
    </row>
    <row r="337" spans="1:19" ht="16.5" customHeight="1" x14ac:dyDescent="0.2">
      <c r="A337" s="7"/>
      <c r="B337" s="7"/>
      <c r="C337" s="7"/>
      <c r="D337" s="7" t="s">
        <v>434</v>
      </c>
      <c r="E337" s="7"/>
      <c r="F337" s="7"/>
      <c r="G337" s="7"/>
      <c r="H337" s="7"/>
      <c r="I337" s="7"/>
      <c r="J337" s="7"/>
      <c r="K337" s="7"/>
      <c r="L337" s="9" t="s">
        <v>240</v>
      </c>
      <c r="M337" s="14" t="s">
        <v>423</v>
      </c>
      <c r="N337" s="14" t="s">
        <v>423</v>
      </c>
      <c r="O337" s="14" t="s">
        <v>423</v>
      </c>
      <c r="P337" s="7"/>
      <c r="Q337" s="14" t="s">
        <v>423</v>
      </c>
      <c r="R337" s="14" t="s">
        <v>423</v>
      </c>
      <c r="S337" s="14" t="s">
        <v>423</v>
      </c>
    </row>
    <row r="338" spans="1:19" ht="16.5" customHeight="1" x14ac:dyDescent="0.2">
      <c r="A338" s="7"/>
      <c r="B338" s="7"/>
      <c r="C338" s="7"/>
      <c r="D338" s="7" t="s">
        <v>435</v>
      </c>
      <c r="E338" s="7"/>
      <c r="F338" s="7"/>
      <c r="G338" s="7"/>
      <c r="H338" s="7"/>
      <c r="I338" s="7"/>
      <c r="J338" s="7"/>
      <c r="K338" s="7"/>
      <c r="L338" s="9" t="s">
        <v>240</v>
      </c>
      <c r="M338" s="14" t="s">
        <v>423</v>
      </c>
      <c r="N338" s="14" t="s">
        <v>423</v>
      </c>
      <c r="O338" s="14" t="s">
        <v>423</v>
      </c>
      <c r="P338" s="7"/>
      <c r="Q338" s="14" t="s">
        <v>423</v>
      </c>
      <c r="R338" s="14" t="s">
        <v>423</v>
      </c>
      <c r="S338" s="14" t="s">
        <v>423</v>
      </c>
    </row>
    <row r="339" spans="1:19" ht="16.5" customHeight="1" x14ac:dyDescent="0.2">
      <c r="A339" s="7"/>
      <c r="B339" s="7"/>
      <c r="C339" s="7"/>
      <c r="D339" s="7" t="s">
        <v>436</v>
      </c>
      <c r="E339" s="7"/>
      <c r="F339" s="7"/>
      <c r="G339" s="7"/>
      <c r="H339" s="7"/>
      <c r="I339" s="7"/>
      <c r="J339" s="7"/>
      <c r="K339" s="7"/>
      <c r="L339" s="9" t="s">
        <v>240</v>
      </c>
      <c r="M339" s="14" t="s">
        <v>423</v>
      </c>
      <c r="N339" s="14" t="s">
        <v>423</v>
      </c>
      <c r="O339" s="14" t="s">
        <v>423</v>
      </c>
      <c r="P339" s="7"/>
      <c r="Q339" s="14" t="s">
        <v>423</v>
      </c>
      <c r="R339" s="14" t="s">
        <v>423</v>
      </c>
      <c r="S339" s="14" t="s">
        <v>423</v>
      </c>
    </row>
    <row r="340" spans="1:19" ht="16.5" customHeight="1" x14ac:dyDescent="0.2">
      <c r="A340" s="7"/>
      <c r="B340" s="7"/>
      <c r="C340" s="7"/>
      <c r="D340" s="7" t="s">
        <v>437</v>
      </c>
      <c r="E340" s="7"/>
      <c r="F340" s="7"/>
      <c r="G340" s="7"/>
      <c r="H340" s="7"/>
      <c r="I340" s="7"/>
      <c r="J340" s="7"/>
      <c r="K340" s="7"/>
      <c r="L340" s="9" t="s">
        <v>240</v>
      </c>
      <c r="M340" s="14" t="s">
        <v>423</v>
      </c>
      <c r="N340" s="14" t="s">
        <v>423</v>
      </c>
      <c r="O340" s="14" t="s">
        <v>423</v>
      </c>
      <c r="P340" s="7"/>
      <c r="Q340" s="14" t="s">
        <v>423</v>
      </c>
      <c r="R340" s="14" t="s">
        <v>423</v>
      </c>
      <c r="S340" s="14" t="s">
        <v>423</v>
      </c>
    </row>
    <row r="341" spans="1:19" ht="16.5" customHeight="1" x14ac:dyDescent="0.2">
      <c r="A341" s="7"/>
      <c r="B341" s="7"/>
      <c r="C341" s="7"/>
      <c r="D341" s="7" t="s">
        <v>588</v>
      </c>
      <c r="E341" s="7"/>
      <c r="F341" s="7"/>
      <c r="G341" s="7"/>
      <c r="H341" s="7"/>
      <c r="I341" s="7"/>
      <c r="J341" s="7"/>
      <c r="K341" s="7"/>
      <c r="L341" s="9" t="s">
        <v>240</v>
      </c>
      <c r="M341" s="14" t="s">
        <v>423</v>
      </c>
      <c r="N341" s="14" t="s">
        <v>423</v>
      </c>
      <c r="O341" s="14" t="s">
        <v>423</v>
      </c>
      <c r="P341" s="7"/>
      <c r="Q341" s="14" t="s">
        <v>423</v>
      </c>
      <c r="R341" s="14" t="s">
        <v>423</v>
      </c>
      <c r="S341" s="14" t="s">
        <v>423</v>
      </c>
    </row>
    <row r="342" spans="1:19" ht="16.5" customHeight="1" x14ac:dyDescent="0.2">
      <c r="A342" s="7"/>
      <c r="B342" s="7"/>
      <c r="C342" s="7" t="s">
        <v>611</v>
      </c>
      <c r="D342" s="7"/>
      <c r="E342" s="7"/>
      <c r="F342" s="7"/>
      <c r="G342" s="7"/>
      <c r="H342" s="7"/>
      <c r="I342" s="7"/>
      <c r="J342" s="7"/>
      <c r="K342" s="7"/>
      <c r="L342" s="9"/>
      <c r="M342" s="10"/>
      <c r="N342" s="10"/>
      <c r="O342" s="10"/>
      <c r="P342" s="7"/>
      <c r="Q342" s="10"/>
      <c r="R342" s="10"/>
      <c r="S342" s="10"/>
    </row>
    <row r="343" spans="1:19" ht="16.5" customHeight="1" x14ac:dyDescent="0.2">
      <c r="A343" s="7"/>
      <c r="B343" s="7"/>
      <c r="C343" s="7"/>
      <c r="D343" s="7" t="s">
        <v>591</v>
      </c>
      <c r="E343" s="7"/>
      <c r="F343" s="7"/>
      <c r="G343" s="7"/>
      <c r="H343" s="7"/>
      <c r="I343" s="7"/>
      <c r="J343" s="7"/>
      <c r="K343" s="7"/>
      <c r="L343" s="9" t="s">
        <v>240</v>
      </c>
      <c r="M343" s="14" t="s">
        <v>423</v>
      </c>
      <c r="N343" s="14" t="s">
        <v>423</v>
      </c>
      <c r="O343" s="14" t="s">
        <v>423</v>
      </c>
      <c r="P343" s="7"/>
      <c r="Q343" s="14" t="s">
        <v>423</v>
      </c>
      <c r="R343" s="14" t="s">
        <v>423</v>
      </c>
      <c r="S343" s="14" t="s">
        <v>423</v>
      </c>
    </row>
    <row r="344" spans="1:19" ht="16.5" customHeight="1" x14ac:dyDescent="0.2">
      <c r="A344" s="7"/>
      <c r="B344" s="7"/>
      <c r="C344" s="7"/>
      <c r="D344" s="7" t="s">
        <v>592</v>
      </c>
      <c r="E344" s="7"/>
      <c r="F344" s="7"/>
      <c r="G344" s="7"/>
      <c r="H344" s="7"/>
      <c r="I344" s="7"/>
      <c r="J344" s="7"/>
      <c r="K344" s="7"/>
      <c r="L344" s="9" t="s">
        <v>240</v>
      </c>
      <c r="M344" s="14" t="s">
        <v>423</v>
      </c>
      <c r="N344" s="14" t="s">
        <v>423</v>
      </c>
      <c r="O344" s="14" t="s">
        <v>423</v>
      </c>
      <c r="P344" s="7"/>
      <c r="Q344" s="14" t="s">
        <v>423</v>
      </c>
      <c r="R344" s="14" t="s">
        <v>423</v>
      </c>
      <c r="S344" s="14" t="s">
        <v>423</v>
      </c>
    </row>
    <row r="345" spans="1:19" ht="16.5" customHeight="1" x14ac:dyDescent="0.2">
      <c r="A345" s="7"/>
      <c r="B345" s="7"/>
      <c r="C345" s="7"/>
      <c r="D345" s="7" t="s">
        <v>593</v>
      </c>
      <c r="E345" s="7"/>
      <c r="F345" s="7"/>
      <c r="G345" s="7"/>
      <c r="H345" s="7"/>
      <c r="I345" s="7"/>
      <c r="J345" s="7"/>
      <c r="K345" s="7"/>
      <c r="L345" s="9" t="s">
        <v>240</v>
      </c>
      <c r="M345" s="14" t="s">
        <v>423</v>
      </c>
      <c r="N345" s="14" t="s">
        <v>423</v>
      </c>
      <c r="O345" s="14" t="s">
        <v>423</v>
      </c>
      <c r="P345" s="7"/>
      <c r="Q345" s="14" t="s">
        <v>423</v>
      </c>
      <c r="R345" s="14" t="s">
        <v>423</v>
      </c>
      <c r="S345" s="14" t="s">
        <v>423</v>
      </c>
    </row>
    <row r="346" spans="1:19" ht="16.5" customHeight="1" x14ac:dyDescent="0.2">
      <c r="A346" s="7"/>
      <c r="B346" s="7"/>
      <c r="C346" s="7"/>
      <c r="D346" s="7" t="s">
        <v>594</v>
      </c>
      <c r="E346" s="7"/>
      <c r="F346" s="7"/>
      <c r="G346" s="7"/>
      <c r="H346" s="7"/>
      <c r="I346" s="7"/>
      <c r="J346" s="7"/>
      <c r="K346" s="7"/>
      <c r="L346" s="9" t="s">
        <v>240</v>
      </c>
      <c r="M346" s="14" t="s">
        <v>423</v>
      </c>
      <c r="N346" s="14" t="s">
        <v>423</v>
      </c>
      <c r="O346" s="14" t="s">
        <v>423</v>
      </c>
      <c r="P346" s="7"/>
      <c r="Q346" s="14" t="s">
        <v>423</v>
      </c>
      <c r="R346" s="14" t="s">
        <v>423</v>
      </c>
      <c r="S346" s="14" t="s">
        <v>423</v>
      </c>
    </row>
    <row r="347" spans="1:19" ht="16.5" customHeight="1" x14ac:dyDescent="0.2">
      <c r="A347" s="7"/>
      <c r="B347" s="7"/>
      <c r="C347" s="7"/>
      <c r="D347" s="7" t="s">
        <v>595</v>
      </c>
      <c r="E347" s="7"/>
      <c r="F347" s="7"/>
      <c r="G347" s="7"/>
      <c r="H347" s="7"/>
      <c r="I347" s="7"/>
      <c r="J347" s="7"/>
      <c r="K347" s="7"/>
      <c r="L347" s="9" t="s">
        <v>240</v>
      </c>
      <c r="M347" s="14" t="s">
        <v>423</v>
      </c>
      <c r="N347" s="14" t="s">
        <v>423</v>
      </c>
      <c r="O347" s="14" t="s">
        <v>423</v>
      </c>
      <c r="P347" s="7"/>
      <c r="Q347" s="14" t="s">
        <v>423</v>
      </c>
      <c r="R347" s="14" t="s">
        <v>423</v>
      </c>
      <c r="S347" s="14" t="s">
        <v>423</v>
      </c>
    </row>
    <row r="348" spans="1:19" ht="16.5" customHeight="1" x14ac:dyDescent="0.2">
      <c r="A348" s="7"/>
      <c r="B348" s="7"/>
      <c r="C348" s="7"/>
      <c r="D348" s="7" t="s">
        <v>588</v>
      </c>
      <c r="E348" s="7"/>
      <c r="F348" s="7"/>
      <c r="G348" s="7"/>
      <c r="H348" s="7"/>
      <c r="I348" s="7"/>
      <c r="J348" s="7"/>
      <c r="K348" s="7"/>
      <c r="L348" s="9" t="s">
        <v>240</v>
      </c>
      <c r="M348" s="14" t="s">
        <v>423</v>
      </c>
      <c r="N348" s="14" t="s">
        <v>423</v>
      </c>
      <c r="O348" s="14" t="s">
        <v>423</v>
      </c>
      <c r="P348" s="7"/>
      <c r="Q348" s="14" t="s">
        <v>423</v>
      </c>
      <c r="R348" s="14" t="s">
        <v>423</v>
      </c>
      <c r="S348" s="14" t="s">
        <v>423</v>
      </c>
    </row>
    <row r="349" spans="1:19" ht="16.5" customHeight="1" x14ac:dyDescent="0.2">
      <c r="A349" s="7"/>
      <c r="B349" s="7" t="s">
        <v>597</v>
      </c>
      <c r="C349" s="7"/>
      <c r="D349" s="7"/>
      <c r="E349" s="7"/>
      <c r="F349" s="7"/>
      <c r="G349" s="7"/>
      <c r="H349" s="7"/>
      <c r="I349" s="7"/>
      <c r="J349" s="7"/>
      <c r="K349" s="7"/>
      <c r="L349" s="9"/>
      <c r="M349" s="10"/>
      <c r="N349" s="10"/>
      <c r="O349" s="10"/>
      <c r="P349" s="7"/>
      <c r="Q349" s="10"/>
      <c r="R349" s="10"/>
      <c r="S349" s="10"/>
    </row>
    <row r="350" spans="1:19" ht="16.5" customHeight="1" x14ac:dyDescent="0.2">
      <c r="A350" s="7"/>
      <c r="B350" s="7"/>
      <c r="C350" s="7" t="s">
        <v>105</v>
      </c>
      <c r="D350" s="7"/>
      <c r="E350" s="7"/>
      <c r="F350" s="7"/>
      <c r="G350" s="7"/>
      <c r="H350" s="7"/>
      <c r="I350" s="7"/>
      <c r="J350" s="7"/>
      <c r="K350" s="7"/>
      <c r="L350" s="9" t="s">
        <v>240</v>
      </c>
      <c r="M350" s="14" t="s">
        <v>423</v>
      </c>
      <c r="N350" s="14" t="s">
        <v>423</v>
      </c>
      <c r="O350" s="14" t="s">
        <v>423</v>
      </c>
      <c r="P350" s="7"/>
      <c r="Q350" s="14" t="s">
        <v>423</v>
      </c>
      <c r="R350" s="14" t="s">
        <v>423</v>
      </c>
      <c r="S350" s="14" t="s">
        <v>423</v>
      </c>
    </row>
    <row r="351" spans="1:19" ht="16.5" customHeight="1" x14ac:dyDescent="0.2">
      <c r="A351" s="7"/>
      <c r="B351" s="7"/>
      <c r="C351" s="7" t="s">
        <v>587</v>
      </c>
      <c r="D351" s="7"/>
      <c r="E351" s="7"/>
      <c r="F351" s="7"/>
      <c r="G351" s="7"/>
      <c r="H351" s="7"/>
      <c r="I351" s="7"/>
      <c r="J351" s="7"/>
      <c r="K351" s="7"/>
      <c r="L351" s="9"/>
      <c r="M351" s="10"/>
      <c r="N351" s="10"/>
      <c r="O351" s="10"/>
      <c r="P351" s="7"/>
      <c r="Q351" s="10"/>
      <c r="R351" s="10"/>
      <c r="S351" s="10"/>
    </row>
    <row r="352" spans="1:19" ht="29.45" customHeight="1" x14ac:dyDescent="0.2">
      <c r="A352" s="7"/>
      <c r="B352" s="7"/>
      <c r="C352" s="7"/>
      <c r="D352" s="84" t="s">
        <v>346</v>
      </c>
      <c r="E352" s="84"/>
      <c r="F352" s="84"/>
      <c r="G352" s="84"/>
      <c r="H352" s="84"/>
      <c r="I352" s="84"/>
      <c r="J352" s="84"/>
      <c r="K352" s="84"/>
      <c r="L352" s="9" t="s">
        <v>240</v>
      </c>
      <c r="M352" s="14" t="s">
        <v>423</v>
      </c>
      <c r="N352" s="14" t="s">
        <v>423</v>
      </c>
      <c r="O352" s="14" t="s">
        <v>423</v>
      </c>
      <c r="P352" s="7"/>
      <c r="Q352" s="14" t="s">
        <v>423</v>
      </c>
      <c r="R352" s="14" t="s">
        <v>423</v>
      </c>
      <c r="S352" s="14" t="s">
        <v>423</v>
      </c>
    </row>
    <row r="353" spans="1:19" ht="16.5" customHeight="1" x14ac:dyDescent="0.2">
      <c r="A353" s="7"/>
      <c r="B353" s="7"/>
      <c r="C353" s="7"/>
      <c r="D353" s="7" t="s">
        <v>487</v>
      </c>
      <c r="E353" s="7"/>
      <c r="F353" s="7"/>
      <c r="G353" s="7"/>
      <c r="H353" s="7"/>
      <c r="I353" s="7"/>
      <c r="J353" s="7"/>
      <c r="K353" s="7"/>
      <c r="L353" s="9" t="s">
        <v>240</v>
      </c>
      <c r="M353" s="14" t="s">
        <v>423</v>
      </c>
      <c r="N353" s="14" t="s">
        <v>423</v>
      </c>
      <c r="O353" s="14" t="s">
        <v>423</v>
      </c>
      <c r="P353" s="7"/>
      <c r="Q353" s="14" t="s">
        <v>423</v>
      </c>
      <c r="R353" s="14" t="s">
        <v>423</v>
      </c>
      <c r="S353" s="14" t="s">
        <v>423</v>
      </c>
    </row>
    <row r="354" spans="1:19" ht="16.5" customHeight="1" x14ac:dyDescent="0.2">
      <c r="A354" s="7"/>
      <c r="B354" s="7"/>
      <c r="C354" s="7"/>
      <c r="D354" s="7" t="s">
        <v>588</v>
      </c>
      <c r="E354" s="7"/>
      <c r="F354" s="7"/>
      <c r="G354" s="7"/>
      <c r="H354" s="7"/>
      <c r="I354" s="7"/>
      <c r="J354" s="7"/>
      <c r="K354" s="7"/>
      <c r="L354" s="9" t="s">
        <v>240</v>
      </c>
      <c r="M354" s="14" t="s">
        <v>423</v>
      </c>
      <c r="N354" s="14" t="s">
        <v>423</v>
      </c>
      <c r="O354" s="14" t="s">
        <v>423</v>
      </c>
      <c r="P354" s="7"/>
      <c r="Q354" s="14" t="s">
        <v>423</v>
      </c>
      <c r="R354" s="14" t="s">
        <v>423</v>
      </c>
      <c r="S354" s="14" t="s">
        <v>423</v>
      </c>
    </row>
    <row r="355" spans="1:19" ht="16.5" customHeight="1" x14ac:dyDescent="0.2">
      <c r="A355" s="7"/>
      <c r="B355" s="7"/>
      <c r="C355" s="7" t="s">
        <v>589</v>
      </c>
      <c r="D355" s="7"/>
      <c r="E355" s="7"/>
      <c r="F355" s="7"/>
      <c r="G355" s="7"/>
      <c r="H355" s="7"/>
      <c r="I355" s="7"/>
      <c r="J355" s="7"/>
      <c r="K355" s="7"/>
      <c r="L355" s="9"/>
      <c r="M355" s="10"/>
      <c r="N355" s="10"/>
      <c r="O355" s="10"/>
      <c r="P355" s="7"/>
      <c r="Q355" s="10"/>
      <c r="R355" s="10"/>
      <c r="S355" s="10"/>
    </row>
    <row r="356" spans="1:19" ht="16.5" customHeight="1" x14ac:dyDescent="0.2">
      <c r="A356" s="7"/>
      <c r="B356" s="7"/>
      <c r="C356" s="7"/>
      <c r="D356" s="7" t="s">
        <v>433</v>
      </c>
      <c r="E356" s="7"/>
      <c r="F356" s="7"/>
      <c r="G356" s="7"/>
      <c r="H356" s="7"/>
      <c r="I356" s="7"/>
      <c r="J356" s="7"/>
      <c r="K356" s="7"/>
      <c r="L356" s="9" t="s">
        <v>240</v>
      </c>
      <c r="M356" s="14" t="s">
        <v>423</v>
      </c>
      <c r="N356" s="14" t="s">
        <v>423</v>
      </c>
      <c r="O356" s="14" t="s">
        <v>423</v>
      </c>
      <c r="P356" s="7"/>
      <c r="Q356" s="14" t="s">
        <v>423</v>
      </c>
      <c r="R356" s="14" t="s">
        <v>423</v>
      </c>
      <c r="S356" s="14" t="s">
        <v>423</v>
      </c>
    </row>
    <row r="357" spans="1:19" ht="16.5" customHeight="1" x14ac:dyDescent="0.2">
      <c r="A357" s="7"/>
      <c r="B357" s="7"/>
      <c r="C357" s="7"/>
      <c r="D357" s="7" t="s">
        <v>434</v>
      </c>
      <c r="E357" s="7"/>
      <c r="F357" s="7"/>
      <c r="G357" s="7"/>
      <c r="H357" s="7"/>
      <c r="I357" s="7"/>
      <c r="J357" s="7"/>
      <c r="K357" s="7"/>
      <c r="L357" s="9" t="s">
        <v>240</v>
      </c>
      <c r="M357" s="14" t="s">
        <v>423</v>
      </c>
      <c r="N357" s="14" t="s">
        <v>423</v>
      </c>
      <c r="O357" s="14" t="s">
        <v>423</v>
      </c>
      <c r="P357" s="7"/>
      <c r="Q357" s="14" t="s">
        <v>423</v>
      </c>
      <c r="R357" s="14" t="s">
        <v>423</v>
      </c>
      <c r="S357" s="14" t="s">
        <v>423</v>
      </c>
    </row>
    <row r="358" spans="1:19" ht="16.5" customHeight="1" x14ac:dyDescent="0.2">
      <c r="A358" s="7"/>
      <c r="B358" s="7"/>
      <c r="C358" s="7"/>
      <c r="D358" s="7" t="s">
        <v>435</v>
      </c>
      <c r="E358" s="7"/>
      <c r="F358" s="7"/>
      <c r="G358" s="7"/>
      <c r="H358" s="7"/>
      <c r="I358" s="7"/>
      <c r="J358" s="7"/>
      <c r="K358" s="7"/>
      <c r="L358" s="9" t="s">
        <v>240</v>
      </c>
      <c r="M358" s="14" t="s">
        <v>423</v>
      </c>
      <c r="N358" s="14" t="s">
        <v>423</v>
      </c>
      <c r="O358" s="14" t="s">
        <v>423</v>
      </c>
      <c r="P358" s="7"/>
      <c r="Q358" s="14" t="s">
        <v>423</v>
      </c>
      <c r="R358" s="14" t="s">
        <v>423</v>
      </c>
      <c r="S358" s="14" t="s">
        <v>423</v>
      </c>
    </row>
    <row r="359" spans="1:19" ht="16.5" customHeight="1" x14ac:dyDescent="0.2">
      <c r="A359" s="7"/>
      <c r="B359" s="7"/>
      <c r="C359" s="7"/>
      <c r="D359" s="7" t="s">
        <v>436</v>
      </c>
      <c r="E359" s="7"/>
      <c r="F359" s="7"/>
      <c r="G359" s="7"/>
      <c r="H359" s="7"/>
      <c r="I359" s="7"/>
      <c r="J359" s="7"/>
      <c r="K359" s="7"/>
      <c r="L359" s="9" t="s">
        <v>240</v>
      </c>
      <c r="M359" s="14" t="s">
        <v>423</v>
      </c>
      <c r="N359" s="14" t="s">
        <v>423</v>
      </c>
      <c r="O359" s="14" t="s">
        <v>423</v>
      </c>
      <c r="P359" s="7"/>
      <c r="Q359" s="14" t="s">
        <v>423</v>
      </c>
      <c r="R359" s="14" t="s">
        <v>423</v>
      </c>
      <c r="S359" s="14" t="s">
        <v>423</v>
      </c>
    </row>
    <row r="360" spans="1:19" ht="16.5" customHeight="1" x14ac:dyDescent="0.2">
      <c r="A360" s="7"/>
      <c r="B360" s="7"/>
      <c r="C360" s="7"/>
      <c r="D360" s="7" t="s">
        <v>437</v>
      </c>
      <c r="E360" s="7"/>
      <c r="F360" s="7"/>
      <c r="G360" s="7"/>
      <c r="H360" s="7"/>
      <c r="I360" s="7"/>
      <c r="J360" s="7"/>
      <c r="K360" s="7"/>
      <c r="L360" s="9" t="s">
        <v>240</v>
      </c>
      <c r="M360" s="14" t="s">
        <v>423</v>
      </c>
      <c r="N360" s="14" t="s">
        <v>423</v>
      </c>
      <c r="O360" s="14" t="s">
        <v>423</v>
      </c>
      <c r="P360" s="7"/>
      <c r="Q360" s="14" t="s">
        <v>423</v>
      </c>
      <c r="R360" s="14" t="s">
        <v>423</v>
      </c>
      <c r="S360" s="14" t="s">
        <v>423</v>
      </c>
    </row>
    <row r="361" spans="1:19" ht="16.5" customHeight="1" x14ac:dyDescent="0.2">
      <c r="A361" s="7"/>
      <c r="B361" s="7"/>
      <c r="C361" s="7"/>
      <c r="D361" s="7" t="s">
        <v>588</v>
      </c>
      <c r="E361" s="7"/>
      <c r="F361" s="7"/>
      <c r="G361" s="7"/>
      <c r="H361" s="7"/>
      <c r="I361" s="7"/>
      <c r="J361" s="7"/>
      <c r="K361" s="7"/>
      <c r="L361" s="9" t="s">
        <v>240</v>
      </c>
      <c r="M361" s="14" t="s">
        <v>423</v>
      </c>
      <c r="N361" s="14" t="s">
        <v>423</v>
      </c>
      <c r="O361" s="14" t="s">
        <v>423</v>
      </c>
      <c r="P361" s="7"/>
      <c r="Q361" s="14" t="s">
        <v>423</v>
      </c>
      <c r="R361" s="14" t="s">
        <v>423</v>
      </c>
      <c r="S361" s="14" t="s">
        <v>423</v>
      </c>
    </row>
    <row r="362" spans="1:19" ht="16.5" customHeight="1" x14ac:dyDescent="0.2">
      <c r="A362" s="7"/>
      <c r="B362" s="7"/>
      <c r="C362" s="7" t="s">
        <v>611</v>
      </c>
      <c r="D362" s="7"/>
      <c r="E362" s="7"/>
      <c r="F362" s="7"/>
      <c r="G362" s="7"/>
      <c r="H362" s="7"/>
      <c r="I362" s="7"/>
      <c r="J362" s="7"/>
      <c r="K362" s="7"/>
      <c r="L362" s="9"/>
      <c r="M362" s="10"/>
      <c r="N362" s="10"/>
      <c r="O362" s="10"/>
      <c r="P362" s="7"/>
      <c r="Q362" s="10"/>
      <c r="R362" s="10"/>
      <c r="S362" s="10"/>
    </row>
    <row r="363" spans="1:19" ht="16.5" customHeight="1" x14ac:dyDescent="0.2">
      <c r="A363" s="7"/>
      <c r="B363" s="7"/>
      <c r="C363" s="7"/>
      <c r="D363" s="7" t="s">
        <v>591</v>
      </c>
      <c r="E363" s="7"/>
      <c r="F363" s="7"/>
      <c r="G363" s="7"/>
      <c r="H363" s="7"/>
      <c r="I363" s="7"/>
      <c r="J363" s="7"/>
      <c r="K363" s="7"/>
      <c r="L363" s="9" t="s">
        <v>240</v>
      </c>
      <c r="M363" s="14" t="s">
        <v>423</v>
      </c>
      <c r="N363" s="14" t="s">
        <v>423</v>
      </c>
      <c r="O363" s="14" t="s">
        <v>423</v>
      </c>
      <c r="P363" s="7"/>
      <c r="Q363" s="14" t="s">
        <v>423</v>
      </c>
      <c r="R363" s="14" t="s">
        <v>423</v>
      </c>
      <c r="S363" s="14" t="s">
        <v>423</v>
      </c>
    </row>
    <row r="364" spans="1:19" ht="16.5" customHeight="1" x14ac:dyDescent="0.2">
      <c r="A364" s="7"/>
      <c r="B364" s="7"/>
      <c r="C364" s="7"/>
      <c r="D364" s="7" t="s">
        <v>592</v>
      </c>
      <c r="E364" s="7"/>
      <c r="F364" s="7"/>
      <c r="G364" s="7"/>
      <c r="H364" s="7"/>
      <c r="I364" s="7"/>
      <c r="J364" s="7"/>
      <c r="K364" s="7"/>
      <c r="L364" s="9" t="s">
        <v>240</v>
      </c>
      <c r="M364" s="14" t="s">
        <v>423</v>
      </c>
      <c r="N364" s="14" t="s">
        <v>423</v>
      </c>
      <c r="O364" s="14" t="s">
        <v>423</v>
      </c>
      <c r="P364" s="7"/>
      <c r="Q364" s="14" t="s">
        <v>423</v>
      </c>
      <c r="R364" s="14" t="s">
        <v>423</v>
      </c>
      <c r="S364" s="14" t="s">
        <v>423</v>
      </c>
    </row>
    <row r="365" spans="1:19" ht="16.5" customHeight="1" x14ac:dyDescent="0.2">
      <c r="A365" s="7"/>
      <c r="B365" s="7"/>
      <c r="C365" s="7"/>
      <c r="D365" s="7" t="s">
        <v>593</v>
      </c>
      <c r="E365" s="7"/>
      <c r="F365" s="7"/>
      <c r="G365" s="7"/>
      <c r="H365" s="7"/>
      <c r="I365" s="7"/>
      <c r="J365" s="7"/>
      <c r="K365" s="7"/>
      <c r="L365" s="9" t="s">
        <v>240</v>
      </c>
      <c r="M365" s="14" t="s">
        <v>423</v>
      </c>
      <c r="N365" s="14" t="s">
        <v>423</v>
      </c>
      <c r="O365" s="14" t="s">
        <v>423</v>
      </c>
      <c r="P365" s="7"/>
      <c r="Q365" s="14" t="s">
        <v>423</v>
      </c>
      <c r="R365" s="14" t="s">
        <v>423</v>
      </c>
      <c r="S365" s="14" t="s">
        <v>423</v>
      </c>
    </row>
    <row r="366" spans="1:19" ht="16.5" customHeight="1" x14ac:dyDescent="0.2">
      <c r="A366" s="7"/>
      <c r="B366" s="7"/>
      <c r="C366" s="7"/>
      <c r="D366" s="7" t="s">
        <v>594</v>
      </c>
      <c r="E366" s="7"/>
      <c r="F366" s="7"/>
      <c r="G366" s="7"/>
      <c r="H366" s="7"/>
      <c r="I366" s="7"/>
      <c r="J366" s="7"/>
      <c r="K366" s="7"/>
      <c r="L366" s="9" t="s">
        <v>240</v>
      </c>
      <c r="M366" s="14" t="s">
        <v>423</v>
      </c>
      <c r="N366" s="14" t="s">
        <v>423</v>
      </c>
      <c r="O366" s="14" t="s">
        <v>423</v>
      </c>
      <c r="P366" s="7"/>
      <c r="Q366" s="14" t="s">
        <v>423</v>
      </c>
      <c r="R366" s="14" t="s">
        <v>423</v>
      </c>
      <c r="S366" s="14" t="s">
        <v>423</v>
      </c>
    </row>
    <row r="367" spans="1:19" ht="16.5" customHeight="1" x14ac:dyDescent="0.2">
      <c r="A367" s="7"/>
      <c r="B367" s="7"/>
      <c r="C367" s="7"/>
      <c r="D367" s="7" t="s">
        <v>595</v>
      </c>
      <c r="E367" s="7"/>
      <c r="F367" s="7"/>
      <c r="G367" s="7"/>
      <c r="H367" s="7"/>
      <c r="I367" s="7"/>
      <c r="J367" s="7"/>
      <c r="K367" s="7"/>
      <c r="L367" s="9" t="s">
        <v>240</v>
      </c>
      <c r="M367" s="14" t="s">
        <v>423</v>
      </c>
      <c r="N367" s="14" t="s">
        <v>423</v>
      </c>
      <c r="O367" s="14" t="s">
        <v>423</v>
      </c>
      <c r="P367" s="7"/>
      <c r="Q367" s="14" t="s">
        <v>423</v>
      </c>
      <c r="R367" s="14" t="s">
        <v>423</v>
      </c>
      <c r="S367" s="14" t="s">
        <v>423</v>
      </c>
    </row>
    <row r="368" spans="1:19" ht="16.5" customHeight="1" x14ac:dyDescent="0.2">
      <c r="A368" s="7"/>
      <c r="B368" s="7"/>
      <c r="C368" s="7"/>
      <c r="D368" s="7" t="s">
        <v>588</v>
      </c>
      <c r="E368" s="7"/>
      <c r="F368" s="7"/>
      <c r="G368" s="7"/>
      <c r="H368" s="7"/>
      <c r="I368" s="7"/>
      <c r="J368" s="7"/>
      <c r="K368" s="7"/>
      <c r="L368" s="9" t="s">
        <v>240</v>
      </c>
      <c r="M368" s="14" t="s">
        <v>423</v>
      </c>
      <c r="N368" s="14" t="s">
        <v>423</v>
      </c>
      <c r="O368" s="14" t="s">
        <v>423</v>
      </c>
      <c r="P368" s="7"/>
      <c r="Q368" s="14" t="s">
        <v>423</v>
      </c>
      <c r="R368" s="14" t="s">
        <v>423</v>
      </c>
      <c r="S368" s="14" t="s">
        <v>423</v>
      </c>
    </row>
    <row r="369" spans="1:19" ht="16.5" customHeight="1" x14ac:dyDescent="0.2">
      <c r="A369" s="7" t="s">
        <v>145</v>
      </c>
      <c r="B369" s="7"/>
      <c r="C369" s="7"/>
      <c r="D369" s="7"/>
      <c r="E369" s="7"/>
      <c r="F369" s="7"/>
      <c r="G369" s="7"/>
      <c r="H369" s="7"/>
      <c r="I369" s="7"/>
      <c r="J369" s="7"/>
      <c r="K369" s="7"/>
      <c r="L369" s="9"/>
      <c r="M369" s="10"/>
      <c r="N369" s="10"/>
      <c r="O369" s="10"/>
      <c r="P369" s="7"/>
      <c r="Q369" s="10"/>
      <c r="R369" s="10"/>
      <c r="S369" s="10"/>
    </row>
    <row r="370" spans="1:19" ht="16.5" customHeight="1" x14ac:dyDescent="0.2">
      <c r="A370" s="7"/>
      <c r="B370" s="7" t="s">
        <v>586</v>
      </c>
      <c r="C370" s="7"/>
      <c r="D370" s="7"/>
      <c r="E370" s="7"/>
      <c r="F370" s="7"/>
      <c r="G370" s="7"/>
      <c r="H370" s="7"/>
      <c r="I370" s="7"/>
      <c r="J370" s="7"/>
      <c r="K370" s="7"/>
      <c r="L370" s="9"/>
      <c r="M370" s="10"/>
      <c r="N370" s="10"/>
      <c r="O370" s="10"/>
      <c r="P370" s="7"/>
      <c r="Q370" s="10"/>
      <c r="R370" s="10"/>
      <c r="S370" s="10"/>
    </row>
    <row r="371" spans="1:19" ht="16.5" customHeight="1" x14ac:dyDescent="0.2">
      <c r="A371" s="7"/>
      <c r="B371" s="7"/>
      <c r="C371" s="7" t="s">
        <v>105</v>
      </c>
      <c r="D371" s="7"/>
      <c r="E371" s="7"/>
      <c r="F371" s="7"/>
      <c r="G371" s="7"/>
      <c r="H371" s="7"/>
      <c r="I371" s="7"/>
      <c r="J371" s="7"/>
      <c r="K371" s="7"/>
      <c r="L371" s="9" t="s">
        <v>240</v>
      </c>
      <c r="M371" s="14" t="s">
        <v>227</v>
      </c>
      <c r="N371" s="14" t="s">
        <v>227</v>
      </c>
      <c r="O371" s="14" t="s">
        <v>227</v>
      </c>
      <c r="P371" s="7"/>
      <c r="Q371" s="14" t="s">
        <v>227</v>
      </c>
      <c r="R371" s="14" t="s">
        <v>227</v>
      </c>
      <c r="S371" s="14" t="s">
        <v>227</v>
      </c>
    </row>
    <row r="372" spans="1:19" ht="16.5" customHeight="1" x14ac:dyDescent="0.2">
      <c r="A372" s="7"/>
      <c r="B372" s="7"/>
      <c r="C372" s="7" t="s">
        <v>587</v>
      </c>
      <c r="D372" s="7"/>
      <c r="E372" s="7"/>
      <c r="F372" s="7"/>
      <c r="G372" s="7"/>
      <c r="H372" s="7"/>
      <c r="I372" s="7"/>
      <c r="J372" s="7"/>
      <c r="K372" s="7"/>
      <c r="L372" s="9"/>
      <c r="M372" s="10"/>
      <c r="N372" s="10"/>
      <c r="O372" s="10"/>
      <c r="P372" s="7"/>
      <c r="Q372" s="10"/>
      <c r="R372" s="10"/>
      <c r="S372" s="10"/>
    </row>
    <row r="373" spans="1:19" ht="29.45" customHeight="1" x14ac:dyDescent="0.2">
      <c r="A373" s="7"/>
      <c r="B373" s="7"/>
      <c r="C373" s="7"/>
      <c r="D373" s="84" t="s">
        <v>346</v>
      </c>
      <c r="E373" s="84"/>
      <c r="F373" s="84"/>
      <c r="G373" s="84"/>
      <c r="H373" s="84"/>
      <c r="I373" s="84"/>
      <c r="J373" s="84"/>
      <c r="K373" s="84"/>
      <c r="L373" s="9" t="s">
        <v>240</v>
      </c>
      <c r="M373" s="14" t="s">
        <v>227</v>
      </c>
      <c r="N373" s="14" t="s">
        <v>227</v>
      </c>
      <c r="O373" s="14" t="s">
        <v>227</v>
      </c>
      <c r="P373" s="7"/>
      <c r="Q373" s="14" t="s">
        <v>227</v>
      </c>
      <c r="R373" s="14" t="s">
        <v>227</v>
      </c>
      <c r="S373" s="14" t="s">
        <v>227</v>
      </c>
    </row>
    <row r="374" spans="1:19" ht="16.5" customHeight="1" x14ac:dyDescent="0.2">
      <c r="A374" s="7"/>
      <c r="B374" s="7"/>
      <c r="C374" s="7"/>
      <c r="D374" s="7" t="s">
        <v>487</v>
      </c>
      <c r="E374" s="7"/>
      <c r="F374" s="7"/>
      <c r="G374" s="7"/>
      <c r="H374" s="7"/>
      <c r="I374" s="7"/>
      <c r="J374" s="7"/>
      <c r="K374" s="7"/>
      <c r="L374" s="9" t="s">
        <v>240</v>
      </c>
      <c r="M374" s="14" t="s">
        <v>227</v>
      </c>
      <c r="N374" s="14" t="s">
        <v>227</v>
      </c>
      <c r="O374" s="14" t="s">
        <v>227</v>
      </c>
      <c r="P374" s="7"/>
      <c r="Q374" s="14" t="s">
        <v>227</v>
      </c>
      <c r="R374" s="14" t="s">
        <v>227</v>
      </c>
      <c r="S374" s="14" t="s">
        <v>227</v>
      </c>
    </row>
    <row r="375" spans="1:19" ht="16.5" customHeight="1" x14ac:dyDescent="0.2">
      <c r="A375" s="7"/>
      <c r="B375" s="7"/>
      <c r="C375" s="7"/>
      <c r="D375" s="7" t="s">
        <v>588</v>
      </c>
      <c r="E375" s="7"/>
      <c r="F375" s="7"/>
      <c r="G375" s="7"/>
      <c r="H375" s="7"/>
      <c r="I375" s="7"/>
      <c r="J375" s="7"/>
      <c r="K375" s="7"/>
      <c r="L375" s="9" t="s">
        <v>240</v>
      </c>
      <c r="M375" s="14" t="s">
        <v>227</v>
      </c>
      <c r="N375" s="14" t="s">
        <v>227</v>
      </c>
      <c r="O375" s="14" t="s">
        <v>227</v>
      </c>
      <c r="P375" s="7"/>
      <c r="Q375" s="14" t="s">
        <v>227</v>
      </c>
      <c r="R375" s="14" t="s">
        <v>227</v>
      </c>
      <c r="S375" s="14" t="s">
        <v>227</v>
      </c>
    </row>
    <row r="376" spans="1:19" ht="16.5" customHeight="1" x14ac:dyDescent="0.2">
      <c r="A376" s="7"/>
      <c r="B376" s="7"/>
      <c r="C376" s="7" t="s">
        <v>589</v>
      </c>
      <c r="D376" s="7"/>
      <c r="E376" s="7"/>
      <c r="F376" s="7"/>
      <c r="G376" s="7"/>
      <c r="H376" s="7"/>
      <c r="I376" s="7"/>
      <c r="J376" s="7"/>
      <c r="K376" s="7"/>
      <c r="L376" s="9"/>
      <c r="M376" s="10"/>
      <c r="N376" s="10"/>
      <c r="O376" s="10"/>
      <c r="P376" s="7"/>
      <c r="Q376" s="10"/>
      <c r="R376" s="10"/>
      <c r="S376" s="10"/>
    </row>
    <row r="377" spans="1:19" ht="16.5" customHeight="1" x14ac:dyDescent="0.2">
      <c r="A377" s="7"/>
      <c r="B377" s="7"/>
      <c r="C377" s="7"/>
      <c r="D377" s="7" t="s">
        <v>433</v>
      </c>
      <c r="E377" s="7"/>
      <c r="F377" s="7"/>
      <c r="G377" s="7"/>
      <c r="H377" s="7"/>
      <c r="I377" s="7"/>
      <c r="J377" s="7"/>
      <c r="K377" s="7"/>
      <c r="L377" s="9" t="s">
        <v>240</v>
      </c>
      <c r="M377" s="14" t="s">
        <v>227</v>
      </c>
      <c r="N377" s="14" t="s">
        <v>227</v>
      </c>
      <c r="O377" s="14" t="s">
        <v>227</v>
      </c>
      <c r="P377" s="7"/>
      <c r="Q377" s="14" t="s">
        <v>227</v>
      </c>
      <c r="R377" s="14" t="s">
        <v>227</v>
      </c>
      <c r="S377" s="14" t="s">
        <v>227</v>
      </c>
    </row>
    <row r="378" spans="1:19" ht="16.5" customHeight="1" x14ac:dyDescent="0.2">
      <c r="A378" s="7"/>
      <c r="B378" s="7"/>
      <c r="C378" s="7"/>
      <c r="D378" s="7" t="s">
        <v>434</v>
      </c>
      <c r="E378" s="7"/>
      <c r="F378" s="7"/>
      <c r="G378" s="7"/>
      <c r="H378" s="7"/>
      <c r="I378" s="7"/>
      <c r="J378" s="7"/>
      <c r="K378" s="7"/>
      <c r="L378" s="9" t="s">
        <v>240</v>
      </c>
      <c r="M378" s="14" t="s">
        <v>227</v>
      </c>
      <c r="N378" s="14" t="s">
        <v>227</v>
      </c>
      <c r="O378" s="14" t="s">
        <v>227</v>
      </c>
      <c r="P378" s="7"/>
      <c r="Q378" s="14" t="s">
        <v>227</v>
      </c>
      <c r="R378" s="14" t="s">
        <v>227</v>
      </c>
      <c r="S378" s="14" t="s">
        <v>227</v>
      </c>
    </row>
    <row r="379" spans="1:19" ht="16.5" customHeight="1" x14ac:dyDescent="0.2">
      <c r="A379" s="7"/>
      <c r="B379" s="7"/>
      <c r="C379" s="7"/>
      <c r="D379" s="7" t="s">
        <v>435</v>
      </c>
      <c r="E379" s="7"/>
      <c r="F379" s="7"/>
      <c r="G379" s="7"/>
      <c r="H379" s="7"/>
      <c r="I379" s="7"/>
      <c r="J379" s="7"/>
      <c r="K379" s="7"/>
      <c r="L379" s="9" t="s">
        <v>240</v>
      </c>
      <c r="M379" s="14" t="s">
        <v>227</v>
      </c>
      <c r="N379" s="14" t="s">
        <v>227</v>
      </c>
      <c r="O379" s="14" t="s">
        <v>227</v>
      </c>
      <c r="P379" s="7"/>
      <c r="Q379" s="14" t="s">
        <v>227</v>
      </c>
      <c r="R379" s="14" t="s">
        <v>227</v>
      </c>
      <c r="S379" s="14" t="s">
        <v>227</v>
      </c>
    </row>
    <row r="380" spans="1:19" ht="16.5" customHeight="1" x14ac:dyDescent="0.2">
      <c r="A380" s="7"/>
      <c r="B380" s="7"/>
      <c r="C380" s="7"/>
      <c r="D380" s="7" t="s">
        <v>436</v>
      </c>
      <c r="E380" s="7"/>
      <c r="F380" s="7"/>
      <c r="G380" s="7"/>
      <c r="H380" s="7"/>
      <c r="I380" s="7"/>
      <c r="J380" s="7"/>
      <c r="K380" s="7"/>
      <c r="L380" s="9" t="s">
        <v>240</v>
      </c>
      <c r="M380" s="14" t="s">
        <v>227</v>
      </c>
      <c r="N380" s="14" t="s">
        <v>227</v>
      </c>
      <c r="O380" s="14" t="s">
        <v>227</v>
      </c>
      <c r="P380" s="7"/>
      <c r="Q380" s="14" t="s">
        <v>227</v>
      </c>
      <c r="R380" s="14" t="s">
        <v>227</v>
      </c>
      <c r="S380" s="14" t="s">
        <v>227</v>
      </c>
    </row>
    <row r="381" spans="1:19" ht="16.5" customHeight="1" x14ac:dyDescent="0.2">
      <c r="A381" s="7"/>
      <c r="B381" s="7"/>
      <c r="C381" s="7"/>
      <c r="D381" s="7" t="s">
        <v>437</v>
      </c>
      <c r="E381" s="7"/>
      <c r="F381" s="7"/>
      <c r="G381" s="7"/>
      <c r="H381" s="7"/>
      <c r="I381" s="7"/>
      <c r="J381" s="7"/>
      <c r="K381" s="7"/>
      <c r="L381" s="9" t="s">
        <v>240</v>
      </c>
      <c r="M381" s="14" t="s">
        <v>227</v>
      </c>
      <c r="N381" s="14" t="s">
        <v>227</v>
      </c>
      <c r="O381" s="14" t="s">
        <v>227</v>
      </c>
      <c r="P381" s="7"/>
      <c r="Q381" s="14" t="s">
        <v>227</v>
      </c>
      <c r="R381" s="14" t="s">
        <v>227</v>
      </c>
      <c r="S381" s="14" t="s">
        <v>227</v>
      </c>
    </row>
    <row r="382" spans="1:19" ht="16.5" customHeight="1" x14ac:dyDescent="0.2">
      <c r="A382" s="7"/>
      <c r="B382" s="7"/>
      <c r="C382" s="7"/>
      <c r="D382" s="7" t="s">
        <v>588</v>
      </c>
      <c r="E382" s="7"/>
      <c r="F382" s="7"/>
      <c r="G382" s="7"/>
      <c r="H382" s="7"/>
      <c r="I382" s="7"/>
      <c r="J382" s="7"/>
      <c r="K382" s="7"/>
      <c r="L382" s="9" t="s">
        <v>240</v>
      </c>
      <c r="M382" s="14" t="s">
        <v>227</v>
      </c>
      <c r="N382" s="14" t="s">
        <v>227</v>
      </c>
      <c r="O382" s="14" t="s">
        <v>227</v>
      </c>
      <c r="P382" s="7"/>
      <c r="Q382" s="14" t="s">
        <v>227</v>
      </c>
      <c r="R382" s="14" t="s">
        <v>227</v>
      </c>
      <c r="S382" s="14" t="s">
        <v>227</v>
      </c>
    </row>
    <row r="383" spans="1:19" ht="16.5" customHeight="1" x14ac:dyDescent="0.2">
      <c r="A383" s="7"/>
      <c r="B383" s="7"/>
      <c r="C383" s="7" t="s">
        <v>611</v>
      </c>
      <c r="D383" s="7"/>
      <c r="E383" s="7"/>
      <c r="F383" s="7"/>
      <c r="G383" s="7"/>
      <c r="H383" s="7"/>
      <c r="I383" s="7"/>
      <c r="J383" s="7"/>
      <c r="K383" s="7"/>
      <c r="L383" s="9"/>
      <c r="M383" s="10"/>
      <c r="N383" s="10"/>
      <c r="O383" s="10"/>
      <c r="P383" s="7"/>
      <c r="Q383" s="10"/>
      <c r="R383" s="10"/>
      <c r="S383" s="10"/>
    </row>
    <row r="384" spans="1:19" ht="16.5" customHeight="1" x14ac:dyDescent="0.2">
      <c r="A384" s="7"/>
      <c r="B384" s="7"/>
      <c r="C384" s="7"/>
      <c r="D384" s="7" t="s">
        <v>591</v>
      </c>
      <c r="E384" s="7"/>
      <c r="F384" s="7"/>
      <c r="G384" s="7"/>
      <c r="H384" s="7"/>
      <c r="I384" s="7"/>
      <c r="J384" s="7"/>
      <c r="K384" s="7"/>
      <c r="L384" s="9" t="s">
        <v>240</v>
      </c>
      <c r="M384" s="14" t="s">
        <v>227</v>
      </c>
      <c r="N384" s="14" t="s">
        <v>227</v>
      </c>
      <c r="O384" s="14" t="s">
        <v>227</v>
      </c>
      <c r="P384" s="7"/>
      <c r="Q384" s="14" t="s">
        <v>227</v>
      </c>
      <c r="R384" s="14" t="s">
        <v>227</v>
      </c>
      <c r="S384" s="14" t="s">
        <v>227</v>
      </c>
    </row>
    <row r="385" spans="1:19" ht="16.5" customHeight="1" x14ac:dyDescent="0.2">
      <c r="A385" s="7"/>
      <c r="B385" s="7"/>
      <c r="C385" s="7"/>
      <c r="D385" s="7" t="s">
        <v>592</v>
      </c>
      <c r="E385" s="7"/>
      <c r="F385" s="7"/>
      <c r="G385" s="7"/>
      <c r="H385" s="7"/>
      <c r="I385" s="7"/>
      <c r="J385" s="7"/>
      <c r="K385" s="7"/>
      <c r="L385" s="9" t="s">
        <v>240</v>
      </c>
      <c r="M385" s="14" t="s">
        <v>227</v>
      </c>
      <c r="N385" s="14" t="s">
        <v>227</v>
      </c>
      <c r="O385" s="14" t="s">
        <v>227</v>
      </c>
      <c r="P385" s="7"/>
      <c r="Q385" s="14" t="s">
        <v>227</v>
      </c>
      <c r="R385" s="14" t="s">
        <v>227</v>
      </c>
      <c r="S385" s="14" t="s">
        <v>227</v>
      </c>
    </row>
    <row r="386" spans="1:19" ht="16.5" customHeight="1" x14ac:dyDescent="0.2">
      <c r="A386" s="7"/>
      <c r="B386" s="7"/>
      <c r="C386" s="7"/>
      <c r="D386" s="7" t="s">
        <v>593</v>
      </c>
      <c r="E386" s="7"/>
      <c r="F386" s="7"/>
      <c r="G386" s="7"/>
      <c r="H386" s="7"/>
      <c r="I386" s="7"/>
      <c r="J386" s="7"/>
      <c r="K386" s="7"/>
      <c r="L386" s="9" t="s">
        <v>240</v>
      </c>
      <c r="M386" s="14" t="s">
        <v>227</v>
      </c>
      <c r="N386" s="14" t="s">
        <v>227</v>
      </c>
      <c r="O386" s="14" t="s">
        <v>227</v>
      </c>
      <c r="P386" s="7"/>
      <c r="Q386" s="14" t="s">
        <v>227</v>
      </c>
      <c r="R386" s="14" t="s">
        <v>227</v>
      </c>
      <c r="S386" s="14" t="s">
        <v>227</v>
      </c>
    </row>
    <row r="387" spans="1:19" ht="16.5" customHeight="1" x14ac:dyDescent="0.2">
      <c r="A387" s="7"/>
      <c r="B387" s="7"/>
      <c r="C387" s="7"/>
      <c r="D387" s="7" t="s">
        <v>594</v>
      </c>
      <c r="E387" s="7"/>
      <c r="F387" s="7"/>
      <c r="G387" s="7"/>
      <c r="H387" s="7"/>
      <c r="I387" s="7"/>
      <c r="J387" s="7"/>
      <c r="K387" s="7"/>
      <c r="L387" s="9" t="s">
        <v>240</v>
      </c>
      <c r="M387" s="14" t="s">
        <v>227</v>
      </c>
      <c r="N387" s="14" t="s">
        <v>227</v>
      </c>
      <c r="O387" s="14" t="s">
        <v>227</v>
      </c>
      <c r="P387" s="7"/>
      <c r="Q387" s="14" t="s">
        <v>227</v>
      </c>
      <c r="R387" s="14" t="s">
        <v>227</v>
      </c>
      <c r="S387" s="14" t="s">
        <v>227</v>
      </c>
    </row>
    <row r="388" spans="1:19" ht="16.5" customHeight="1" x14ac:dyDescent="0.2">
      <c r="A388" s="7"/>
      <c r="B388" s="7"/>
      <c r="C388" s="7"/>
      <c r="D388" s="7" t="s">
        <v>595</v>
      </c>
      <c r="E388" s="7"/>
      <c r="F388" s="7"/>
      <c r="G388" s="7"/>
      <c r="H388" s="7"/>
      <c r="I388" s="7"/>
      <c r="J388" s="7"/>
      <c r="K388" s="7"/>
      <c r="L388" s="9" t="s">
        <v>240</v>
      </c>
      <c r="M388" s="14" t="s">
        <v>227</v>
      </c>
      <c r="N388" s="14" t="s">
        <v>227</v>
      </c>
      <c r="O388" s="14" t="s">
        <v>227</v>
      </c>
      <c r="P388" s="7"/>
      <c r="Q388" s="14" t="s">
        <v>227</v>
      </c>
      <c r="R388" s="14" t="s">
        <v>227</v>
      </c>
      <c r="S388" s="14" t="s">
        <v>227</v>
      </c>
    </row>
    <row r="389" spans="1:19" ht="16.5" customHeight="1" x14ac:dyDescent="0.2">
      <c r="A389" s="7"/>
      <c r="B389" s="7"/>
      <c r="C389" s="7"/>
      <c r="D389" s="7" t="s">
        <v>588</v>
      </c>
      <c r="E389" s="7"/>
      <c r="F389" s="7"/>
      <c r="G389" s="7"/>
      <c r="H389" s="7"/>
      <c r="I389" s="7"/>
      <c r="J389" s="7"/>
      <c r="K389" s="7"/>
      <c r="L389" s="9" t="s">
        <v>240</v>
      </c>
      <c r="M389" s="14" t="s">
        <v>227</v>
      </c>
      <c r="N389" s="14" t="s">
        <v>227</v>
      </c>
      <c r="O389" s="14" t="s">
        <v>227</v>
      </c>
      <c r="P389" s="7"/>
      <c r="Q389" s="14" t="s">
        <v>227</v>
      </c>
      <c r="R389" s="14" t="s">
        <v>227</v>
      </c>
      <c r="S389" s="14" t="s">
        <v>227</v>
      </c>
    </row>
    <row r="390" spans="1:19" ht="16.5" customHeight="1" x14ac:dyDescent="0.2">
      <c r="A390" s="7"/>
      <c r="B390" s="7" t="s">
        <v>596</v>
      </c>
      <c r="C390" s="7"/>
      <c r="D390" s="7"/>
      <c r="E390" s="7"/>
      <c r="F390" s="7"/>
      <c r="G390" s="7"/>
      <c r="H390" s="7"/>
      <c r="I390" s="7"/>
      <c r="J390" s="7"/>
      <c r="K390" s="7"/>
      <c r="L390" s="9"/>
      <c r="M390" s="10"/>
      <c r="N390" s="10"/>
      <c r="O390" s="10"/>
      <c r="P390" s="7"/>
      <c r="Q390" s="10"/>
      <c r="R390" s="10"/>
      <c r="S390" s="10"/>
    </row>
    <row r="391" spans="1:19" ht="16.5" customHeight="1" x14ac:dyDescent="0.2">
      <c r="A391" s="7"/>
      <c r="B391" s="7"/>
      <c r="C391" s="7" t="s">
        <v>105</v>
      </c>
      <c r="D391" s="7"/>
      <c r="E391" s="7"/>
      <c r="F391" s="7"/>
      <c r="G391" s="7"/>
      <c r="H391" s="7"/>
      <c r="I391" s="7"/>
      <c r="J391" s="7"/>
      <c r="K391" s="7"/>
      <c r="L391" s="9" t="s">
        <v>240</v>
      </c>
      <c r="M391" s="14" t="s">
        <v>227</v>
      </c>
      <c r="N391" s="14" t="s">
        <v>227</v>
      </c>
      <c r="O391" s="14" t="s">
        <v>227</v>
      </c>
      <c r="P391" s="7"/>
      <c r="Q391" s="14" t="s">
        <v>227</v>
      </c>
      <c r="R391" s="14" t="s">
        <v>227</v>
      </c>
      <c r="S391" s="14" t="s">
        <v>227</v>
      </c>
    </row>
    <row r="392" spans="1:19" ht="16.5" customHeight="1" x14ac:dyDescent="0.2">
      <c r="A392" s="7"/>
      <c r="B392" s="7"/>
      <c r="C392" s="7" t="s">
        <v>587</v>
      </c>
      <c r="D392" s="7"/>
      <c r="E392" s="7"/>
      <c r="F392" s="7"/>
      <c r="G392" s="7"/>
      <c r="H392" s="7"/>
      <c r="I392" s="7"/>
      <c r="J392" s="7"/>
      <c r="K392" s="7"/>
      <c r="L392" s="9"/>
      <c r="M392" s="10"/>
      <c r="N392" s="10"/>
      <c r="O392" s="10"/>
      <c r="P392" s="7"/>
      <c r="Q392" s="10"/>
      <c r="R392" s="10"/>
      <c r="S392" s="10"/>
    </row>
    <row r="393" spans="1:19" ht="29.45" customHeight="1" x14ac:dyDescent="0.2">
      <c r="A393" s="7"/>
      <c r="B393" s="7"/>
      <c r="C393" s="7"/>
      <c r="D393" s="84" t="s">
        <v>346</v>
      </c>
      <c r="E393" s="84"/>
      <c r="F393" s="84"/>
      <c r="G393" s="84"/>
      <c r="H393" s="84"/>
      <c r="I393" s="84"/>
      <c r="J393" s="84"/>
      <c r="K393" s="84"/>
      <c r="L393" s="9" t="s">
        <v>240</v>
      </c>
      <c r="M393" s="14" t="s">
        <v>227</v>
      </c>
      <c r="N393" s="14" t="s">
        <v>227</v>
      </c>
      <c r="O393" s="14" t="s">
        <v>227</v>
      </c>
      <c r="P393" s="7"/>
      <c r="Q393" s="14" t="s">
        <v>227</v>
      </c>
      <c r="R393" s="14" t="s">
        <v>227</v>
      </c>
      <c r="S393" s="14" t="s">
        <v>227</v>
      </c>
    </row>
    <row r="394" spans="1:19" ht="16.5" customHeight="1" x14ac:dyDescent="0.2">
      <c r="A394" s="7"/>
      <c r="B394" s="7"/>
      <c r="C394" s="7"/>
      <c r="D394" s="7" t="s">
        <v>487</v>
      </c>
      <c r="E394" s="7"/>
      <c r="F394" s="7"/>
      <c r="G394" s="7"/>
      <c r="H394" s="7"/>
      <c r="I394" s="7"/>
      <c r="J394" s="7"/>
      <c r="K394" s="7"/>
      <c r="L394" s="9" t="s">
        <v>240</v>
      </c>
      <c r="M394" s="14" t="s">
        <v>227</v>
      </c>
      <c r="N394" s="14" t="s">
        <v>227</v>
      </c>
      <c r="O394" s="14" t="s">
        <v>227</v>
      </c>
      <c r="P394" s="7"/>
      <c r="Q394" s="14" t="s">
        <v>227</v>
      </c>
      <c r="R394" s="14" t="s">
        <v>227</v>
      </c>
      <c r="S394" s="14" t="s">
        <v>227</v>
      </c>
    </row>
    <row r="395" spans="1:19" ht="16.5" customHeight="1" x14ac:dyDescent="0.2">
      <c r="A395" s="7"/>
      <c r="B395" s="7"/>
      <c r="C395" s="7"/>
      <c r="D395" s="7" t="s">
        <v>588</v>
      </c>
      <c r="E395" s="7"/>
      <c r="F395" s="7"/>
      <c r="G395" s="7"/>
      <c r="H395" s="7"/>
      <c r="I395" s="7"/>
      <c r="J395" s="7"/>
      <c r="K395" s="7"/>
      <c r="L395" s="9" t="s">
        <v>240</v>
      </c>
      <c r="M395" s="14" t="s">
        <v>227</v>
      </c>
      <c r="N395" s="14" t="s">
        <v>227</v>
      </c>
      <c r="O395" s="14" t="s">
        <v>227</v>
      </c>
      <c r="P395" s="7"/>
      <c r="Q395" s="14" t="s">
        <v>227</v>
      </c>
      <c r="R395" s="14" t="s">
        <v>227</v>
      </c>
      <c r="S395" s="14" t="s">
        <v>227</v>
      </c>
    </row>
    <row r="396" spans="1:19" ht="16.5" customHeight="1" x14ac:dyDescent="0.2">
      <c r="A396" s="7"/>
      <c r="B396" s="7"/>
      <c r="C396" s="7" t="s">
        <v>589</v>
      </c>
      <c r="D396" s="7"/>
      <c r="E396" s="7"/>
      <c r="F396" s="7"/>
      <c r="G396" s="7"/>
      <c r="H396" s="7"/>
      <c r="I396" s="7"/>
      <c r="J396" s="7"/>
      <c r="K396" s="7"/>
      <c r="L396" s="9"/>
      <c r="M396" s="10"/>
      <c r="N396" s="10"/>
      <c r="O396" s="10"/>
      <c r="P396" s="7"/>
      <c r="Q396" s="10"/>
      <c r="R396" s="10"/>
      <c r="S396" s="10"/>
    </row>
    <row r="397" spans="1:19" ht="16.5" customHeight="1" x14ac:dyDescent="0.2">
      <c r="A397" s="7"/>
      <c r="B397" s="7"/>
      <c r="C397" s="7"/>
      <c r="D397" s="7" t="s">
        <v>433</v>
      </c>
      <c r="E397" s="7"/>
      <c r="F397" s="7"/>
      <c r="G397" s="7"/>
      <c r="H397" s="7"/>
      <c r="I397" s="7"/>
      <c r="J397" s="7"/>
      <c r="K397" s="7"/>
      <c r="L397" s="9" t="s">
        <v>240</v>
      </c>
      <c r="M397" s="14" t="s">
        <v>227</v>
      </c>
      <c r="N397" s="14" t="s">
        <v>227</v>
      </c>
      <c r="O397" s="14" t="s">
        <v>227</v>
      </c>
      <c r="P397" s="7"/>
      <c r="Q397" s="14" t="s">
        <v>227</v>
      </c>
      <c r="R397" s="14" t="s">
        <v>227</v>
      </c>
      <c r="S397" s="14" t="s">
        <v>227</v>
      </c>
    </row>
    <row r="398" spans="1:19" ht="16.5" customHeight="1" x14ac:dyDescent="0.2">
      <c r="A398" s="7"/>
      <c r="B398" s="7"/>
      <c r="C398" s="7"/>
      <c r="D398" s="7" t="s">
        <v>434</v>
      </c>
      <c r="E398" s="7"/>
      <c r="F398" s="7"/>
      <c r="G398" s="7"/>
      <c r="H398" s="7"/>
      <c r="I398" s="7"/>
      <c r="J398" s="7"/>
      <c r="K398" s="7"/>
      <c r="L398" s="9" t="s">
        <v>240</v>
      </c>
      <c r="M398" s="14" t="s">
        <v>227</v>
      </c>
      <c r="N398" s="14" t="s">
        <v>227</v>
      </c>
      <c r="O398" s="14" t="s">
        <v>227</v>
      </c>
      <c r="P398" s="7"/>
      <c r="Q398" s="14" t="s">
        <v>227</v>
      </c>
      <c r="R398" s="14" t="s">
        <v>227</v>
      </c>
      <c r="S398" s="14" t="s">
        <v>227</v>
      </c>
    </row>
    <row r="399" spans="1:19" ht="16.5" customHeight="1" x14ac:dyDescent="0.2">
      <c r="A399" s="7"/>
      <c r="B399" s="7"/>
      <c r="C399" s="7"/>
      <c r="D399" s="7" t="s">
        <v>435</v>
      </c>
      <c r="E399" s="7"/>
      <c r="F399" s="7"/>
      <c r="G399" s="7"/>
      <c r="H399" s="7"/>
      <c r="I399" s="7"/>
      <c r="J399" s="7"/>
      <c r="K399" s="7"/>
      <c r="L399" s="9" t="s">
        <v>240</v>
      </c>
      <c r="M399" s="14" t="s">
        <v>227</v>
      </c>
      <c r="N399" s="14" t="s">
        <v>227</v>
      </c>
      <c r="O399" s="14" t="s">
        <v>227</v>
      </c>
      <c r="P399" s="7"/>
      <c r="Q399" s="14" t="s">
        <v>227</v>
      </c>
      <c r="R399" s="14" t="s">
        <v>227</v>
      </c>
      <c r="S399" s="14" t="s">
        <v>227</v>
      </c>
    </row>
    <row r="400" spans="1:19" ht="16.5" customHeight="1" x14ac:dyDescent="0.2">
      <c r="A400" s="7"/>
      <c r="B400" s="7"/>
      <c r="C400" s="7"/>
      <c r="D400" s="7" t="s">
        <v>436</v>
      </c>
      <c r="E400" s="7"/>
      <c r="F400" s="7"/>
      <c r="G400" s="7"/>
      <c r="H400" s="7"/>
      <c r="I400" s="7"/>
      <c r="J400" s="7"/>
      <c r="K400" s="7"/>
      <c r="L400" s="9" t="s">
        <v>240</v>
      </c>
      <c r="M400" s="14" t="s">
        <v>227</v>
      </c>
      <c r="N400" s="14" t="s">
        <v>227</v>
      </c>
      <c r="O400" s="14" t="s">
        <v>227</v>
      </c>
      <c r="P400" s="7"/>
      <c r="Q400" s="14" t="s">
        <v>227</v>
      </c>
      <c r="R400" s="14" t="s">
        <v>227</v>
      </c>
      <c r="S400" s="14" t="s">
        <v>227</v>
      </c>
    </row>
    <row r="401" spans="1:19" ht="16.5" customHeight="1" x14ac:dyDescent="0.2">
      <c r="A401" s="7"/>
      <c r="B401" s="7"/>
      <c r="C401" s="7"/>
      <c r="D401" s="7" t="s">
        <v>437</v>
      </c>
      <c r="E401" s="7"/>
      <c r="F401" s="7"/>
      <c r="G401" s="7"/>
      <c r="H401" s="7"/>
      <c r="I401" s="7"/>
      <c r="J401" s="7"/>
      <c r="K401" s="7"/>
      <c r="L401" s="9" t="s">
        <v>240</v>
      </c>
      <c r="M401" s="14" t="s">
        <v>227</v>
      </c>
      <c r="N401" s="14" t="s">
        <v>227</v>
      </c>
      <c r="O401" s="14" t="s">
        <v>227</v>
      </c>
      <c r="P401" s="7"/>
      <c r="Q401" s="14" t="s">
        <v>227</v>
      </c>
      <c r="R401" s="14" t="s">
        <v>227</v>
      </c>
      <c r="S401" s="14" t="s">
        <v>227</v>
      </c>
    </row>
    <row r="402" spans="1:19" ht="16.5" customHeight="1" x14ac:dyDescent="0.2">
      <c r="A402" s="7"/>
      <c r="B402" s="7"/>
      <c r="C402" s="7"/>
      <c r="D402" s="7" t="s">
        <v>588</v>
      </c>
      <c r="E402" s="7"/>
      <c r="F402" s="7"/>
      <c r="G402" s="7"/>
      <c r="H402" s="7"/>
      <c r="I402" s="7"/>
      <c r="J402" s="7"/>
      <c r="K402" s="7"/>
      <c r="L402" s="9" t="s">
        <v>240</v>
      </c>
      <c r="M402" s="14" t="s">
        <v>227</v>
      </c>
      <c r="N402" s="14" t="s">
        <v>227</v>
      </c>
      <c r="O402" s="14" t="s">
        <v>227</v>
      </c>
      <c r="P402" s="7"/>
      <c r="Q402" s="14" t="s">
        <v>227</v>
      </c>
      <c r="R402" s="14" t="s">
        <v>227</v>
      </c>
      <c r="S402" s="14" t="s">
        <v>227</v>
      </c>
    </row>
    <row r="403" spans="1:19" ht="16.5" customHeight="1" x14ac:dyDescent="0.2">
      <c r="A403" s="7"/>
      <c r="B403" s="7"/>
      <c r="C403" s="7" t="s">
        <v>611</v>
      </c>
      <c r="D403" s="7"/>
      <c r="E403" s="7"/>
      <c r="F403" s="7"/>
      <c r="G403" s="7"/>
      <c r="H403" s="7"/>
      <c r="I403" s="7"/>
      <c r="J403" s="7"/>
      <c r="K403" s="7"/>
      <c r="L403" s="9"/>
      <c r="M403" s="10"/>
      <c r="N403" s="10"/>
      <c r="O403" s="10"/>
      <c r="P403" s="7"/>
      <c r="Q403" s="10"/>
      <c r="R403" s="10"/>
      <c r="S403" s="10"/>
    </row>
    <row r="404" spans="1:19" ht="16.5" customHeight="1" x14ac:dyDescent="0.2">
      <c r="A404" s="7"/>
      <c r="B404" s="7"/>
      <c r="C404" s="7"/>
      <c r="D404" s="7" t="s">
        <v>591</v>
      </c>
      <c r="E404" s="7"/>
      <c r="F404" s="7"/>
      <c r="G404" s="7"/>
      <c r="H404" s="7"/>
      <c r="I404" s="7"/>
      <c r="J404" s="7"/>
      <c r="K404" s="7"/>
      <c r="L404" s="9" t="s">
        <v>240</v>
      </c>
      <c r="M404" s="14" t="s">
        <v>227</v>
      </c>
      <c r="N404" s="14" t="s">
        <v>227</v>
      </c>
      <c r="O404" s="14" t="s">
        <v>227</v>
      </c>
      <c r="P404" s="7"/>
      <c r="Q404" s="14" t="s">
        <v>227</v>
      </c>
      <c r="R404" s="14" t="s">
        <v>227</v>
      </c>
      <c r="S404" s="14" t="s">
        <v>227</v>
      </c>
    </row>
    <row r="405" spans="1:19" ht="16.5" customHeight="1" x14ac:dyDescent="0.2">
      <c r="A405" s="7"/>
      <c r="B405" s="7"/>
      <c r="C405" s="7"/>
      <c r="D405" s="7" t="s">
        <v>592</v>
      </c>
      <c r="E405" s="7"/>
      <c r="F405" s="7"/>
      <c r="G405" s="7"/>
      <c r="H405" s="7"/>
      <c r="I405" s="7"/>
      <c r="J405" s="7"/>
      <c r="K405" s="7"/>
      <c r="L405" s="9" t="s">
        <v>240</v>
      </c>
      <c r="M405" s="14" t="s">
        <v>227</v>
      </c>
      <c r="N405" s="14" t="s">
        <v>227</v>
      </c>
      <c r="O405" s="14" t="s">
        <v>227</v>
      </c>
      <c r="P405" s="7"/>
      <c r="Q405" s="14" t="s">
        <v>227</v>
      </c>
      <c r="R405" s="14" t="s">
        <v>227</v>
      </c>
      <c r="S405" s="14" t="s">
        <v>227</v>
      </c>
    </row>
    <row r="406" spans="1:19" ht="16.5" customHeight="1" x14ac:dyDescent="0.2">
      <c r="A406" s="7"/>
      <c r="B406" s="7"/>
      <c r="C406" s="7"/>
      <c r="D406" s="7" t="s">
        <v>593</v>
      </c>
      <c r="E406" s="7"/>
      <c r="F406" s="7"/>
      <c r="G406" s="7"/>
      <c r="H406" s="7"/>
      <c r="I406" s="7"/>
      <c r="J406" s="7"/>
      <c r="K406" s="7"/>
      <c r="L406" s="9" t="s">
        <v>240</v>
      </c>
      <c r="M406" s="14" t="s">
        <v>227</v>
      </c>
      <c r="N406" s="14" t="s">
        <v>227</v>
      </c>
      <c r="O406" s="14" t="s">
        <v>227</v>
      </c>
      <c r="P406" s="7"/>
      <c r="Q406" s="14" t="s">
        <v>227</v>
      </c>
      <c r="R406" s="14" t="s">
        <v>227</v>
      </c>
      <c r="S406" s="14" t="s">
        <v>227</v>
      </c>
    </row>
    <row r="407" spans="1:19" ht="16.5" customHeight="1" x14ac:dyDescent="0.2">
      <c r="A407" s="7"/>
      <c r="B407" s="7"/>
      <c r="C407" s="7"/>
      <c r="D407" s="7" t="s">
        <v>594</v>
      </c>
      <c r="E407" s="7"/>
      <c r="F407" s="7"/>
      <c r="G407" s="7"/>
      <c r="H407" s="7"/>
      <c r="I407" s="7"/>
      <c r="J407" s="7"/>
      <c r="K407" s="7"/>
      <c r="L407" s="9" t="s">
        <v>240</v>
      </c>
      <c r="M407" s="14" t="s">
        <v>227</v>
      </c>
      <c r="N407" s="14" t="s">
        <v>227</v>
      </c>
      <c r="O407" s="14" t="s">
        <v>227</v>
      </c>
      <c r="P407" s="7"/>
      <c r="Q407" s="14" t="s">
        <v>227</v>
      </c>
      <c r="R407" s="14" t="s">
        <v>227</v>
      </c>
      <c r="S407" s="14" t="s">
        <v>227</v>
      </c>
    </row>
    <row r="408" spans="1:19" ht="16.5" customHeight="1" x14ac:dyDescent="0.2">
      <c r="A408" s="7"/>
      <c r="B408" s="7"/>
      <c r="C408" s="7"/>
      <c r="D408" s="7" t="s">
        <v>595</v>
      </c>
      <c r="E408" s="7"/>
      <c r="F408" s="7"/>
      <c r="G408" s="7"/>
      <c r="H408" s="7"/>
      <c r="I408" s="7"/>
      <c r="J408" s="7"/>
      <c r="K408" s="7"/>
      <c r="L408" s="9" t="s">
        <v>240</v>
      </c>
      <c r="M408" s="14" t="s">
        <v>227</v>
      </c>
      <c r="N408" s="14" t="s">
        <v>227</v>
      </c>
      <c r="O408" s="14" t="s">
        <v>227</v>
      </c>
      <c r="P408" s="7"/>
      <c r="Q408" s="14" t="s">
        <v>227</v>
      </c>
      <c r="R408" s="14" t="s">
        <v>227</v>
      </c>
      <c r="S408" s="14" t="s">
        <v>227</v>
      </c>
    </row>
    <row r="409" spans="1:19" ht="16.5" customHeight="1" x14ac:dyDescent="0.2">
      <c r="A409" s="7"/>
      <c r="B409" s="7"/>
      <c r="C409" s="7"/>
      <c r="D409" s="7" t="s">
        <v>588</v>
      </c>
      <c r="E409" s="7"/>
      <c r="F409" s="7"/>
      <c r="G409" s="7"/>
      <c r="H409" s="7"/>
      <c r="I409" s="7"/>
      <c r="J409" s="7"/>
      <c r="K409" s="7"/>
      <c r="L409" s="9" t="s">
        <v>240</v>
      </c>
      <c r="M409" s="14" t="s">
        <v>227</v>
      </c>
      <c r="N409" s="14" t="s">
        <v>227</v>
      </c>
      <c r="O409" s="14" t="s">
        <v>227</v>
      </c>
      <c r="P409" s="7"/>
      <c r="Q409" s="14" t="s">
        <v>227</v>
      </c>
      <c r="R409" s="14" t="s">
        <v>227</v>
      </c>
      <c r="S409" s="14" t="s">
        <v>227</v>
      </c>
    </row>
    <row r="410" spans="1:19" ht="16.5" customHeight="1" x14ac:dyDescent="0.2">
      <c r="A410" s="7"/>
      <c r="B410" s="7" t="s">
        <v>597</v>
      </c>
      <c r="C410" s="7"/>
      <c r="D410" s="7"/>
      <c r="E410" s="7"/>
      <c r="F410" s="7"/>
      <c r="G410" s="7"/>
      <c r="H410" s="7"/>
      <c r="I410" s="7"/>
      <c r="J410" s="7"/>
      <c r="K410" s="7"/>
      <c r="L410" s="9"/>
      <c r="M410" s="10"/>
      <c r="N410" s="10"/>
      <c r="O410" s="10"/>
      <c r="P410" s="7"/>
      <c r="Q410" s="10"/>
      <c r="R410" s="10"/>
      <c r="S410" s="10"/>
    </row>
    <row r="411" spans="1:19" ht="16.5" customHeight="1" x14ac:dyDescent="0.2">
      <c r="A411" s="7"/>
      <c r="B411" s="7"/>
      <c r="C411" s="7" t="s">
        <v>105</v>
      </c>
      <c r="D411" s="7"/>
      <c r="E411" s="7"/>
      <c r="F411" s="7"/>
      <c r="G411" s="7"/>
      <c r="H411" s="7"/>
      <c r="I411" s="7"/>
      <c r="J411" s="7"/>
      <c r="K411" s="7"/>
      <c r="L411" s="9" t="s">
        <v>240</v>
      </c>
      <c r="M411" s="14" t="s">
        <v>227</v>
      </c>
      <c r="N411" s="14" t="s">
        <v>227</v>
      </c>
      <c r="O411" s="14" t="s">
        <v>227</v>
      </c>
      <c r="P411" s="7"/>
      <c r="Q411" s="14" t="s">
        <v>227</v>
      </c>
      <c r="R411" s="14" t="s">
        <v>227</v>
      </c>
      <c r="S411" s="14" t="s">
        <v>227</v>
      </c>
    </row>
    <row r="412" spans="1:19" ht="16.5" customHeight="1" x14ac:dyDescent="0.2">
      <c r="A412" s="7"/>
      <c r="B412" s="7"/>
      <c r="C412" s="7" t="s">
        <v>587</v>
      </c>
      <c r="D412" s="7"/>
      <c r="E412" s="7"/>
      <c r="F412" s="7"/>
      <c r="G412" s="7"/>
      <c r="H412" s="7"/>
      <c r="I412" s="7"/>
      <c r="J412" s="7"/>
      <c r="K412" s="7"/>
      <c r="L412" s="9"/>
      <c r="M412" s="10"/>
      <c r="N412" s="10"/>
      <c r="O412" s="10"/>
      <c r="P412" s="7"/>
      <c r="Q412" s="10"/>
      <c r="R412" s="10"/>
      <c r="S412" s="10"/>
    </row>
    <row r="413" spans="1:19" ht="29.45" customHeight="1" x14ac:dyDescent="0.2">
      <c r="A413" s="7"/>
      <c r="B413" s="7"/>
      <c r="C413" s="7"/>
      <c r="D413" s="84" t="s">
        <v>346</v>
      </c>
      <c r="E413" s="84"/>
      <c r="F413" s="84"/>
      <c r="G413" s="84"/>
      <c r="H413" s="84"/>
      <c r="I413" s="84"/>
      <c r="J413" s="84"/>
      <c r="K413" s="84"/>
      <c r="L413" s="9" t="s">
        <v>240</v>
      </c>
      <c r="M413" s="14" t="s">
        <v>227</v>
      </c>
      <c r="N413" s="14" t="s">
        <v>227</v>
      </c>
      <c r="O413" s="14" t="s">
        <v>227</v>
      </c>
      <c r="P413" s="7"/>
      <c r="Q413" s="14" t="s">
        <v>227</v>
      </c>
      <c r="R413" s="14" t="s">
        <v>227</v>
      </c>
      <c r="S413" s="14" t="s">
        <v>227</v>
      </c>
    </row>
    <row r="414" spans="1:19" ht="16.5" customHeight="1" x14ac:dyDescent="0.2">
      <c r="A414" s="7"/>
      <c r="B414" s="7"/>
      <c r="C414" s="7"/>
      <c r="D414" s="7" t="s">
        <v>487</v>
      </c>
      <c r="E414" s="7"/>
      <c r="F414" s="7"/>
      <c r="G414" s="7"/>
      <c r="H414" s="7"/>
      <c r="I414" s="7"/>
      <c r="J414" s="7"/>
      <c r="K414" s="7"/>
      <c r="L414" s="9" t="s">
        <v>240</v>
      </c>
      <c r="M414" s="14" t="s">
        <v>227</v>
      </c>
      <c r="N414" s="14" t="s">
        <v>227</v>
      </c>
      <c r="O414" s="14" t="s">
        <v>227</v>
      </c>
      <c r="P414" s="7"/>
      <c r="Q414" s="14" t="s">
        <v>227</v>
      </c>
      <c r="R414" s="14" t="s">
        <v>227</v>
      </c>
      <c r="S414" s="14" t="s">
        <v>227</v>
      </c>
    </row>
    <row r="415" spans="1:19" ht="16.5" customHeight="1" x14ac:dyDescent="0.2">
      <c r="A415" s="7"/>
      <c r="B415" s="7"/>
      <c r="C415" s="7"/>
      <c r="D415" s="7" t="s">
        <v>588</v>
      </c>
      <c r="E415" s="7"/>
      <c r="F415" s="7"/>
      <c r="G415" s="7"/>
      <c r="H415" s="7"/>
      <c r="I415" s="7"/>
      <c r="J415" s="7"/>
      <c r="K415" s="7"/>
      <c r="L415" s="9" t="s">
        <v>240</v>
      </c>
      <c r="M415" s="14" t="s">
        <v>227</v>
      </c>
      <c r="N415" s="14" t="s">
        <v>227</v>
      </c>
      <c r="O415" s="14" t="s">
        <v>227</v>
      </c>
      <c r="P415" s="7"/>
      <c r="Q415" s="14" t="s">
        <v>227</v>
      </c>
      <c r="R415" s="14" t="s">
        <v>227</v>
      </c>
      <c r="S415" s="14" t="s">
        <v>227</v>
      </c>
    </row>
    <row r="416" spans="1:19" ht="16.5" customHeight="1" x14ac:dyDescent="0.2">
      <c r="A416" s="7"/>
      <c r="B416" s="7"/>
      <c r="C416" s="7" t="s">
        <v>589</v>
      </c>
      <c r="D416" s="7"/>
      <c r="E416" s="7"/>
      <c r="F416" s="7"/>
      <c r="G416" s="7"/>
      <c r="H416" s="7"/>
      <c r="I416" s="7"/>
      <c r="J416" s="7"/>
      <c r="K416" s="7"/>
      <c r="L416" s="9"/>
      <c r="M416" s="10"/>
      <c r="N416" s="10"/>
      <c r="O416" s="10"/>
      <c r="P416" s="7"/>
      <c r="Q416" s="10"/>
      <c r="R416" s="10"/>
      <c r="S416" s="10"/>
    </row>
    <row r="417" spans="1:19" ht="16.5" customHeight="1" x14ac:dyDescent="0.2">
      <c r="A417" s="7"/>
      <c r="B417" s="7"/>
      <c r="C417" s="7"/>
      <c r="D417" s="7" t="s">
        <v>433</v>
      </c>
      <c r="E417" s="7"/>
      <c r="F417" s="7"/>
      <c r="G417" s="7"/>
      <c r="H417" s="7"/>
      <c r="I417" s="7"/>
      <c r="J417" s="7"/>
      <c r="K417" s="7"/>
      <c r="L417" s="9" t="s">
        <v>240</v>
      </c>
      <c r="M417" s="14" t="s">
        <v>227</v>
      </c>
      <c r="N417" s="14" t="s">
        <v>227</v>
      </c>
      <c r="O417" s="14" t="s">
        <v>227</v>
      </c>
      <c r="P417" s="7"/>
      <c r="Q417" s="14" t="s">
        <v>227</v>
      </c>
      <c r="R417" s="14" t="s">
        <v>227</v>
      </c>
      <c r="S417" s="14" t="s">
        <v>227</v>
      </c>
    </row>
    <row r="418" spans="1:19" ht="16.5" customHeight="1" x14ac:dyDescent="0.2">
      <c r="A418" s="7"/>
      <c r="B418" s="7"/>
      <c r="C418" s="7"/>
      <c r="D418" s="7" t="s">
        <v>434</v>
      </c>
      <c r="E418" s="7"/>
      <c r="F418" s="7"/>
      <c r="G418" s="7"/>
      <c r="H418" s="7"/>
      <c r="I418" s="7"/>
      <c r="J418" s="7"/>
      <c r="K418" s="7"/>
      <c r="L418" s="9" t="s">
        <v>240</v>
      </c>
      <c r="M418" s="14" t="s">
        <v>227</v>
      </c>
      <c r="N418" s="14" t="s">
        <v>227</v>
      </c>
      <c r="O418" s="14" t="s">
        <v>227</v>
      </c>
      <c r="P418" s="7"/>
      <c r="Q418" s="14" t="s">
        <v>227</v>
      </c>
      <c r="R418" s="14" t="s">
        <v>227</v>
      </c>
      <c r="S418" s="14" t="s">
        <v>227</v>
      </c>
    </row>
    <row r="419" spans="1:19" ht="16.5" customHeight="1" x14ac:dyDescent="0.2">
      <c r="A419" s="7"/>
      <c r="B419" s="7"/>
      <c r="C419" s="7"/>
      <c r="D419" s="7" t="s">
        <v>435</v>
      </c>
      <c r="E419" s="7"/>
      <c r="F419" s="7"/>
      <c r="G419" s="7"/>
      <c r="H419" s="7"/>
      <c r="I419" s="7"/>
      <c r="J419" s="7"/>
      <c r="K419" s="7"/>
      <c r="L419" s="9" t="s">
        <v>240</v>
      </c>
      <c r="M419" s="14" t="s">
        <v>227</v>
      </c>
      <c r="N419" s="14" t="s">
        <v>227</v>
      </c>
      <c r="O419" s="14" t="s">
        <v>227</v>
      </c>
      <c r="P419" s="7"/>
      <c r="Q419" s="14" t="s">
        <v>227</v>
      </c>
      <c r="R419" s="14" t="s">
        <v>227</v>
      </c>
      <c r="S419" s="14" t="s">
        <v>227</v>
      </c>
    </row>
    <row r="420" spans="1:19" ht="16.5" customHeight="1" x14ac:dyDescent="0.2">
      <c r="A420" s="7"/>
      <c r="B420" s="7"/>
      <c r="C420" s="7"/>
      <c r="D420" s="7" t="s">
        <v>436</v>
      </c>
      <c r="E420" s="7"/>
      <c r="F420" s="7"/>
      <c r="G420" s="7"/>
      <c r="H420" s="7"/>
      <c r="I420" s="7"/>
      <c r="J420" s="7"/>
      <c r="K420" s="7"/>
      <c r="L420" s="9" t="s">
        <v>240</v>
      </c>
      <c r="M420" s="14" t="s">
        <v>227</v>
      </c>
      <c r="N420" s="14" t="s">
        <v>227</v>
      </c>
      <c r="O420" s="14" t="s">
        <v>227</v>
      </c>
      <c r="P420" s="7"/>
      <c r="Q420" s="14" t="s">
        <v>227</v>
      </c>
      <c r="R420" s="14" t="s">
        <v>227</v>
      </c>
      <c r="S420" s="14" t="s">
        <v>227</v>
      </c>
    </row>
    <row r="421" spans="1:19" ht="16.5" customHeight="1" x14ac:dyDescent="0.2">
      <c r="A421" s="7"/>
      <c r="B421" s="7"/>
      <c r="C421" s="7"/>
      <c r="D421" s="7" t="s">
        <v>437</v>
      </c>
      <c r="E421" s="7"/>
      <c r="F421" s="7"/>
      <c r="G421" s="7"/>
      <c r="H421" s="7"/>
      <c r="I421" s="7"/>
      <c r="J421" s="7"/>
      <c r="K421" s="7"/>
      <c r="L421" s="9" t="s">
        <v>240</v>
      </c>
      <c r="M421" s="14" t="s">
        <v>227</v>
      </c>
      <c r="N421" s="14" t="s">
        <v>227</v>
      </c>
      <c r="O421" s="14" t="s">
        <v>227</v>
      </c>
      <c r="P421" s="7"/>
      <c r="Q421" s="14" t="s">
        <v>227</v>
      </c>
      <c r="R421" s="14" t="s">
        <v>227</v>
      </c>
      <c r="S421" s="14" t="s">
        <v>227</v>
      </c>
    </row>
    <row r="422" spans="1:19" ht="16.5" customHeight="1" x14ac:dyDescent="0.2">
      <c r="A422" s="7"/>
      <c r="B422" s="7"/>
      <c r="C422" s="7"/>
      <c r="D422" s="7" t="s">
        <v>588</v>
      </c>
      <c r="E422" s="7"/>
      <c r="F422" s="7"/>
      <c r="G422" s="7"/>
      <c r="H422" s="7"/>
      <c r="I422" s="7"/>
      <c r="J422" s="7"/>
      <c r="K422" s="7"/>
      <c r="L422" s="9" t="s">
        <v>240</v>
      </c>
      <c r="M422" s="14" t="s">
        <v>227</v>
      </c>
      <c r="N422" s="14" t="s">
        <v>227</v>
      </c>
      <c r="O422" s="14" t="s">
        <v>227</v>
      </c>
      <c r="P422" s="7"/>
      <c r="Q422" s="14" t="s">
        <v>227</v>
      </c>
      <c r="R422" s="14" t="s">
        <v>227</v>
      </c>
      <c r="S422" s="14" t="s">
        <v>227</v>
      </c>
    </row>
    <row r="423" spans="1:19" ht="16.5" customHeight="1" x14ac:dyDescent="0.2">
      <c r="A423" s="7"/>
      <c r="B423" s="7"/>
      <c r="C423" s="7" t="s">
        <v>611</v>
      </c>
      <c r="D423" s="7"/>
      <c r="E423" s="7"/>
      <c r="F423" s="7"/>
      <c r="G423" s="7"/>
      <c r="H423" s="7"/>
      <c r="I423" s="7"/>
      <c r="J423" s="7"/>
      <c r="K423" s="7"/>
      <c r="L423" s="9"/>
      <c r="M423" s="10"/>
      <c r="N423" s="10"/>
      <c r="O423" s="10"/>
      <c r="P423" s="7"/>
      <c r="Q423" s="10"/>
      <c r="R423" s="10"/>
      <c r="S423" s="10"/>
    </row>
    <row r="424" spans="1:19" ht="16.5" customHeight="1" x14ac:dyDescent="0.2">
      <c r="A424" s="7"/>
      <c r="B424" s="7"/>
      <c r="C424" s="7"/>
      <c r="D424" s="7" t="s">
        <v>591</v>
      </c>
      <c r="E424" s="7"/>
      <c r="F424" s="7"/>
      <c r="G424" s="7"/>
      <c r="H424" s="7"/>
      <c r="I424" s="7"/>
      <c r="J424" s="7"/>
      <c r="K424" s="7"/>
      <c r="L424" s="9" t="s">
        <v>240</v>
      </c>
      <c r="M424" s="14" t="s">
        <v>227</v>
      </c>
      <c r="N424" s="14" t="s">
        <v>227</v>
      </c>
      <c r="O424" s="14" t="s">
        <v>227</v>
      </c>
      <c r="P424" s="7"/>
      <c r="Q424" s="14" t="s">
        <v>227</v>
      </c>
      <c r="R424" s="14" t="s">
        <v>227</v>
      </c>
      <c r="S424" s="14" t="s">
        <v>227</v>
      </c>
    </row>
    <row r="425" spans="1:19" ht="16.5" customHeight="1" x14ac:dyDescent="0.2">
      <c r="A425" s="7"/>
      <c r="B425" s="7"/>
      <c r="C425" s="7"/>
      <c r="D425" s="7" t="s">
        <v>592</v>
      </c>
      <c r="E425" s="7"/>
      <c r="F425" s="7"/>
      <c r="G425" s="7"/>
      <c r="H425" s="7"/>
      <c r="I425" s="7"/>
      <c r="J425" s="7"/>
      <c r="K425" s="7"/>
      <c r="L425" s="9" t="s">
        <v>240</v>
      </c>
      <c r="M425" s="14" t="s">
        <v>227</v>
      </c>
      <c r="N425" s="14" t="s">
        <v>227</v>
      </c>
      <c r="O425" s="14" t="s">
        <v>227</v>
      </c>
      <c r="P425" s="7"/>
      <c r="Q425" s="14" t="s">
        <v>227</v>
      </c>
      <c r="R425" s="14" t="s">
        <v>227</v>
      </c>
      <c r="S425" s="14" t="s">
        <v>227</v>
      </c>
    </row>
    <row r="426" spans="1:19" ht="16.5" customHeight="1" x14ac:dyDescent="0.2">
      <c r="A426" s="7"/>
      <c r="B426" s="7"/>
      <c r="C426" s="7"/>
      <c r="D426" s="7" t="s">
        <v>593</v>
      </c>
      <c r="E426" s="7"/>
      <c r="F426" s="7"/>
      <c r="G426" s="7"/>
      <c r="H426" s="7"/>
      <c r="I426" s="7"/>
      <c r="J426" s="7"/>
      <c r="K426" s="7"/>
      <c r="L426" s="9" t="s">
        <v>240</v>
      </c>
      <c r="M426" s="14" t="s">
        <v>227</v>
      </c>
      <c r="N426" s="14" t="s">
        <v>227</v>
      </c>
      <c r="O426" s="14" t="s">
        <v>227</v>
      </c>
      <c r="P426" s="7"/>
      <c r="Q426" s="14" t="s">
        <v>227</v>
      </c>
      <c r="R426" s="14" t="s">
        <v>227</v>
      </c>
      <c r="S426" s="14" t="s">
        <v>227</v>
      </c>
    </row>
    <row r="427" spans="1:19" ht="16.5" customHeight="1" x14ac:dyDescent="0.2">
      <c r="A427" s="7"/>
      <c r="B427" s="7"/>
      <c r="C427" s="7"/>
      <c r="D427" s="7" t="s">
        <v>594</v>
      </c>
      <c r="E427" s="7"/>
      <c r="F427" s="7"/>
      <c r="G427" s="7"/>
      <c r="H427" s="7"/>
      <c r="I427" s="7"/>
      <c r="J427" s="7"/>
      <c r="K427" s="7"/>
      <c r="L427" s="9" t="s">
        <v>240</v>
      </c>
      <c r="M427" s="14" t="s">
        <v>227</v>
      </c>
      <c r="N427" s="14" t="s">
        <v>227</v>
      </c>
      <c r="O427" s="14" t="s">
        <v>227</v>
      </c>
      <c r="P427" s="7"/>
      <c r="Q427" s="14" t="s">
        <v>227</v>
      </c>
      <c r="R427" s="14" t="s">
        <v>227</v>
      </c>
      <c r="S427" s="14" t="s">
        <v>227</v>
      </c>
    </row>
    <row r="428" spans="1:19" ht="16.5" customHeight="1" x14ac:dyDescent="0.2">
      <c r="A428" s="7"/>
      <c r="B428" s="7"/>
      <c r="C428" s="7"/>
      <c r="D428" s="7" t="s">
        <v>595</v>
      </c>
      <c r="E428" s="7"/>
      <c r="F428" s="7"/>
      <c r="G428" s="7"/>
      <c r="H428" s="7"/>
      <c r="I428" s="7"/>
      <c r="J428" s="7"/>
      <c r="K428" s="7"/>
      <c r="L428" s="9" t="s">
        <v>240</v>
      </c>
      <c r="M428" s="14" t="s">
        <v>227</v>
      </c>
      <c r="N428" s="14" t="s">
        <v>227</v>
      </c>
      <c r="O428" s="14" t="s">
        <v>227</v>
      </c>
      <c r="P428" s="7"/>
      <c r="Q428" s="14" t="s">
        <v>227</v>
      </c>
      <c r="R428" s="14" t="s">
        <v>227</v>
      </c>
      <c r="S428" s="14" t="s">
        <v>227</v>
      </c>
    </row>
    <row r="429" spans="1:19" ht="16.5" customHeight="1" x14ac:dyDescent="0.2">
      <c r="A429" s="7"/>
      <c r="B429" s="7"/>
      <c r="C429" s="7"/>
      <c r="D429" s="7" t="s">
        <v>588</v>
      </c>
      <c r="E429" s="7"/>
      <c r="F429" s="7"/>
      <c r="G429" s="7"/>
      <c r="H429" s="7"/>
      <c r="I429" s="7"/>
      <c r="J429" s="7"/>
      <c r="K429" s="7"/>
      <c r="L429" s="9" t="s">
        <v>240</v>
      </c>
      <c r="M429" s="14" t="s">
        <v>227</v>
      </c>
      <c r="N429" s="14" t="s">
        <v>227</v>
      </c>
      <c r="O429" s="14" t="s">
        <v>227</v>
      </c>
      <c r="P429" s="7"/>
      <c r="Q429" s="14" t="s">
        <v>227</v>
      </c>
      <c r="R429" s="14" t="s">
        <v>227</v>
      </c>
      <c r="S429" s="14" t="s">
        <v>227</v>
      </c>
    </row>
    <row r="430" spans="1:19" ht="16.5" customHeight="1" x14ac:dyDescent="0.2">
      <c r="A430" s="7" t="s">
        <v>146</v>
      </c>
      <c r="B430" s="7"/>
      <c r="C430" s="7"/>
      <c r="D430" s="7"/>
      <c r="E430" s="7"/>
      <c r="F430" s="7"/>
      <c r="G430" s="7"/>
      <c r="H430" s="7"/>
      <c r="I430" s="7"/>
      <c r="J430" s="7"/>
      <c r="K430" s="7"/>
      <c r="L430" s="9"/>
      <c r="M430" s="10"/>
      <c r="N430" s="10"/>
      <c r="O430" s="10"/>
      <c r="P430" s="7"/>
      <c r="Q430" s="10"/>
      <c r="R430" s="10"/>
      <c r="S430" s="10"/>
    </row>
    <row r="431" spans="1:19" ht="16.5" customHeight="1" x14ac:dyDescent="0.2">
      <c r="A431" s="7"/>
      <c r="B431" s="7" t="s">
        <v>586</v>
      </c>
      <c r="C431" s="7"/>
      <c r="D431" s="7"/>
      <c r="E431" s="7"/>
      <c r="F431" s="7"/>
      <c r="G431" s="7"/>
      <c r="H431" s="7"/>
      <c r="I431" s="7"/>
      <c r="J431" s="7"/>
      <c r="K431" s="7"/>
      <c r="L431" s="9"/>
      <c r="M431" s="10"/>
      <c r="N431" s="10"/>
      <c r="O431" s="10"/>
      <c r="P431" s="7"/>
      <c r="Q431" s="10"/>
      <c r="R431" s="10"/>
      <c r="S431" s="10"/>
    </row>
    <row r="432" spans="1:19" ht="16.5" customHeight="1" x14ac:dyDescent="0.2">
      <c r="A432" s="7"/>
      <c r="B432" s="7"/>
      <c r="C432" s="7" t="s">
        <v>105</v>
      </c>
      <c r="D432" s="7"/>
      <c r="E432" s="7"/>
      <c r="F432" s="7"/>
      <c r="G432" s="7"/>
      <c r="H432" s="7"/>
      <c r="I432" s="7"/>
      <c r="J432" s="7"/>
      <c r="K432" s="7"/>
      <c r="L432" s="9" t="s">
        <v>240</v>
      </c>
      <c r="M432" s="14" t="s">
        <v>227</v>
      </c>
      <c r="N432" s="14" t="s">
        <v>227</v>
      </c>
      <c r="O432" s="14" t="s">
        <v>227</v>
      </c>
      <c r="P432" s="7"/>
      <c r="Q432" s="14" t="s">
        <v>227</v>
      </c>
      <c r="R432" s="14" t="s">
        <v>227</v>
      </c>
      <c r="S432" s="14" t="s">
        <v>227</v>
      </c>
    </row>
    <row r="433" spans="1:19" ht="16.5" customHeight="1" x14ac:dyDescent="0.2">
      <c r="A433" s="7"/>
      <c r="B433" s="7"/>
      <c r="C433" s="7" t="s">
        <v>587</v>
      </c>
      <c r="D433" s="7"/>
      <c r="E433" s="7"/>
      <c r="F433" s="7"/>
      <c r="G433" s="7"/>
      <c r="H433" s="7"/>
      <c r="I433" s="7"/>
      <c r="J433" s="7"/>
      <c r="K433" s="7"/>
      <c r="L433" s="9"/>
      <c r="M433" s="10"/>
      <c r="N433" s="10"/>
      <c r="O433" s="10"/>
      <c r="P433" s="7"/>
      <c r="Q433" s="10"/>
      <c r="R433" s="10"/>
      <c r="S433" s="10"/>
    </row>
    <row r="434" spans="1:19" ht="29.45" customHeight="1" x14ac:dyDescent="0.2">
      <c r="A434" s="7"/>
      <c r="B434" s="7"/>
      <c r="C434" s="7"/>
      <c r="D434" s="84" t="s">
        <v>346</v>
      </c>
      <c r="E434" s="84"/>
      <c r="F434" s="84"/>
      <c r="G434" s="84"/>
      <c r="H434" s="84"/>
      <c r="I434" s="84"/>
      <c r="J434" s="84"/>
      <c r="K434" s="84"/>
      <c r="L434" s="9" t="s">
        <v>240</v>
      </c>
      <c r="M434" s="14" t="s">
        <v>227</v>
      </c>
      <c r="N434" s="14" t="s">
        <v>227</v>
      </c>
      <c r="O434" s="14" t="s">
        <v>227</v>
      </c>
      <c r="P434" s="7"/>
      <c r="Q434" s="14" t="s">
        <v>227</v>
      </c>
      <c r="R434" s="14" t="s">
        <v>227</v>
      </c>
      <c r="S434" s="14" t="s">
        <v>227</v>
      </c>
    </row>
    <row r="435" spans="1:19" ht="16.5" customHeight="1" x14ac:dyDescent="0.2">
      <c r="A435" s="7"/>
      <c r="B435" s="7"/>
      <c r="C435" s="7"/>
      <c r="D435" s="7" t="s">
        <v>487</v>
      </c>
      <c r="E435" s="7"/>
      <c r="F435" s="7"/>
      <c r="G435" s="7"/>
      <c r="H435" s="7"/>
      <c r="I435" s="7"/>
      <c r="J435" s="7"/>
      <c r="K435" s="7"/>
      <c r="L435" s="9" t="s">
        <v>240</v>
      </c>
      <c r="M435" s="14" t="s">
        <v>227</v>
      </c>
      <c r="N435" s="14" t="s">
        <v>227</v>
      </c>
      <c r="O435" s="14" t="s">
        <v>227</v>
      </c>
      <c r="P435" s="7"/>
      <c r="Q435" s="14" t="s">
        <v>227</v>
      </c>
      <c r="R435" s="14" t="s">
        <v>227</v>
      </c>
      <c r="S435" s="14" t="s">
        <v>227</v>
      </c>
    </row>
    <row r="436" spans="1:19" ht="16.5" customHeight="1" x14ac:dyDescent="0.2">
      <c r="A436" s="7"/>
      <c r="B436" s="7"/>
      <c r="C436" s="7"/>
      <c r="D436" s="7" t="s">
        <v>588</v>
      </c>
      <c r="E436" s="7"/>
      <c r="F436" s="7"/>
      <c r="G436" s="7"/>
      <c r="H436" s="7"/>
      <c r="I436" s="7"/>
      <c r="J436" s="7"/>
      <c r="K436" s="7"/>
      <c r="L436" s="9" t="s">
        <v>240</v>
      </c>
      <c r="M436" s="14" t="s">
        <v>227</v>
      </c>
      <c r="N436" s="14" t="s">
        <v>227</v>
      </c>
      <c r="O436" s="14" t="s">
        <v>227</v>
      </c>
      <c r="P436" s="7"/>
      <c r="Q436" s="14" t="s">
        <v>227</v>
      </c>
      <c r="R436" s="14" t="s">
        <v>227</v>
      </c>
      <c r="S436" s="14" t="s">
        <v>227</v>
      </c>
    </row>
    <row r="437" spans="1:19" ht="16.5" customHeight="1" x14ac:dyDescent="0.2">
      <c r="A437" s="7"/>
      <c r="B437" s="7"/>
      <c r="C437" s="7" t="s">
        <v>589</v>
      </c>
      <c r="D437" s="7"/>
      <c r="E437" s="7"/>
      <c r="F437" s="7"/>
      <c r="G437" s="7"/>
      <c r="H437" s="7"/>
      <c r="I437" s="7"/>
      <c r="J437" s="7"/>
      <c r="K437" s="7"/>
      <c r="L437" s="9"/>
      <c r="M437" s="10"/>
      <c r="N437" s="10"/>
      <c r="O437" s="10"/>
      <c r="P437" s="7"/>
      <c r="Q437" s="10"/>
      <c r="R437" s="10"/>
      <c r="S437" s="10"/>
    </row>
    <row r="438" spans="1:19" ht="16.5" customHeight="1" x14ac:dyDescent="0.2">
      <c r="A438" s="7"/>
      <c r="B438" s="7"/>
      <c r="C438" s="7"/>
      <c r="D438" s="7" t="s">
        <v>433</v>
      </c>
      <c r="E438" s="7"/>
      <c r="F438" s="7"/>
      <c r="G438" s="7"/>
      <c r="H438" s="7"/>
      <c r="I438" s="7"/>
      <c r="J438" s="7"/>
      <c r="K438" s="7"/>
      <c r="L438" s="9" t="s">
        <v>240</v>
      </c>
      <c r="M438" s="14" t="s">
        <v>227</v>
      </c>
      <c r="N438" s="14" t="s">
        <v>227</v>
      </c>
      <c r="O438" s="14" t="s">
        <v>227</v>
      </c>
      <c r="P438" s="7"/>
      <c r="Q438" s="14" t="s">
        <v>227</v>
      </c>
      <c r="R438" s="14" t="s">
        <v>227</v>
      </c>
      <c r="S438" s="14" t="s">
        <v>227</v>
      </c>
    </row>
    <row r="439" spans="1:19" ht="16.5" customHeight="1" x14ac:dyDescent="0.2">
      <c r="A439" s="7"/>
      <c r="B439" s="7"/>
      <c r="C439" s="7"/>
      <c r="D439" s="7" t="s">
        <v>434</v>
      </c>
      <c r="E439" s="7"/>
      <c r="F439" s="7"/>
      <c r="G439" s="7"/>
      <c r="H439" s="7"/>
      <c r="I439" s="7"/>
      <c r="J439" s="7"/>
      <c r="K439" s="7"/>
      <c r="L439" s="9" t="s">
        <v>240</v>
      </c>
      <c r="M439" s="14" t="s">
        <v>227</v>
      </c>
      <c r="N439" s="14" t="s">
        <v>227</v>
      </c>
      <c r="O439" s="14" t="s">
        <v>227</v>
      </c>
      <c r="P439" s="7"/>
      <c r="Q439" s="14" t="s">
        <v>227</v>
      </c>
      <c r="R439" s="14" t="s">
        <v>227</v>
      </c>
      <c r="S439" s="14" t="s">
        <v>227</v>
      </c>
    </row>
    <row r="440" spans="1:19" ht="16.5" customHeight="1" x14ac:dyDescent="0.2">
      <c r="A440" s="7"/>
      <c r="B440" s="7"/>
      <c r="C440" s="7"/>
      <c r="D440" s="7" t="s">
        <v>435</v>
      </c>
      <c r="E440" s="7"/>
      <c r="F440" s="7"/>
      <c r="G440" s="7"/>
      <c r="H440" s="7"/>
      <c r="I440" s="7"/>
      <c r="J440" s="7"/>
      <c r="K440" s="7"/>
      <c r="L440" s="9" t="s">
        <v>240</v>
      </c>
      <c r="M440" s="14" t="s">
        <v>227</v>
      </c>
      <c r="N440" s="14" t="s">
        <v>227</v>
      </c>
      <c r="O440" s="14" t="s">
        <v>227</v>
      </c>
      <c r="P440" s="7"/>
      <c r="Q440" s="14" t="s">
        <v>227</v>
      </c>
      <c r="R440" s="14" t="s">
        <v>227</v>
      </c>
      <c r="S440" s="14" t="s">
        <v>227</v>
      </c>
    </row>
    <row r="441" spans="1:19" ht="16.5" customHeight="1" x14ac:dyDescent="0.2">
      <c r="A441" s="7"/>
      <c r="B441" s="7"/>
      <c r="C441" s="7"/>
      <c r="D441" s="7" t="s">
        <v>436</v>
      </c>
      <c r="E441" s="7"/>
      <c r="F441" s="7"/>
      <c r="G441" s="7"/>
      <c r="H441" s="7"/>
      <c r="I441" s="7"/>
      <c r="J441" s="7"/>
      <c r="K441" s="7"/>
      <c r="L441" s="9" t="s">
        <v>240</v>
      </c>
      <c r="M441" s="14" t="s">
        <v>227</v>
      </c>
      <c r="N441" s="14" t="s">
        <v>227</v>
      </c>
      <c r="O441" s="14" t="s">
        <v>227</v>
      </c>
      <c r="P441" s="7"/>
      <c r="Q441" s="14" t="s">
        <v>227</v>
      </c>
      <c r="R441" s="14" t="s">
        <v>227</v>
      </c>
      <c r="S441" s="14" t="s">
        <v>227</v>
      </c>
    </row>
    <row r="442" spans="1:19" ht="16.5" customHeight="1" x14ac:dyDescent="0.2">
      <c r="A442" s="7"/>
      <c r="B442" s="7"/>
      <c r="C442" s="7"/>
      <c r="D442" s="7" t="s">
        <v>437</v>
      </c>
      <c r="E442" s="7"/>
      <c r="F442" s="7"/>
      <c r="G442" s="7"/>
      <c r="H442" s="7"/>
      <c r="I442" s="7"/>
      <c r="J442" s="7"/>
      <c r="K442" s="7"/>
      <c r="L442" s="9" t="s">
        <v>240</v>
      </c>
      <c r="M442" s="14" t="s">
        <v>227</v>
      </c>
      <c r="N442" s="14" t="s">
        <v>227</v>
      </c>
      <c r="O442" s="14" t="s">
        <v>227</v>
      </c>
      <c r="P442" s="7"/>
      <c r="Q442" s="14" t="s">
        <v>227</v>
      </c>
      <c r="R442" s="14" t="s">
        <v>227</v>
      </c>
      <c r="S442" s="14" t="s">
        <v>227</v>
      </c>
    </row>
    <row r="443" spans="1:19" ht="16.5" customHeight="1" x14ac:dyDescent="0.2">
      <c r="A443" s="7"/>
      <c r="B443" s="7"/>
      <c r="C443" s="7"/>
      <c r="D443" s="7" t="s">
        <v>588</v>
      </c>
      <c r="E443" s="7"/>
      <c r="F443" s="7"/>
      <c r="G443" s="7"/>
      <c r="H443" s="7"/>
      <c r="I443" s="7"/>
      <c r="J443" s="7"/>
      <c r="K443" s="7"/>
      <c r="L443" s="9" t="s">
        <v>240</v>
      </c>
      <c r="M443" s="14" t="s">
        <v>227</v>
      </c>
      <c r="N443" s="14" t="s">
        <v>227</v>
      </c>
      <c r="O443" s="14" t="s">
        <v>227</v>
      </c>
      <c r="P443" s="7"/>
      <c r="Q443" s="14" t="s">
        <v>227</v>
      </c>
      <c r="R443" s="14" t="s">
        <v>227</v>
      </c>
      <c r="S443" s="14" t="s">
        <v>227</v>
      </c>
    </row>
    <row r="444" spans="1:19" ht="16.5" customHeight="1" x14ac:dyDescent="0.2">
      <c r="A444" s="7"/>
      <c r="B444" s="7"/>
      <c r="C444" s="7" t="s">
        <v>611</v>
      </c>
      <c r="D444" s="7"/>
      <c r="E444" s="7"/>
      <c r="F444" s="7"/>
      <c r="G444" s="7"/>
      <c r="H444" s="7"/>
      <c r="I444" s="7"/>
      <c r="J444" s="7"/>
      <c r="K444" s="7"/>
      <c r="L444" s="9"/>
      <c r="M444" s="10"/>
      <c r="N444" s="10"/>
      <c r="O444" s="10"/>
      <c r="P444" s="7"/>
      <c r="Q444" s="10"/>
      <c r="R444" s="10"/>
      <c r="S444" s="10"/>
    </row>
    <row r="445" spans="1:19" ht="16.5" customHeight="1" x14ac:dyDescent="0.2">
      <c r="A445" s="7"/>
      <c r="B445" s="7"/>
      <c r="C445" s="7"/>
      <c r="D445" s="7" t="s">
        <v>591</v>
      </c>
      <c r="E445" s="7"/>
      <c r="F445" s="7"/>
      <c r="G445" s="7"/>
      <c r="H445" s="7"/>
      <c r="I445" s="7"/>
      <c r="J445" s="7"/>
      <c r="K445" s="7"/>
      <c r="L445" s="9" t="s">
        <v>240</v>
      </c>
      <c r="M445" s="14" t="s">
        <v>227</v>
      </c>
      <c r="N445" s="14" t="s">
        <v>227</v>
      </c>
      <c r="O445" s="14" t="s">
        <v>227</v>
      </c>
      <c r="P445" s="7"/>
      <c r="Q445" s="14" t="s">
        <v>227</v>
      </c>
      <c r="R445" s="14" t="s">
        <v>227</v>
      </c>
      <c r="S445" s="14" t="s">
        <v>227</v>
      </c>
    </row>
    <row r="446" spans="1:19" ht="16.5" customHeight="1" x14ac:dyDescent="0.2">
      <c r="A446" s="7"/>
      <c r="B446" s="7"/>
      <c r="C446" s="7"/>
      <c r="D446" s="7" t="s">
        <v>592</v>
      </c>
      <c r="E446" s="7"/>
      <c r="F446" s="7"/>
      <c r="G446" s="7"/>
      <c r="H446" s="7"/>
      <c r="I446" s="7"/>
      <c r="J446" s="7"/>
      <c r="K446" s="7"/>
      <c r="L446" s="9" t="s">
        <v>240</v>
      </c>
      <c r="M446" s="14" t="s">
        <v>227</v>
      </c>
      <c r="N446" s="14" t="s">
        <v>227</v>
      </c>
      <c r="O446" s="14" t="s">
        <v>227</v>
      </c>
      <c r="P446" s="7"/>
      <c r="Q446" s="14" t="s">
        <v>227</v>
      </c>
      <c r="R446" s="14" t="s">
        <v>227</v>
      </c>
      <c r="S446" s="14" t="s">
        <v>227</v>
      </c>
    </row>
    <row r="447" spans="1:19" ht="16.5" customHeight="1" x14ac:dyDescent="0.2">
      <c r="A447" s="7"/>
      <c r="B447" s="7"/>
      <c r="C447" s="7"/>
      <c r="D447" s="7" t="s">
        <v>593</v>
      </c>
      <c r="E447" s="7"/>
      <c r="F447" s="7"/>
      <c r="G447" s="7"/>
      <c r="H447" s="7"/>
      <c r="I447" s="7"/>
      <c r="J447" s="7"/>
      <c r="K447" s="7"/>
      <c r="L447" s="9" t="s">
        <v>240</v>
      </c>
      <c r="M447" s="14" t="s">
        <v>227</v>
      </c>
      <c r="N447" s="14" t="s">
        <v>227</v>
      </c>
      <c r="O447" s="14" t="s">
        <v>227</v>
      </c>
      <c r="P447" s="7"/>
      <c r="Q447" s="14" t="s">
        <v>227</v>
      </c>
      <c r="R447" s="14" t="s">
        <v>227</v>
      </c>
      <c r="S447" s="14" t="s">
        <v>227</v>
      </c>
    </row>
    <row r="448" spans="1:19" ht="16.5" customHeight="1" x14ac:dyDescent="0.2">
      <c r="A448" s="7"/>
      <c r="B448" s="7"/>
      <c r="C448" s="7"/>
      <c r="D448" s="7" t="s">
        <v>594</v>
      </c>
      <c r="E448" s="7"/>
      <c r="F448" s="7"/>
      <c r="G448" s="7"/>
      <c r="H448" s="7"/>
      <c r="I448" s="7"/>
      <c r="J448" s="7"/>
      <c r="K448" s="7"/>
      <c r="L448" s="9" t="s">
        <v>240</v>
      </c>
      <c r="M448" s="14" t="s">
        <v>227</v>
      </c>
      <c r="N448" s="14" t="s">
        <v>227</v>
      </c>
      <c r="O448" s="14" t="s">
        <v>227</v>
      </c>
      <c r="P448" s="7"/>
      <c r="Q448" s="14" t="s">
        <v>227</v>
      </c>
      <c r="R448" s="14" t="s">
        <v>227</v>
      </c>
      <c r="S448" s="14" t="s">
        <v>227</v>
      </c>
    </row>
    <row r="449" spans="1:19" ht="16.5" customHeight="1" x14ac:dyDescent="0.2">
      <c r="A449" s="7"/>
      <c r="B449" s="7"/>
      <c r="C449" s="7"/>
      <c r="D449" s="7" t="s">
        <v>595</v>
      </c>
      <c r="E449" s="7"/>
      <c r="F449" s="7"/>
      <c r="G449" s="7"/>
      <c r="H449" s="7"/>
      <c r="I449" s="7"/>
      <c r="J449" s="7"/>
      <c r="K449" s="7"/>
      <c r="L449" s="9" t="s">
        <v>240</v>
      </c>
      <c r="M449" s="14" t="s">
        <v>227</v>
      </c>
      <c r="N449" s="14" t="s">
        <v>227</v>
      </c>
      <c r="O449" s="14" t="s">
        <v>227</v>
      </c>
      <c r="P449" s="7"/>
      <c r="Q449" s="14" t="s">
        <v>227</v>
      </c>
      <c r="R449" s="14" t="s">
        <v>227</v>
      </c>
      <c r="S449" s="14" t="s">
        <v>227</v>
      </c>
    </row>
    <row r="450" spans="1:19" ht="16.5" customHeight="1" x14ac:dyDescent="0.2">
      <c r="A450" s="7"/>
      <c r="B450" s="7"/>
      <c r="C450" s="7"/>
      <c r="D450" s="7" t="s">
        <v>588</v>
      </c>
      <c r="E450" s="7"/>
      <c r="F450" s="7"/>
      <c r="G450" s="7"/>
      <c r="H450" s="7"/>
      <c r="I450" s="7"/>
      <c r="J450" s="7"/>
      <c r="K450" s="7"/>
      <c r="L450" s="9" t="s">
        <v>240</v>
      </c>
      <c r="M450" s="14" t="s">
        <v>227</v>
      </c>
      <c r="N450" s="14" t="s">
        <v>227</v>
      </c>
      <c r="O450" s="14" t="s">
        <v>227</v>
      </c>
      <c r="P450" s="7"/>
      <c r="Q450" s="14" t="s">
        <v>227</v>
      </c>
      <c r="R450" s="14" t="s">
        <v>227</v>
      </c>
      <c r="S450" s="14" t="s">
        <v>227</v>
      </c>
    </row>
    <row r="451" spans="1:19" ht="16.5" customHeight="1" x14ac:dyDescent="0.2">
      <c r="A451" s="7"/>
      <c r="B451" s="7" t="s">
        <v>596</v>
      </c>
      <c r="C451" s="7"/>
      <c r="D451" s="7"/>
      <c r="E451" s="7"/>
      <c r="F451" s="7"/>
      <c r="G451" s="7"/>
      <c r="H451" s="7"/>
      <c r="I451" s="7"/>
      <c r="J451" s="7"/>
      <c r="K451" s="7"/>
      <c r="L451" s="9"/>
      <c r="M451" s="10"/>
      <c r="N451" s="10"/>
      <c r="O451" s="10"/>
      <c r="P451" s="7"/>
      <c r="Q451" s="10"/>
      <c r="R451" s="10"/>
      <c r="S451" s="10"/>
    </row>
    <row r="452" spans="1:19" ht="16.5" customHeight="1" x14ac:dyDescent="0.2">
      <c r="A452" s="7"/>
      <c r="B452" s="7"/>
      <c r="C452" s="7" t="s">
        <v>105</v>
      </c>
      <c r="D452" s="7"/>
      <c r="E452" s="7"/>
      <c r="F452" s="7"/>
      <c r="G452" s="7"/>
      <c r="H452" s="7"/>
      <c r="I452" s="7"/>
      <c r="J452" s="7"/>
      <c r="K452" s="7"/>
      <c r="L452" s="9" t="s">
        <v>240</v>
      </c>
      <c r="M452" s="14" t="s">
        <v>227</v>
      </c>
      <c r="N452" s="14" t="s">
        <v>227</v>
      </c>
      <c r="O452" s="14" t="s">
        <v>227</v>
      </c>
      <c r="P452" s="7"/>
      <c r="Q452" s="14" t="s">
        <v>227</v>
      </c>
      <c r="R452" s="14" t="s">
        <v>227</v>
      </c>
      <c r="S452" s="14" t="s">
        <v>227</v>
      </c>
    </row>
    <row r="453" spans="1:19" ht="16.5" customHeight="1" x14ac:dyDescent="0.2">
      <c r="A453" s="7"/>
      <c r="B453" s="7"/>
      <c r="C453" s="7" t="s">
        <v>587</v>
      </c>
      <c r="D453" s="7"/>
      <c r="E453" s="7"/>
      <c r="F453" s="7"/>
      <c r="G453" s="7"/>
      <c r="H453" s="7"/>
      <c r="I453" s="7"/>
      <c r="J453" s="7"/>
      <c r="K453" s="7"/>
      <c r="L453" s="9"/>
      <c r="M453" s="10"/>
      <c r="N453" s="10"/>
      <c r="O453" s="10"/>
      <c r="P453" s="7"/>
      <c r="Q453" s="10"/>
      <c r="R453" s="10"/>
      <c r="S453" s="10"/>
    </row>
    <row r="454" spans="1:19" ht="29.45" customHeight="1" x14ac:dyDescent="0.2">
      <c r="A454" s="7"/>
      <c r="B454" s="7"/>
      <c r="C454" s="7"/>
      <c r="D454" s="84" t="s">
        <v>346</v>
      </c>
      <c r="E454" s="84"/>
      <c r="F454" s="84"/>
      <c r="G454" s="84"/>
      <c r="H454" s="84"/>
      <c r="I454" s="84"/>
      <c r="J454" s="84"/>
      <c r="K454" s="84"/>
      <c r="L454" s="9" t="s">
        <v>240</v>
      </c>
      <c r="M454" s="14" t="s">
        <v>227</v>
      </c>
      <c r="N454" s="14" t="s">
        <v>227</v>
      </c>
      <c r="O454" s="14" t="s">
        <v>227</v>
      </c>
      <c r="P454" s="7"/>
      <c r="Q454" s="14" t="s">
        <v>227</v>
      </c>
      <c r="R454" s="14" t="s">
        <v>227</v>
      </c>
      <c r="S454" s="14" t="s">
        <v>227</v>
      </c>
    </row>
    <row r="455" spans="1:19" ht="16.5" customHeight="1" x14ac:dyDescent="0.2">
      <c r="A455" s="7"/>
      <c r="B455" s="7"/>
      <c r="C455" s="7"/>
      <c r="D455" s="7" t="s">
        <v>487</v>
      </c>
      <c r="E455" s="7"/>
      <c r="F455" s="7"/>
      <c r="G455" s="7"/>
      <c r="H455" s="7"/>
      <c r="I455" s="7"/>
      <c r="J455" s="7"/>
      <c r="K455" s="7"/>
      <c r="L455" s="9" t="s">
        <v>240</v>
      </c>
      <c r="M455" s="14" t="s">
        <v>227</v>
      </c>
      <c r="N455" s="14" t="s">
        <v>227</v>
      </c>
      <c r="O455" s="14" t="s">
        <v>227</v>
      </c>
      <c r="P455" s="7"/>
      <c r="Q455" s="14" t="s">
        <v>227</v>
      </c>
      <c r="R455" s="14" t="s">
        <v>227</v>
      </c>
      <c r="S455" s="14" t="s">
        <v>227</v>
      </c>
    </row>
    <row r="456" spans="1:19" ht="16.5" customHeight="1" x14ac:dyDescent="0.2">
      <c r="A456" s="7"/>
      <c r="B456" s="7"/>
      <c r="C456" s="7"/>
      <c r="D456" s="7" t="s">
        <v>588</v>
      </c>
      <c r="E456" s="7"/>
      <c r="F456" s="7"/>
      <c r="G456" s="7"/>
      <c r="H456" s="7"/>
      <c r="I456" s="7"/>
      <c r="J456" s="7"/>
      <c r="K456" s="7"/>
      <c r="L456" s="9" t="s">
        <v>240</v>
      </c>
      <c r="M456" s="14" t="s">
        <v>227</v>
      </c>
      <c r="N456" s="14" t="s">
        <v>227</v>
      </c>
      <c r="O456" s="14" t="s">
        <v>227</v>
      </c>
      <c r="P456" s="7"/>
      <c r="Q456" s="14" t="s">
        <v>227</v>
      </c>
      <c r="R456" s="14" t="s">
        <v>227</v>
      </c>
      <c r="S456" s="14" t="s">
        <v>227</v>
      </c>
    </row>
    <row r="457" spans="1:19" ht="16.5" customHeight="1" x14ac:dyDescent="0.2">
      <c r="A457" s="7"/>
      <c r="B457" s="7"/>
      <c r="C457" s="7" t="s">
        <v>589</v>
      </c>
      <c r="D457" s="7"/>
      <c r="E457" s="7"/>
      <c r="F457" s="7"/>
      <c r="G457" s="7"/>
      <c r="H457" s="7"/>
      <c r="I457" s="7"/>
      <c r="J457" s="7"/>
      <c r="K457" s="7"/>
      <c r="L457" s="9"/>
      <c r="M457" s="10"/>
      <c r="N457" s="10"/>
      <c r="O457" s="10"/>
      <c r="P457" s="7"/>
      <c r="Q457" s="10"/>
      <c r="R457" s="10"/>
      <c r="S457" s="10"/>
    </row>
    <row r="458" spans="1:19" ht="16.5" customHeight="1" x14ac:dyDescent="0.2">
      <c r="A458" s="7"/>
      <c r="B458" s="7"/>
      <c r="C458" s="7"/>
      <c r="D458" s="7" t="s">
        <v>433</v>
      </c>
      <c r="E458" s="7"/>
      <c r="F458" s="7"/>
      <c r="G458" s="7"/>
      <c r="H458" s="7"/>
      <c r="I458" s="7"/>
      <c r="J458" s="7"/>
      <c r="K458" s="7"/>
      <c r="L458" s="9" t="s">
        <v>240</v>
      </c>
      <c r="M458" s="14" t="s">
        <v>227</v>
      </c>
      <c r="N458" s="14" t="s">
        <v>227</v>
      </c>
      <c r="O458" s="14" t="s">
        <v>227</v>
      </c>
      <c r="P458" s="7"/>
      <c r="Q458" s="14" t="s">
        <v>227</v>
      </c>
      <c r="R458" s="14" t="s">
        <v>227</v>
      </c>
      <c r="S458" s="14" t="s">
        <v>227</v>
      </c>
    </row>
    <row r="459" spans="1:19" ht="16.5" customHeight="1" x14ac:dyDescent="0.2">
      <c r="A459" s="7"/>
      <c r="B459" s="7"/>
      <c r="C459" s="7"/>
      <c r="D459" s="7" t="s">
        <v>434</v>
      </c>
      <c r="E459" s="7"/>
      <c r="F459" s="7"/>
      <c r="G459" s="7"/>
      <c r="H459" s="7"/>
      <c r="I459" s="7"/>
      <c r="J459" s="7"/>
      <c r="K459" s="7"/>
      <c r="L459" s="9" t="s">
        <v>240</v>
      </c>
      <c r="M459" s="14" t="s">
        <v>227</v>
      </c>
      <c r="N459" s="14" t="s">
        <v>227</v>
      </c>
      <c r="O459" s="14" t="s">
        <v>227</v>
      </c>
      <c r="P459" s="7"/>
      <c r="Q459" s="14" t="s">
        <v>227</v>
      </c>
      <c r="R459" s="14" t="s">
        <v>227</v>
      </c>
      <c r="S459" s="14" t="s">
        <v>227</v>
      </c>
    </row>
    <row r="460" spans="1:19" ht="16.5" customHeight="1" x14ac:dyDescent="0.2">
      <c r="A460" s="7"/>
      <c r="B460" s="7"/>
      <c r="C460" s="7"/>
      <c r="D460" s="7" t="s">
        <v>435</v>
      </c>
      <c r="E460" s="7"/>
      <c r="F460" s="7"/>
      <c r="G460" s="7"/>
      <c r="H460" s="7"/>
      <c r="I460" s="7"/>
      <c r="J460" s="7"/>
      <c r="K460" s="7"/>
      <c r="L460" s="9" t="s">
        <v>240</v>
      </c>
      <c r="M460" s="14" t="s">
        <v>227</v>
      </c>
      <c r="N460" s="14" t="s">
        <v>227</v>
      </c>
      <c r="O460" s="14" t="s">
        <v>227</v>
      </c>
      <c r="P460" s="7"/>
      <c r="Q460" s="14" t="s">
        <v>227</v>
      </c>
      <c r="R460" s="14" t="s">
        <v>227</v>
      </c>
      <c r="S460" s="14" t="s">
        <v>227</v>
      </c>
    </row>
    <row r="461" spans="1:19" ht="16.5" customHeight="1" x14ac:dyDescent="0.2">
      <c r="A461" s="7"/>
      <c r="B461" s="7"/>
      <c r="C461" s="7"/>
      <c r="D461" s="7" t="s">
        <v>436</v>
      </c>
      <c r="E461" s="7"/>
      <c r="F461" s="7"/>
      <c r="G461" s="7"/>
      <c r="H461" s="7"/>
      <c r="I461" s="7"/>
      <c r="J461" s="7"/>
      <c r="K461" s="7"/>
      <c r="L461" s="9" t="s">
        <v>240</v>
      </c>
      <c r="M461" s="14" t="s">
        <v>227</v>
      </c>
      <c r="N461" s="14" t="s">
        <v>227</v>
      </c>
      <c r="O461" s="14" t="s">
        <v>227</v>
      </c>
      <c r="P461" s="7"/>
      <c r="Q461" s="14" t="s">
        <v>227</v>
      </c>
      <c r="R461" s="14" t="s">
        <v>227</v>
      </c>
      <c r="S461" s="14" t="s">
        <v>227</v>
      </c>
    </row>
    <row r="462" spans="1:19" ht="16.5" customHeight="1" x14ac:dyDescent="0.2">
      <c r="A462" s="7"/>
      <c r="B462" s="7"/>
      <c r="C462" s="7"/>
      <c r="D462" s="7" t="s">
        <v>437</v>
      </c>
      <c r="E462" s="7"/>
      <c r="F462" s="7"/>
      <c r="G462" s="7"/>
      <c r="H462" s="7"/>
      <c r="I462" s="7"/>
      <c r="J462" s="7"/>
      <c r="K462" s="7"/>
      <c r="L462" s="9" t="s">
        <v>240</v>
      </c>
      <c r="M462" s="14" t="s">
        <v>227</v>
      </c>
      <c r="N462" s="14" t="s">
        <v>227</v>
      </c>
      <c r="O462" s="14" t="s">
        <v>227</v>
      </c>
      <c r="P462" s="7"/>
      <c r="Q462" s="14" t="s">
        <v>227</v>
      </c>
      <c r="R462" s="14" t="s">
        <v>227</v>
      </c>
      <c r="S462" s="14" t="s">
        <v>227</v>
      </c>
    </row>
    <row r="463" spans="1:19" ht="16.5" customHeight="1" x14ac:dyDescent="0.2">
      <c r="A463" s="7"/>
      <c r="B463" s="7"/>
      <c r="C463" s="7"/>
      <c r="D463" s="7" t="s">
        <v>588</v>
      </c>
      <c r="E463" s="7"/>
      <c r="F463" s="7"/>
      <c r="G463" s="7"/>
      <c r="H463" s="7"/>
      <c r="I463" s="7"/>
      <c r="J463" s="7"/>
      <c r="K463" s="7"/>
      <c r="L463" s="9" t="s">
        <v>240</v>
      </c>
      <c r="M463" s="14" t="s">
        <v>227</v>
      </c>
      <c r="N463" s="14" t="s">
        <v>227</v>
      </c>
      <c r="O463" s="14" t="s">
        <v>227</v>
      </c>
      <c r="P463" s="7"/>
      <c r="Q463" s="14" t="s">
        <v>227</v>
      </c>
      <c r="R463" s="14" t="s">
        <v>227</v>
      </c>
      <c r="S463" s="14" t="s">
        <v>227</v>
      </c>
    </row>
    <row r="464" spans="1:19" ht="16.5" customHeight="1" x14ac:dyDescent="0.2">
      <c r="A464" s="7"/>
      <c r="B464" s="7"/>
      <c r="C464" s="7" t="s">
        <v>611</v>
      </c>
      <c r="D464" s="7"/>
      <c r="E464" s="7"/>
      <c r="F464" s="7"/>
      <c r="G464" s="7"/>
      <c r="H464" s="7"/>
      <c r="I464" s="7"/>
      <c r="J464" s="7"/>
      <c r="K464" s="7"/>
      <c r="L464" s="9"/>
      <c r="M464" s="10"/>
      <c r="N464" s="10"/>
      <c r="O464" s="10"/>
      <c r="P464" s="7"/>
      <c r="Q464" s="10"/>
      <c r="R464" s="10"/>
      <c r="S464" s="10"/>
    </row>
    <row r="465" spans="1:19" ht="16.5" customHeight="1" x14ac:dyDescent="0.2">
      <c r="A465" s="7"/>
      <c r="B465" s="7"/>
      <c r="C465" s="7"/>
      <c r="D465" s="7" t="s">
        <v>591</v>
      </c>
      <c r="E465" s="7"/>
      <c r="F465" s="7"/>
      <c r="G465" s="7"/>
      <c r="H465" s="7"/>
      <c r="I465" s="7"/>
      <c r="J465" s="7"/>
      <c r="K465" s="7"/>
      <c r="L465" s="9" t="s">
        <v>240</v>
      </c>
      <c r="M465" s="14" t="s">
        <v>227</v>
      </c>
      <c r="N465" s="14" t="s">
        <v>227</v>
      </c>
      <c r="O465" s="14" t="s">
        <v>227</v>
      </c>
      <c r="P465" s="7"/>
      <c r="Q465" s="14" t="s">
        <v>227</v>
      </c>
      <c r="R465" s="14" t="s">
        <v>227</v>
      </c>
      <c r="S465" s="14" t="s">
        <v>227</v>
      </c>
    </row>
    <row r="466" spans="1:19" ht="16.5" customHeight="1" x14ac:dyDescent="0.2">
      <c r="A466" s="7"/>
      <c r="B466" s="7"/>
      <c r="C466" s="7"/>
      <c r="D466" s="7" t="s">
        <v>592</v>
      </c>
      <c r="E466" s="7"/>
      <c r="F466" s="7"/>
      <c r="G466" s="7"/>
      <c r="H466" s="7"/>
      <c r="I466" s="7"/>
      <c r="J466" s="7"/>
      <c r="K466" s="7"/>
      <c r="L466" s="9" t="s">
        <v>240</v>
      </c>
      <c r="M466" s="14" t="s">
        <v>227</v>
      </c>
      <c r="N466" s="14" t="s">
        <v>227</v>
      </c>
      <c r="O466" s="14" t="s">
        <v>227</v>
      </c>
      <c r="P466" s="7"/>
      <c r="Q466" s="14" t="s">
        <v>227</v>
      </c>
      <c r="R466" s="14" t="s">
        <v>227</v>
      </c>
      <c r="S466" s="14" t="s">
        <v>227</v>
      </c>
    </row>
    <row r="467" spans="1:19" ht="16.5" customHeight="1" x14ac:dyDescent="0.2">
      <c r="A467" s="7"/>
      <c r="B467" s="7"/>
      <c r="C467" s="7"/>
      <c r="D467" s="7" t="s">
        <v>593</v>
      </c>
      <c r="E467" s="7"/>
      <c r="F467" s="7"/>
      <c r="G467" s="7"/>
      <c r="H467" s="7"/>
      <c r="I467" s="7"/>
      <c r="J467" s="7"/>
      <c r="K467" s="7"/>
      <c r="L467" s="9" t="s">
        <v>240</v>
      </c>
      <c r="M467" s="14" t="s">
        <v>227</v>
      </c>
      <c r="N467" s="14" t="s">
        <v>227</v>
      </c>
      <c r="O467" s="14" t="s">
        <v>227</v>
      </c>
      <c r="P467" s="7"/>
      <c r="Q467" s="14" t="s">
        <v>227</v>
      </c>
      <c r="R467" s="14" t="s">
        <v>227</v>
      </c>
      <c r="S467" s="14" t="s">
        <v>227</v>
      </c>
    </row>
    <row r="468" spans="1:19" ht="16.5" customHeight="1" x14ac:dyDescent="0.2">
      <c r="A468" s="7"/>
      <c r="B468" s="7"/>
      <c r="C468" s="7"/>
      <c r="D468" s="7" t="s">
        <v>594</v>
      </c>
      <c r="E468" s="7"/>
      <c r="F468" s="7"/>
      <c r="G468" s="7"/>
      <c r="H468" s="7"/>
      <c r="I468" s="7"/>
      <c r="J468" s="7"/>
      <c r="K468" s="7"/>
      <c r="L468" s="9" t="s">
        <v>240</v>
      </c>
      <c r="M468" s="14" t="s">
        <v>227</v>
      </c>
      <c r="N468" s="14" t="s">
        <v>227</v>
      </c>
      <c r="O468" s="14" t="s">
        <v>227</v>
      </c>
      <c r="P468" s="7"/>
      <c r="Q468" s="14" t="s">
        <v>227</v>
      </c>
      <c r="R468" s="14" t="s">
        <v>227</v>
      </c>
      <c r="S468" s="14" t="s">
        <v>227</v>
      </c>
    </row>
    <row r="469" spans="1:19" ht="16.5" customHeight="1" x14ac:dyDescent="0.2">
      <c r="A469" s="7"/>
      <c r="B469" s="7"/>
      <c r="C469" s="7"/>
      <c r="D469" s="7" t="s">
        <v>595</v>
      </c>
      <c r="E469" s="7"/>
      <c r="F469" s="7"/>
      <c r="G469" s="7"/>
      <c r="H469" s="7"/>
      <c r="I469" s="7"/>
      <c r="J469" s="7"/>
      <c r="K469" s="7"/>
      <c r="L469" s="9" t="s">
        <v>240</v>
      </c>
      <c r="M469" s="14" t="s">
        <v>227</v>
      </c>
      <c r="N469" s="14" t="s">
        <v>227</v>
      </c>
      <c r="O469" s="14" t="s">
        <v>227</v>
      </c>
      <c r="P469" s="7"/>
      <c r="Q469" s="14" t="s">
        <v>227</v>
      </c>
      <c r="R469" s="14" t="s">
        <v>227</v>
      </c>
      <c r="S469" s="14" t="s">
        <v>227</v>
      </c>
    </row>
    <row r="470" spans="1:19" ht="16.5" customHeight="1" x14ac:dyDescent="0.2">
      <c r="A470" s="7"/>
      <c r="B470" s="7"/>
      <c r="C470" s="7"/>
      <c r="D470" s="7" t="s">
        <v>588</v>
      </c>
      <c r="E470" s="7"/>
      <c r="F470" s="7"/>
      <c r="G470" s="7"/>
      <c r="H470" s="7"/>
      <c r="I470" s="7"/>
      <c r="J470" s="7"/>
      <c r="K470" s="7"/>
      <c r="L470" s="9" t="s">
        <v>240</v>
      </c>
      <c r="M470" s="14" t="s">
        <v>227</v>
      </c>
      <c r="N470" s="14" t="s">
        <v>227</v>
      </c>
      <c r="O470" s="14" t="s">
        <v>227</v>
      </c>
      <c r="P470" s="7"/>
      <c r="Q470" s="14" t="s">
        <v>227</v>
      </c>
      <c r="R470" s="14" t="s">
        <v>227</v>
      </c>
      <c r="S470" s="14" t="s">
        <v>227</v>
      </c>
    </row>
    <row r="471" spans="1:19" ht="16.5" customHeight="1" x14ac:dyDescent="0.2">
      <c r="A471" s="7"/>
      <c r="B471" s="7" t="s">
        <v>597</v>
      </c>
      <c r="C471" s="7"/>
      <c r="D471" s="7"/>
      <c r="E471" s="7"/>
      <c r="F471" s="7"/>
      <c r="G471" s="7"/>
      <c r="H471" s="7"/>
      <c r="I471" s="7"/>
      <c r="J471" s="7"/>
      <c r="K471" s="7"/>
      <c r="L471" s="9"/>
      <c r="M471" s="10"/>
      <c r="N471" s="10"/>
      <c r="O471" s="10"/>
      <c r="P471" s="7"/>
      <c r="Q471" s="10"/>
      <c r="R471" s="10"/>
      <c r="S471" s="10"/>
    </row>
    <row r="472" spans="1:19" ht="16.5" customHeight="1" x14ac:dyDescent="0.2">
      <c r="A472" s="7"/>
      <c r="B472" s="7"/>
      <c r="C472" s="7" t="s">
        <v>105</v>
      </c>
      <c r="D472" s="7"/>
      <c r="E472" s="7"/>
      <c r="F472" s="7"/>
      <c r="G472" s="7"/>
      <c r="H472" s="7"/>
      <c r="I472" s="7"/>
      <c r="J472" s="7"/>
      <c r="K472" s="7"/>
      <c r="L472" s="9" t="s">
        <v>240</v>
      </c>
      <c r="M472" s="14" t="s">
        <v>227</v>
      </c>
      <c r="N472" s="14" t="s">
        <v>227</v>
      </c>
      <c r="O472" s="14" t="s">
        <v>227</v>
      </c>
      <c r="P472" s="7"/>
      <c r="Q472" s="14" t="s">
        <v>227</v>
      </c>
      <c r="R472" s="14" t="s">
        <v>227</v>
      </c>
      <c r="S472" s="14" t="s">
        <v>227</v>
      </c>
    </row>
    <row r="473" spans="1:19" ht="16.5" customHeight="1" x14ac:dyDescent="0.2">
      <c r="A473" s="7"/>
      <c r="B473" s="7"/>
      <c r="C473" s="7" t="s">
        <v>587</v>
      </c>
      <c r="D473" s="7"/>
      <c r="E473" s="7"/>
      <c r="F473" s="7"/>
      <c r="G473" s="7"/>
      <c r="H473" s="7"/>
      <c r="I473" s="7"/>
      <c r="J473" s="7"/>
      <c r="K473" s="7"/>
      <c r="L473" s="9"/>
      <c r="M473" s="10"/>
      <c r="N473" s="10"/>
      <c r="O473" s="10"/>
      <c r="P473" s="7"/>
      <c r="Q473" s="10"/>
      <c r="R473" s="10"/>
      <c r="S473" s="10"/>
    </row>
    <row r="474" spans="1:19" ht="29.45" customHeight="1" x14ac:dyDescent="0.2">
      <c r="A474" s="7"/>
      <c r="B474" s="7"/>
      <c r="C474" s="7"/>
      <c r="D474" s="84" t="s">
        <v>346</v>
      </c>
      <c r="E474" s="84"/>
      <c r="F474" s="84"/>
      <c r="G474" s="84"/>
      <c r="H474" s="84"/>
      <c r="I474" s="84"/>
      <c r="J474" s="84"/>
      <c r="K474" s="84"/>
      <c r="L474" s="9" t="s">
        <v>240</v>
      </c>
      <c r="M474" s="14" t="s">
        <v>227</v>
      </c>
      <c r="N474" s="14" t="s">
        <v>227</v>
      </c>
      <c r="O474" s="14" t="s">
        <v>227</v>
      </c>
      <c r="P474" s="7"/>
      <c r="Q474" s="14" t="s">
        <v>227</v>
      </c>
      <c r="R474" s="14" t="s">
        <v>227</v>
      </c>
      <c r="S474" s="14" t="s">
        <v>227</v>
      </c>
    </row>
    <row r="475" spans="1:19" ht="16.5" customHeight="1" x14ac:dyDescent="0.2">
      <c r="A475" s="7"/>
      <c r="B475" s="7"/>
      <c r="C475" s="7"/>
      <c r="D475" s="7" t="s">
        <v>487</v>
      </c>
      <c r="E475" s="7"/>
      <c r="F475" s="7"/>
      <c r="G475" s="7"/>
      <c r="H475" s="7"/>
      <c r="I475" s="7"/>
      <c r="J475" s="7"/>
      <c r="K475" s="7"/>
      <c r="L475" s="9" t="s">
        <v>240</v>
      </c>
      <c r="M475" s="14" t="s">
        <v>227</v>
      </c>
      <c r="N475" s="14" t="s">
        <v>227</v>
      </c>
      <c r="O475" s="14" t="s">
        <v>227</v>
      </c>
      <c r="P475" s="7"/>
      <c r="Q475" s="14" t="s">
        <v>227</v>
      </c>
      <c r="R475" s="14" t="s">
        <v>227</v>
      </c>
      <c r="S475" s="14" t="s">
        <v>227</v>
      </c>
    </row>
    <row r="476" spans="1:19" ht="16.5" customHeight="1" x14ac:dyDescent="0.2">
      <c r="A476" s="7"/>
      <c r="B476" s="7"/>
      <c r="C476" s="7"/>
      <c r="D476" s="7" t="s">
        <v>588</v>
      </c>
      <c r="E476" s="7"/>
      <c r="F476" s="7"/>
      <c r="G476" s="7"/>
      <c r="H476" s="7"/>
      <c r="I476" s="7"/>
      <c r="J476" s="7"/>
      <c r="K476" s="7"/>
      <c r="L476" s="9" t="s">
        <v>240</v>
      </c>
      <c r="M476" s="14" t="s">
        <v>227</v>
      </c>
      <c r="N476" s="14" t="s">
        <v>227</v>
      </c>
      <c r="O476" s="14" t="s">
        <v>227</v>
      </c>
      <c r="P476" s="7"/>
      <c r="Q476" s="14" t="s">
        <v>227</v>
      </c>
      <c r="R476" s="14" t="s">
        <v>227</v>
      </c>
      <c r="S476" s="14" t="s">
        <v>227</v>
      </c>
    </row>
    <row r="477" spans="1:19" ht="16.5" customHeight="1" x14ac:dyDescent="0.2">
      <c r="A477" s="7"/>
      <c r="B477" s="7"/>
      <c r="C477" s="7" t="s">
        <v>589</v>
      </c>
      <c r="D477" s="7"/>
      <c r="E477" s="7"/>
      <c r="F477" s="7"/>
      <c r="G477" s="7"/>
      <c r="H477" s="7"/>
      <c r="I477" s="7"/>
      <c r="J477" s="7"/>
      <c r="K477" s="7"/>
      <c r="L477" s="9"/>
      <c r="M477" s="10"/>
      <c r="N477" s="10"/>
      <c r="O477" s="10"/>
      <c r="P477" s="7"/>
      <c r="Q477" s="10"/>
      <c r="R477" s="10"/>
      <c r="S477" s="10"/>
    </row>
    <row r="478" spans="1:19" ht="16.5" customHeight="1" x14ac:dyDescent="0.2">
      <c r="A478" s="7"/>
      <c r="B478" s="7"/>
      <c r="C478" s="7"/>
      <c r="D478" s="7" t="s">
        <v>433</v>
      </c>
      <c r="E478" s="7"/>
      <c r="F478" s="7"/>
      <c r="G478" s="7"/>
      <c r="H478" s="7"/>
      <c r="I478" s="7"/>
      <c r="J478" s="7"/>
      <c r="K478" s="7"/>
      <c r="L478" s="9" t="s">
        <v>240</v>
      </c>
      <c r="M478" s="14" t="s">
        <v>227</v>
      </c>
      <c r="N478" s="14" t="s">
        <v>227</v>
      </c>
      <c r="O478" s="14" t="s">
        <v>227</v>
      </c>
      <c r="P478" s="7"/>
      <c r="Q478" s="14" t="s">
        <v>227</v>
      </c>
      <c r="R478" s="14" t="s">
        <v>227</v>
      </c>
      <c r="S478" s="14" t="s">
        <v>227</v>
      </c>
    </row>
    <row r="479" spans="1:19" ht="16.5" customHeight="1" x14ac:dyDescent="0.2">
      <c r="A479" s="7"/>
      <c r="B479" s="7"/>
      <c r="C479" s="7"/>
      <c r="D479" s="7" t="s">
        <v>434</v>
      </c>
      <c r="E479" s="7"/>
      <c r="F479" s="7"/>
      <c r="G479" s="7"/>
      <c r="H479" s="7"/>
      <c r="I479" s="7"/>
      <c r="J479" s="7"/>
      <c r="K479" s="7"/>
      <c r="L479" s="9" t="s">
        <v>240</v>
      </c>
      <c r="M479" s="14" t="s">
        <v>227</v>
      </c>
      <c r="N479" s="14" t="s">
        <v>227</v>
      </c>
      <c r="O479" s="14" t="s">
        <v>227</v>
      </c>
      <c r="P479" s="7"/>
      <c r="Q479" s="14" t="s">
        <v>227</v>
      </c>
      <c r="R479" s="14" t="s">
        <v>227</v>
      </c>
      <c r="S479" s="14" t="s">
        <v>227</v>
      </c>
    </row>
    <row r="480" spans="1:19" ht="16.5" customHeight="1" x14ac:dyDescent="0.2">
      <c r="A480" s="7"/>
      <c r="B480" s="7"/>
      <c r="C480" s="7"/>
      <c r="D480" s="7" t="s">
        <v>435</v>
      </c>
      <c r="E480" s="7"/>
      <c r="F480" s="7"/>
      <c r="G480" s="7"/>
      <c r="H480" s="7"/>
      <c r="I480" s="7"/>
      <c r="J480" s="7"/>
      <c r="K480" s="7"/>
      <c r="L480" s="9" t="s">
        <v>240</v>
      </c>
      <c r="M480" s="14" t="s">
        <v>227</v>
      </c>
      <c r="N480" s="14" t="s">
        <v>227</v>
      </c>
      <c r="O480" s="14" t="s">
        <v>227</v>
      </c>
      <c r="P480" s="7"/>
      <c r="Q480" s="14" t="s">
        <v>227</v>
      </c>
      <c r="R480" s="14" t="s">
        <v>227</v>
      </c>
      <c r="S480" s="14" t="s">
        <v>227</v>
      </c>
    </row>
    <row r="481" spans="1:19" ht="16.5" customHeight="1" x14ac:dyDescent="0.2">
      <c r="A481" s="7"/>
      <c r="B481" s="7"/>
      <c r="C481" s="7"/>
      <c r="D481" s="7" t="s">
        <v>436</v>
      </c>
      <c r="E481" s="7"/>
      <c r="F481" s="7"/>
      <c r="G481" s="7"/>
      <c r="H481" s="7"/>
      <c r="I481" s="7"/>
      <c r="J481" s="7"/>
      <c r="K481" s="7"/>
      <c r="L481" s="9" t="s">
        <v>240</v>
      </c>
      <c r="M481" s="14" t="s">
        <v>227</v>
      </c>
      <c r="N481" s="14" t="s">
        <v>227</v>
      </c>
      <c r="O481" s="14" t="s">
        <v>227</v>
      </c>
      <c r="P481" s="7"/>
      <c r="Q481" s="14" t="s">
        <v>227</v>
      </c>
      <c r="R481" s="14" t="s">
        <v>227</v>
      </c>
      <c r="S481" s="14" t="s">
        <v>227</v>
      </c>
    </row>
    <row r="482" spans="1:19" ht="16.5" customHeight="1" x14ac:dyDescent="0.2">
      <c r="A482" s="7"/>
      <c r="B482" s="7"/>
      <c r="C482" s="7"/>
      <c r="D482" s="7" t="s">
        <v>437</v>
      </c>
      <c r="E482" s="7"/>
      <c r="F482" s="7"/>
      <c r="G482" s="7"/>
      <c r="H482" s="7"/>
      <c r="I482" s="7"/>
      <c r="J482" s="7"/>
      <c r="K482" s="7"/>
      <c r="L482" s="9" t="s">
        <v>240</v>
      </c>
      <c r="M482" s="14" t="s">
        <v>227</v>
      </c>
      <c r="N482" s="14" t="s">
        <v>227</v>
      </c>
      <c r="O482" s="14" t="s">
        <v>227</v>
      </c>
      <c r="P482" s="7"/>
      <c r="Q482" s="14" t="s">
        <v>227</v>
      </c>
      <c r="R482" s="14" t="s">
        <v>227</v>
      </c>
      <c r="S482" s="14" t="s">
        <v>227</v>
      </c>
    </row>
    <row r="483" spans="1:19" ht="16.5" customHeight="1" x14ac:dyDescent="0.2">
      <c r="A483" s="7"/>
      <c r="B483" s="7"/>
      <c r="C483" s="7"/>
      <c r="D483" s="7" t="s">
        <v>588</v>
      </c>
      <c r="E483" s="7"/>
      <c r="F483" s="7"/>
      <c r="G483" s="7"/>
      <c r="H483" s="7"/>
      <c r="I483" s="7"/>
      <c r="J483" s="7"/>
      <c r="K483" s="7"/>
      <c r="L483" s="9" t="s">
        <v>240</v>
      </c>
      <c r="M483" s="14" t="s">
        <v>227</v>
      </c>
      <c r="N483" s="14" t="s">
        <v>227</v>
      </c>
      <c r="O483" s="14" t="s">
        <v>227</v>
      </c>
      <c r="P483" s="7"/>
      <c r="Q483" s="14" t="s">
        <v>227</v>
      </c>
      <c r="R483" s="14" t="s">
        <v>227</v>
      </c>
      <c r="S483" s="14" t="s">
        <v>227</v>
      </c>
    </row>
    <row r="484" spans="1:19" ht="16.5" customHeight="1" x14ac:dyDescent="0.2">
      <c r="A484" s="7"/>
      <c r="B484" s="7"/>
      <c r="C484" s="7" t="s">
        <v>611</v>
      </c>
      <c r="D484" s="7"/>
      <c r="E484" s="7"/>
      <c r="F484" s="7"/>
      <c r="G484" s="7"/>
      <c r="H484" s="7"/>
      <c r="I484" s="7"/>
      <c r="J484" s="7"/>
      <c r="K484" s="7"/>
      <c r="L484" s="9"/>
      <c r="M484" s="10"/>
      <c r="N484" s="10"/>
      <c r="O484" s="10"/>
      <c r="P484" s="7"/>
      <c r="Q484" s="10"/>
      <c r="R484" s="10"/>
      <c r="S484" s="10"/>
    </row>
    <row r="485" spans="1:19" ht="16.5" customHeight="1" x14ac:dyDescent="0.2">
      <c r="A485" s="7"/>
      <c r="B485" s="7"/>
      <c r="C485" s="7"/>
      <c r="D485" s="7" t="s">
        <v>591</v>
      </c>
      <c r="E485" s="7"/>
      <c r="F485" s="7"/>
      <c r="G485" s="7"/>
      <c r="H485" s="7"/>
      <c r="I485" s="7"/>
      <c r="J485" s="7"/>
      <c r="K485" s="7"/>
      <c r="L485" s="9" t="s">
        <v>240</v>
      </c>
      <c r="M485" s="14" t="s">
        <v>227</v>
      </c>
      <c r="N485" s="14" t="s">
        <v>227</v>
      </c>
      <c r="O485" s="14" t="s">
        <v>227</v>
      </c>
      <c r="P485" s="7"/>
      <c r="Q485" s="14" t="s">
        <v>227</v>
      </c>
      <c r="R485" s="14" t="s">
        <v>227</v>
      </c>
      <c r="S485" s="14" t="s">
        <v>227</v>
      </c>
    </row>
    <row r="486" spans="1:19" ht="16.5" customHeight="1" x14ac:dyDescent="0.2">
      <c r="A486" s="7"/>
      <c r="B486" s="7"/>
      <c r="C486" s="7"/>
      <c r="D486" s="7" t="s">
        <v>592</v>
      </c>
      <c r="E486" s="7"/>
      <c r="F486" s="7"/>
      <c r="G486" s="7"/>
      <c r="H486" s="7"/>
      <c r="I486" s="7"/>
      <c r="J486" s="7"/>
      <c r="K486" s="7"/>
      <c r="L486" s="9" t="s">
        <v>240</v>
      </c>
      <c r="M486" s="14" t="s">
        <v>227</v>
      </c>
      <c r="N486" s="14" t="s">
        <v>227</v>
      </c>
      <c r="O486" s="14" t="s">
        <v>227</v>
      </c>
      <c r="P486" s="7"/>
      <c r="Q486" s="14" t="s">
        <v>227</v>
      </c>
      <c r="R486" s="14" t="s">
        <v>227</v>
      </c>
      <c r="S486" s="14" t="s">
        <v>227</v>
      </c>
    </row>
    <row r="487" spans="1:19" ht="16.5" customHeight="1" x14ac:dyDescent="0.2">
      <c r="A487" s="7"/>
      <c r="B487" s="7"/>
      <c r="C487" s="7"/>
      <c r="D487" s="7" t="s">
        <v>593</v>
      </c>
      <c r="E487" s="7"/>
      <c r="F487" s="7"/>
      <c r="G487" s="7"/>
      <c r="H487" s="7"/>
      <c r="I487" s="7"/>
      <c r="J487" s="7"/>
      <c r="K487" s="7"/>
      <c r="L487" s="9" t="s">
        <v>240</v>
      </c>
      <c r="M487" s="14" t="s">
        <v>227</v>
      </c>
      <c r="N487" s="14" t="s">
        <v>227</v>
      </c>
      <c r="O487" s="14" t="s">
        <v>227</v>
      </c>
      <c r="P487" s="7"/>
      <c r="Q487" s="14" t="s">
        <v>227</v>
      </c>
      <c r="R487" s="14" t="s">
        <v>227</v>
      </c>
      <c r="S487" s="14" t="s">
        <v>227</v>
      </c>
    </row>
    <row r="488" spans="1:19" ht="16.5" customHeight="1" x14ac:dyDescent="0.2">
      <c r="A488" s="7"/>
      <c r="B488" s="7"/>
      <c r="C488" s="7"/>
      <c r="D488" s="7" t="s">
        <v>594</v>
      </c>
      <c r="E488" s="7"/>
      <c r="F488" s="7"/>
      <c r="G488" s="7"/>
      <c r="H488" s="7"/>
      <c r="I488" s="7"/>
      <c r="J488" s="7"/>
      <c r="K488" s="7"/>
      <c r="L488" s="9" t="s">
        <v>240</v>
      </c>
      <c r="M488" s="14" t="s">
        <v>227</v>
      </c>
      <c r="N488" s="14" t="s">
        <v>227</v>
      </c>
      <c r="O488" s="14" t="s">
        <v>227</v>
      </c>
      <c r="P488" s="7"/>
      <c r="Q488" s="14" t="s">
        <v>227</v>
      </c>
      <c r="R488" s="14" t="s">
        <v>227</v>
      </c>
      <c r="S488" s="14" t="s">
        <v>227</v>
      </c>
    </row>
    <row r="489" spans="1:19" ht="16.5" customHeight="1" x14ac:dyDescent="0.2">
      <c r="A489" s="7"/>
      <c r="B489" s="7"/>
      <c r="C489" s="7"/>
      <c r="D489" s="7" t="s">
        <v>595</v>
      </c>
      <c r="E489" s="7"/>
      <c r="F489" s="7"/>
      <c r="G489" s="7"/>
      <c r="H489" s="7"/>
      <c r="I489" s="7"/>
      <c r="J489" s="7"/>
      <c r="K489" s="7"/>
      <c r="L489" s="9" t="s">
        <v>240</v>
      </c>
      <c r="M489" s="14" t="s">
        <v>227</v>
      </c>
      <c r="N489" s="14" t="s">
        <v>227</v>
      </c>
      <c r="O489" s="14" t="s">
        <v>227</v>
      </c>
      <c r="P489" s="7"/>
      <c r="Q489" s="14" t="s">
        <v>227</v>
      </c>
      <c r="R489" s="14" t="s">
        <v>227</v>
      </c>
      <c r="S489" s="14" t="s">
        <v>227</v>
      </c>
    </row>
    <row r="490" spans="1:19" ht="16.5" customHeight="1" x14ac:dyDescent="0.2">
      <c r="A490" s="11"/>
      <c r="B490" s="11"/>
      <c r="C490" s="11"/>
      <c r="D490" s="11" t="s">
        <v>588</v>
      </c>
      <c r="E490" s="11"/>
      <c r="F490" s="11"/>
      <c r="G490" s="11"/>
      <c r="H490" s="11"/>
      <c r="I490" s="11"/>
      <c r="J490" s="11"/>
      <c r="K490" s="11"/>
      <c r="L490" s="12" t="s">
        <v>240</v>
      </c>
      <c r="M490" s="49" t="s">
        <v>227</v>
      </c>
      <c r="N490" s="49" t="s">
        <v>227</v>
      </c>
      <c r="O490" s="49" t="s">
        <v>227</v>
      </c>
      <c r="P490" s="11"/>
      <c r="Q490" s="49" t="s">
        <v>227</v>
      </c>
      <c r="R490" s="49" t="s">
        <v>227</v>
      </c>
      <c r="S490" s="49" t="s">
        <v>227</v>
      </c>
    </row>
    <row r="491" spans="1:19" ht="4.5" customHeight="1" x14ac:dyDescent="0.2">
      <c r="A491" s="25"/>
      <c r="B491" s="25"/>
      <c r="C491" s="2"/>
      <c r="D491" s="2"/>
      <c r="E491" s="2"/>
      <c r="F491" s="2"/>
      <c r="G491" s="2"/>
      <c r="H491" s="2"/>
      <c r="I491" s="2"/>
      <c r="J491" s="2"/>
      <c r="K491" s="2"/>
      <c r="L491" s="2"/>
      <c r="M491" s="2"/>
      <c r="N491" s="2"/>
      <c r="O491" s="2"/>
      <c r="P491" s="2"/>
      <c r="Q491" s="2"/>
      <c r="R491" s="2"/>
      <c r="S491" s="2"/>
    </row>
    <row r="492" spans="1:19" ht="16.5" customHeight="1" x14ac:dyDescent="0.2">
      <c r="A492" s="25"/>
      <c r="B492" s="25"/>
      <c r="C492" s="79" t="s">
        <v>614</v>
      </c>
      <c r="D492" s="79"/>
      <c r="E492" s="79"/>
      <c r="F492" s="79"/>
      <c r="G492" s="79"/>
      <c r="H492" s="79"/>
      <c r="I492" s="79"/>
      <c r="J492" s="79"/>
      <c r="K492" s="79"/>
      <c r="L492" s="79"/>
      <c r="M492" s="79"/>
      <c r="N492" s="79"/>
      <c r="O492" s="79"/>
      <c r="P492" s="79"/>
      <c r="Q492" s="79"/>
      <c r="R492" s="79"/>
      <c r="S492" s="79"/>
    </row>
    <row r="493" spans="1:19" ht="4.5" customHeight="1" x14ac:dyDescent="0.2">
      <c r="A493" s="25"/>
      <c r="B493" s="25"/>
      <c r="C493" s="2"/>
      <c r="D493" s="2"/>
      <c r="E493" s="2"/>
      <c r="F493" s="2"/>
      <c r="G493" s="2"/>
      <c r="H493" s="2"/>
      <c r="I493" s="2"/>
      <c r="J493" s="2"/>
      <c r="K493" s="2"/>
      <c r="L493" s="2"/>
      <c r="M493" s="2"/>
      <c r="N493" s="2"/>
      <c r="O493" s="2"/>
      <c r="P493" s="2"/>
      <c r="Q493" s="2"/>
      <c r="R493" s="2"/>
      <c r="S493" s="2"/>
    </row>
    <row r="494" spans="1:19" ht="16.5" customHeight="1" x14ac:dyDescent="0.2">
      <c r="A494" s="54"/>
      <c r="B494" s="54"/>
      <c r="C494" s="79" t="s">
        <v>599</v>
      </c>
      <c r="D494" s="79"/>
      <c r="E494" s="79"/>
      <c r="F494" s="79"/>
      <c r="G494" s="79"/>
      <c r="H494" s="79"/>
      <c r="I494" s="79"/>
      <c r="J494" s="79"/>
      <c r="K494" s="79"/>
      <c r="L494" s="79"/>
      <c r="M494" s="79"/>
      <c r="N494" s="79"/>
      <c r="O494" s="79"/>
      <c r="P494" s="79"/>
      <c r="Q494" s="79"/>
      <c r="R494" s="79"/>
      <c r="S494" s="79"/>
    </row>
    <row r="495" spans="1:19" ht="16.5" customHeight="1" x14ac:dyDescent="0.2">
      <c r="A495" s="35"/>
      <c r="B495" s="35"/>
      <c r="C495" s="79" t="s">
        <v>155</v>
      </c>
      <c r="D495" s="79"/>
      <c r="E495" s="79"/>
      <c r="F495" s="79"/>
      <c r="G495" s="79"/>
      <c r="H495" s="79"/>
      <c r="I495" s="79"/>
      <c r="J495" s="79"/>
      <c r="K495" s="79"/>
      <c r="L495" s="79"/>
      <c r="M495" s="79"/>
      <c r="N495" s="79"/>
      <c r="O495" s="79"/>
      <c r="P495" s="79"/>
      <c r="Q495" s="79"/>
      <c r="R495" s="79"/>
      <c r="S495" s="79"/>
    </row>
    <row r="496" spans="1:19" ht="4.5" customHeight="1" x14ac:dyDescent="0.2">
      <c r="A496" s="25"/>
      <c r="B496" s="25"/>
      <c r="C496" s="2"/>
      <c r="D496" s="2"/>
      <c r="E496" s="2"/>
      <c r="F496" s="2"/>
      <c r="G496" s="2"/>
      <c r="H496" s="2"/>
      <c r="I496" s="2"/>
      <c r="J496" s="2"/>
      <c r="K496" s="2"/>
      <c r="L496" s="2"/>
      <c r="M496" s="2"/>
      <c r="N496" s="2"/>
      <c r="O496" s="2"/>
      <c r="P496" s="2"/>
      <c r="Q496" s="2"/>
      <c r="R496" s="2"/>
      <c r="S496" s="2"/>
    </row>
    <row r="497" spans="1:19" ht="42.4" customHeight="1" x14ac:dyDescent="0.2">
      <c r="A497" s="25" t="s">
        <v>115</v>
      </c>
      <c r="B497" s="25"/>
      <c r="C497" s="79" t="s">
        <v>601</v>
      </c>
      <c r="D497" s="79"/>
      <c r="E497" s="79"/>
      <c r="F497" s="79"/>
      <c r="G497" s="79"/>
      <c r="H497" s="79"/>
      <c r="I497" s="79"/>
      <c r="J497" s="79"/>
      <c r="K497" s="79"/>
      <c r="L497" s="79"/>
      <c r="M497" s="79"/>
      <c r="N497" s="79"/>
      <c r="O497" s="79"/>
      <c r="P497" s="79"/>
      <c r="Q497" s="79"/>
      <c r="R497" s="79"/>
      <c r="S497" s="79"/>
    </row>
    <row r="498" spans="1:19" ht="16.5" customHeight="1" x14ac:dyDescent="0.2">
      <c r="A498" s="25" t="s">
        <v>117</v>
      </c>
      <c r="B498" s="25"/>
      <c r="C498" s="79" t="s">
        <v>602</v>
      </c>
      <c r="D498" s="79"/>
      <c r="E498" s="79"/>
      <c r="F498" s="79"/>
      <c r="G498" s="79"/>
      <c r="H498" s="79"/>
      <c r="I498" s="79"/>
      <c r="J498" s="79"/>
      <c r="K498" s="79"/>
      <c r="L498" s="79"/>
      <c r="M498" s="79"/>
      <c r="N498" s="79"/>
      <c r="O498" s="79"/>
      <c r="P498" s="79"/>
      <c r="Q498" s="79"/>
      <c r="R498" s="79"/>
      <c r="S498" s="79"/>
    </row>
    <row r="499" spans="1:19" ht="27" customHeight="1" x14ac:dyDescent="0.2">
      <c r="A499" s="25" t="s">
        <v>119</v>
      </c>
      <c r="B499" s="25"/>
      <c r="C499" s="79" t="s">
        <v>603</v>
      </c>
      <c r="D499" s="79"/>
      <c r="E499" s="79"/>
      <c r="F499" s="79"/>
      <c r="G499" s="79"/>
      <c r="H499" s="79"/>
      <c r="I499" s="79"/>
      <c r="J499" s="79"/>
      <c r="K499" s="79"/>
      <c r="L499" s="79"/>
      <c r="M499" s="79"/>
      <c r="N499" s="79"/>
      <c r="O499" s="79"/>
      <c r="P499" s="79"/>
      <c r="Q499" s="79"/>
      <c r="R499" s="79"/>
      <c r="S499" s="79"/>
    </row>
    <row r="500" spans="1:19" ht="29.45" customHeight="1" x14ac:dyDescent="0.2">
      <c r="A500" s="25" t="s">
        <v>121</v>
      </c>
      <c r="B500" s="25"/>
      <c r="C500" s="79" t="s">
        <v>604</v>
      </c>
      <c r="D500" s="79"/>
      <c r="E500" s="79"/>
      <c r="F500" s="79"/>
      <c r="G500" s="79"/>
      <c r="H500" s="79"/>
      <c r="I500" s="79"/>
      <c r="J500" s="79"/>
      <c r="K500" s="79"/>
      <c r="L500" s="79"/>
      <c r="M500" s="79"/>
      <c r="N500" s="79"/>
      <c r="O500" s="79"/>
      <c r="P500" s="79"/>
      <c r="Q500" s="79"/>
      <c r="R500" s="79"/>
      <c r="S500" s="79"/>
    </row>
    <row r="501" spans="1:19" ht="42.4" customHeight="1" x14ac:dyDescent="0.2">
      <c r="A501" s="25" t="s">
        <v>123</v>
      </c>
      <c r="B501" s="25"/>
      <c r="C501" s="79" t="s">
        <v>605</v>
      </c>
      <c r="D501" s="79"/>
      <c r="E501" s="79"/>
      <c r="F501" s="79"/>
      <c r="G501" s="79"/>
      <c r="H501" s="79"/>
      <c r="I501" s="79"/>
      <c r="J501" s="79"/>
      <c r="K501" s="79"/>
      <c r="L501" s="79"/>
      <c r="M501" s="79"/>
      <c r="N501" s="79"/>
      <c r="O501" s="79"/>
      <c r="P501" s="79"/>
      <c r="Q501" s="79"/>
      <c r="R501" s="79"/>
      <c r="S501" s="79"/>
    </row>
    <row r="502" spans="1:19" ht="16.5" customHeight="1" x14ac:dyDescent="0.2">
      <c r="A502" s="25" t="s">
        <v>161</v>
      </c>
      <c r="B502" s="25"/>
      <c r="C502" s="79" t="s">
        <v>606</v>
      </c>
      <c r="D502" s="79"/>
      <c r="E502" s="79"/>
      <c r="F502" s="79"/>
      <c r="G502" s="79"/>
      <c r="H502" s="79"/>
      <c r="I502" s="79"/>
      <c r="J502" s="79"/>
      <c r="K502" s="79"/>
      <c r="L502" s="79"/>
      <c r="M502" s="79"/>
      <c r="N502" s="79"/>
      <c r="O502" s="79"/>
      <c r="P502" s="79"/>
      <c r="Q502" s="79"/>
      <c r="R502" s="79"/>
      <c r="S502" s="79"/>
    </row>
    <row r="503" spans="1:19" ht="4.5" customHeight="1" x14ac:dyDescent="0.2"/>
    <row r="504" spans="1:19" ht="16.5" customHeight="1" x14ac:dyDescent="0.2">
      <c r="A504" s="26" t="s">
        <v>125</v>
      </c>
      <c r="B504" s="25"/>
      <c r="C504" s="25"/>
      <c r="D504" s="25"/>
      <c r="E504" s="79" t="s">
        <v>607</v>
      </c>
      <c r="F504" s="79"/>
      <c r="G504" s="79"/>
      <c r="H504" s="79"/>
      <c r="I504" s="79"/>
      <c r="J504" s="79"/>
      <c r="K504" s="79"/>
      <c r="L504" s="79"/>
      <c r="M504" s="79"/>
      <c r="N504" s="79"/>
      <c r="O504" s="79"/>
      <c r="P504" s="79"/>
      <c r="Q504" s="79"/>
      <c r="R504" s="79"/>
      <c r="S504" s="79"/>
    </row>
  </sheetData>
  <mergeCells count="37">
    <mergeCell ref="M2:O2"/>
    <mergeCell ref="Q2:S2"/>
    <mergeCell ref="D8:K8"/>
    <mergeCell ref="D27:K27"/>
    <mergeCell ref="D47:K47"/>
    <mergeCell ref="D190:K190"/>
    <mergeCell ref="D210:K210"/>
    <mergeCell ref="D230:K230"/>
    <mergeCell ref="D251:K251"/>
    <mergeCell ref="D68:K68"/>
    <mergeCell ref="D88:K88"/>
    <mergeCell ref="D108:K108"/>
    <mergeCell ref="D129:K129"/>
    <mergeCell ref="D149:K149"/>
    <mergeCell ref="D474:K474"/>
    <mergeCell ref="K1:S1"/>
    <mergeCell ref="C492:S492"/>
    <mergeCell ref="C494:S494"/>
    <mergeCell ref="C495:S495"/>
    <mergeCell ref="D373:K373"/>
    <mergeCell ref="D393:K393"/>
    <mergeCell ref="D413:K413"/>
    <mergeCell ref="D434:K434"/>
    <mergeCell ref="D454:K454"/>
    <mergeCell ref="D271:K271"/>
    <mergeCell ref="D291:K291"/>
    <mergeCell ref="D312:K312"/>
    <mergeCell ref="D332:K332"/>
    <mergeCell ref="D352:K352"/>
    <mergeCell ref="D169:K169"/>
    <mergeCell ref="C502:S502"/>
    <mergeCell ref="E504:S504"/>
    <mergeCell ref="C497:S497"/>
    <mergeCell ref="C498:S498"/>
    <mergeCell ref="C499:S499"/>
    <mergeCell ref="C500:S500"/>
    <mergeCell ref="C501:S501"/>
  </mergeCells>
  <pageMargins left="0.7" right="0.7" top="0.75" bottom="0.75" header="0.3" footer="0.3"/>
  <pageSetup paperSize="9" fitToHeight="0" orientation="landscape" horizontalDpi="300" verticalDpi="300"/>
  <headerFooter scaleWithDoc="0" alignWithMargins="0">
    <oddHeader>&amp;C&amp;"Arial"&amp;8TABLE 10A.41</oddHeader>
    <oddFooter>&amp;L&amp;"Arial"&amp;8REPORT ON
GOVERNMENT
SERVICES 2022&amp;R&amp;"Arial"&amp;8PRIMARY AND
COMMUNITY HEALTH
PAGE &amp;B&amp;P&amp;B</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D85"/>
  <sheetViews>
    <sheetView showGridLines="0" workbookViewId="0"/>
  </sheetViews>
  <sheetFormatPr defaultColWidth="10.85546875" defaultRowHeight="12.75" x14ac:dyDescent="0.2"/>
  <cols>
    <col min="1" max="10" width="1.7109375" customWidth="1"/>
    <col min="11" max="11" width="8.85546875" customWidth="1"/>
    <col min="12" max="12" width="5.42578125" customWidth="1"/>
    <col min="13" max="13" width="6.7109375" customWidth="1"/>
    <col min="14" max="14" width="6.140625" customWidth="1"/>
    <col min="15" max="15" width="6.7109375" customWidth="1"/>
    <col min="16" max="16" width="6.140625" customWidth="1"/>
    <col min="17" max="17" width="6.7109375" customWidth="1"/>
    <col min="18" max="18" width="6.140625" customWidth="1"/>
    <col min="19" max="19" width="6.7109375" customWidth="1"/>
    <col min="20" max="20" width="6.140625" customWidth="1"/>
    <col min="21" max="21" width="6.7109375" customWidth="1"/>
    <col min="22" max="22" width="6.140625" customWidth="1"/>
    <col min="23" max="23" width="6.7109375" customWidth="1"/>
    <col min="24" max="24" width="6.140625" customWidth="1"/>
    <col min="25" max="25" width="6.7109375" customWidth="1"/>
    <col min="26" max="26" width="6.140625" customWidth="1"/>
    <col min="27" max="27" width="6.7109375" customWidth="1"/>
    <col min="28" max="28" width="6.140625" customWidth="1"/>
    <col min="29" max="29" width="6.7109375" customWidth="1"/>
    <col min="30" max="30" width="6.140625" customWidth="1"/>
  </cols>
  <sheetData>
    <row r="1" spans="1:30" ht="17.45" customHeight="1" x14ac:dyDescent="0.2">
      <c r="A1" s="8" t="s">
        <v>643</v>
      </c>
      <c r="B1" s="8"/>
      <c r="C1" s="8"/>
      <c r="D1" s="8"/>
      <c r="E1" s="8"/>
      <c r="F1" s="8"/>
      <c r="G1" s="8"/>
      <c r="H1" s="8"/>
      <c r="I1" s="8"/>
      <c r="J1" s="8"/>
      <c r="K1" s="85" t="s">
        <v>644</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645</v>
      </c>
      <c r="AB2" s="91"/>
      <c r="AC2" s="90" t="s">
        <v>212</v>
      </c>
      <c r="AD2" s="91"/>
    </row>
    <row r="3" spans="1:30" ht="16.5" customHeight="1" x14ac:dyDescent="0.2">
      <c r="A3" s="7" t="s">
        <v>646</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140</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647</v>
      </c>
      <c r="D5" s="7"/>
      <c r="E5" s="7"/>
      <c r="F5" s="7"/>
      <c r="G5" s="7"/>
      <c r="H5" s="7"/>
      <c r="I5" s="7"/>
      <c r="J5" s="7"/>
      <c r="K5" s="7"/>
      <c r="L5" s="9" t="s">
        <v>174</v>
      </c>
      <c r="M5" s="30">
        <v>57.2</v>
      </c>
      <c r="N5" s="52">
        <v>5.0999999999999996</v>
      </c>
      <c r="O5" s="30">
        <v>54.9</v>
      </c>
      <c r="P5" s="52">
        <v>7.9</v>
      </c>
      <c r="Q5" s="30">
        <v>58.1</v>
      </c>
      <c r="R5" s="52">
        <v>4.2</v>
      </c>
      <c r="S5" s="30">
        <v>55.3</v>
      </c>
      <c r="T5" s="52">
        <v>4.7</v>
      </c>
      <c r="U5" s="30">
        <v>45.8</v>
      </c>
      <c r="V5" s="52">
        <v>3.9</v>
      </c>
      <c r="W5" s="30">
        <v>40.6</v>
      </c>
      <c r="X5" s="52">
        <v>6.1</v>
      </c>
      <c r="Y5" s="58">
        <v>45.1</v>
      </c>
      <c r="Z5" s="61">
        <v>20.100000000000001</v>
      </c>
      <c r="AA5" s="58">
        <v>65.900000000000006</v>
      </c>
      <c r="AB5" s="61">
        <v>22</v>
      </c>
      <c r="AC5" s="30">
        <v>55.8</v>
      </c>
      <c r="AD5" s="52">
        <v>2.2000000000000002</v>
      </c>
    </row>
    <row r="6" spans="1:30" ht="16.5" customHeight="1" x14ac:dyDescent="0.2">
      <c r="A6" s="7"/>
      <c r="B6" s="7"/>
      <c r="C6" s="7"/>
      <c r="D6" s="7" t="s">
        <v>521</v>
      </c>
      <c r="E6" s="7"/>
      <c r="F6" s="7"/>
      <c r="G6" s="7"/>
      <c r="H6" s="7"/>
      <c r="I6" s="7"/>
      <c r="J6" s="7"/>
      <c r="K6" s="7"/>
      <c r="L6" s="9" t="s">
        <v>174</v>
      </c>
      <c r="M6" s="36">
        <v>4.5</v>
      </c>
      <c r="N6" s="7"/>
      <c r="O6" s="36">
        <v>7.4</v>
      </c>
      <c r="P6" s="7"/>
      <c r="Q6" s="36">
        <v>3.7</v>
      </c>
      <c r="R6" s="7"/>
      <c r="S6" s="36">
        <v>4.4000000000000004</v>
      </c>
      <c r="T6" s="7"/>
      <c r="U6" s="36">
        <v>4.4000000000000004</v>
      </c>
      <c r="V6" s="7"/>
      <c r="W6" s="36">
        <v>7.6</v>
      </c>
      <c r="X6" s="7"/>
      <c r="Y6" s="30">
        <v>22.7</v>
      </c>
      <c r="Z6" s="7"/>
      <c r="AA6" s="30">
        <v>17</v>
      </c>
      <c r="AB6" s="7"/>
      <c r="AC6" s="36">
        <v>2.1</v>
      </c>
      <c r="AD6" s="7"/>
    </row>
    <row r="7" spans="1:30" ht="16.5" customHeight="1" x14ac:dyDescent="0.2">
      <c r="A7" s="7"/>
      <c r="B7" s="7"/>
      <c r="C7" s="7" t="s">
        <v>648</v>
      </c>
      <c r="D7" s="7"/>
      <c r="E7" s="7"/>
      <c r="F7" s="7"/>
      <c r="G7" s="7"/>
      <c r="H7" s="7"/>
      <c r="I7" s="7"/>
      <c r="J7" s="7"/>
      <c r="K7" s="7"/>
      <c r="L7" s="9" t="s">
        <v>174</v>
      </c>
      <c r="M7" s="36">
        <v>9.4</v>
      </c>
      <c r="N7" s="52">
        <v>2.6</v>
      </c>
      <c r="O7" s="30">
        <v>11.4</v>
      </c>
      <c r="P7" s="52">
        <v>4.4000000000000004</v>
      </c>
      <c r="Q7" s="30">
        <v>10</v>
      </c>
      <c r="R7" s="52">
        <v>3.5</v>
      </c>
      <c r="S7" s="30">
        <v>12.5</v>
      </c>
      <c r="T7" s="52">
        <v>4</v>
      </c>
      <c r="U7" s="30">
        <v>17.8</v>
      </c>
      <c r="V7" s="52">
        <v>6.8</v>
      </c>
      <c r="W7" s="30">
        <v>10.5</v>
      </c>
      <c r="X7" s="52">
        <v>3.5</v>
      </c>
      <c r="Y7" s="59">
        <v>14.9</v>
      </c>
      <c r="Z7" s="52">
        <v>7.6</v>
      </c>
      <c r="AA7" s="56">
        <v>3.2</v>
      </c>
      <c r="AB7" s="60" t="s">
        <v>227</v>
      </c>
      <c r="AC7" s="30">
        <v>10.5</v>
      </c>
      <c r="AD7" s="52">
        <v>1.8</v>
      </c>
    </row>
    <row r="8" spans="1:30" ht="16.5" customHeight="1" x14ac:dyDescent="0.2">
      <c r="A8" s="7"/>
      <c r="B8" s="7"/>
      <c r="C8" s="7"/>
      <c r="D8" s="7" t="s">
        <v>521</v>
      </c>
      <c r="E8" s="7"/>
      <c r="F8" s="7"/>
      <c r="G8" s="7"/>
      <c r="H8" s="7"/>
      <c r="I8" s="7"/>
      <c r="J8" s="7"/>
      <c r="K8" s="7"/>
      <c r="L8" s="9" t="s">
        <v>174</v>
      </c>
      <c r="M8" s="30">
        <v>14</v>
      </c>
      <c r="N8" s="7"/>
      <c r="O8" s="30">
        <v>19.600000000000001</v>
      </c>
      <c r="P8" s="7"/>
      <c r="Q8" s="30">
        <v>17.600000000000001</v>
      </c>
      <c r="R8" s="7"/>
      <c r="S8" s="30">
        <v>16.3</v>
      </c>
      <c r="T8" s="7"/>
      <c r="U8" s="30">
        <v>19.5</v>
      </c>
      <c r="V8" s="7"/>
      <c r="W8" s="30">
        <v>16.8</v>
      </c>
      <c r="X8" s="7"/>
      <c r="Y8" s="30">
        <v>25.9</v>
      </c>
      <c r="Z8" s="7"/>
      <c r="AA8" s="42" t="s">
        <v>227</v>
      </c>
      <c r="AB8" s="7"/>
      <c r="AC8" s="36">
        <v>8.9</v>
      </c>
      <c r="AD8" s="7"/>
    </row>
    <row r="9" spans="1:30" ht="16.5" customHeight="1" x14ac:dyDescent="0.2">
      <c r="A9" s="7"/>
      <c r="B9" s="7"/>
      <c r="C9" s="7" t="s">
        <v>649</v>
      </c>
      <c r="D9" s="7"/>
      <c r="E9" s="7"/>
      <c r="F9" s="7"/>
      <c r="G9" s="7"/>
      <c r="H9" s="7"/>
      <c r="I9" s="7"/>
      <c r="J9" s="7"/>
      <c r="K9" s="7"/>
      <c r="L9" s="9" t="s">
        <v>174</v>
      </c>
      <c r="M9" s="30">
        <v>33.299999999999997</v>
      </c>
      <c r="N9" s="52">
        <v>3.8</v>
      </c>
      <c r="O9" s="30">
        <v>33.299999999999997</v>
      </c>
      <c r="P9" s="52">
        <v>5.9</v>
      </c>
      <c r="Q9" s="30">
        <v>33.4</v>
      </c>
      <c r="R9" s="52">
        <v>5.5</v>
      </c>
      <c r="S9" s="30">
        <v>30.9</v>
      </c>
      <c r="T9" s="52">
        <v>7.2</v>
      </c>
      <c r="U9" s="30">
        <v>37.4</v>
      </c>
      <c r="V9" s="52">
        <v>6.3</v>
      </c>
      <c r="W9" s="30">
        <v>47.1</v>
      </c>
      <c r="X9" s="52">
        <v>7.1</v>
      </c>
      <c r="Y9" s="58">
        <v>33.4</v>
      </c>
      <c r="Z9" s="61">
        <v>10.9</v>
      </c>
      <c r="AA9" s="57">
        <v>28.1</v>
      </c>
      <c r="AB9" s="61">
        <v>14.1</v>
      </c>
      <c r="AC9" s="30">
        <v>33.9</v>
      </c>
      <c r="AD9" s="52">
        <v>1.9</v>
      </c>
    </row>
    <row r="10" spans="1:30" ht="16.5" customHeight="1" x14ac:dyDescent="0.2">
      <c r="A10" s="7"/>
      <c r="B10" s="7"/>
      <c r="C10" s="7"/>
      <c r="D10" s="7" t="s">
        <v>521</v>
      </c>
      <c r="E10" s="7"/>
      <c r="F10" s="7"/>
      <c r="G10" s="7"/>
      <c r="H10" s="7"/>
      <c r="I10" s="7"/>
      <c r="J10" s="7"/>
      <c r="K10" s="7"/>
      <c r="L10" s="9" t="s">
        <v>174</v>
      </c>
      <c r="M10" s="36">
        <v>5.8</v>
      </c>
      <c r="N10" s="7"/>
      <c r="O10" s="36">
        <v>9</v>
      </c>
      <c r="P10" s="7"/>
      <c r="Q10" s="36">
        <v>8.4</v>
      </c>
      <c r="R10" s="7"/>
      <c r="S10" s="30">
        <v>12</v>
      </c>
      <c r="T10" s="7"/>
      <c r="U10" s="36">
        <v>8.6</v>
      </c>
      <c r="V10" s="7"/>
      <c r="W10" s="36">
        <v>7.7</v>
      </c>
      <c r="X10" s="7"/>
      <c r="Y10" s="30">
        <v>16.600000000000001</v>
      </c>
      <c r="Z10" s="7"/>
      <c r="AA10" s="30">
        <v>25.7</v>
      </c>
      <c r="AB10" s="7"/>
      <c r="AC10" s="36">
        <v>2.8</v>
      </c>
      <c r="AD10" s="7"/>
    </row>
    <row r="11" spans="1:30" ht="16.5" customHeight="1" x14ac:dyDescent="0.2">
      <c r="A11" s="7"/>
      <c r="B11" s="7" t="s">
        <v>96</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
      <c r="A12" s="7"/>
      <c r="B12" s="7"/>
      <c r="C12" s="7" t="s">
        <v>647</v>
      </c>
      <c r="D12" s="7"/>
      <c r="E12" s="7"/>
      <c r="F12" s="7"/>
      <c r="G12" s="7"/>
      <c r="H12" s="7"/>
      <c r="I12" s="7"/>
      <c r="J12" s="7"/>
      <c r="K12" s="7"/>
      <c r="L12" s="9" t="s">
        <v>174</v>
      </c>
      <c r="M12" s="30">
        <v>62.6</v>
      </c>
      <c r="N12" s="52">
        <v>6.5</v>
      </c>
      <c r="O12" s="30">
        <v>63.9</v>
      </c>
      <c r="P12" s="52">
        <v>4.0999999999999996</v>
      </c>
      <c r="Q12" s="30">
        <v>58.9</v>
      </c>
      <c r="R12" s="52">
        <v>7.4</v>
      </c>
      <c r="S12" s="30">
        <v>55.7</v>
      </c>
      <c r="T12" s="52">
        <v>6.8</v>
      </c>
      <c r="U12" s="30">
        <v>50.8</v>
      </c>
      <c r="V12" s="52">
        <v>7</v>
      </c>
      <c r="W12" s="30">
        <v>49.8</v>
      </c>
      <c r="X12" s="52">
        <v>4.3</v>
      </c>
      <c r="Y12" s="58">
        <v>29.7</v>
      </c>
      <c r="Z12" s="61">
        <v>10.1</v>
      </c>
      <c r="AA12" s="58">
        <v>71.400000000000006</v>
      </c>
      <c r="AB12" s="61">
        <v>10.8</v>
      </c>
      <c r="AC12" s="30">
        <v>59.4</v>
      </c>
      <c r="AD12" s="52">
        <v>3</v>
      </c>
    </row>
    <row r="13" spans="1:30" ht="16.5" customHeight="1" x14ac:dyDescent="0.2">
      <c r="A13" s="7"/>
      <c r="B13" s="7"/>
      <c r="C13" s="7"/>
      <c r="D13" s="7" t="s">
        <v>521</v>
      </c>
      <c r="E13" s="7"/>
      <c r="F13" s="7"/>
      <c r="G13" s="7"/>
      <c r="H13" s="7"/>
      <c r="I13" s="7"/>
      <c r="J13" s="7"/>
      <c r="K13" s="7"/>
      <c r="L13" s="9" t="s">
        <v>174</v>
      </c>
      <c r="M13" s="36">
        <v>5.3</v>
      </c>
      <c r="N13" s="7"/>
      <c r="O13" s="36">
        <v>3.2</v>
      </c>
      <c r="P13" s="7"/>
      <c r="Q13" s="36">
        <v>6.4</v>
      </c>
      <c r="R13" s="7"/>
      <c r="S13" s="36">
        <v>6.2</v>
      </c>
      <c r="T13" s="7"/>
      <c r="U13" s="36">
        <v>7.1</v>
      </c>
      <c r="V13" s="7"/>
      <c r="W13" s="36">
        <v>4.4000000000000004</v>
      </c>
      <c r="X13" s="7"/>
      <c r="Y13" s="30">
        <v>17.3</v>
      </c>
      <c r="Z13" s="7"/>
      <c r="AA13" s="36">
        <v>7.7</v>
      </c>
      <c r="AB13" s="7"/>
      <c r="AC13" s="36">
        <v>2.6</v>
      </c>
      <c r="AD13" s="7"/>
    </row>
    <row r="14" spans="1:30" ht="16.5" customHeight="1" x14ac:dyDescent="0.2">
      <c r="A14" s="7"/>
      <c r="B14" s="7"/>
      <c r="C14" s="7" t="s">
        <v>648</v>
      </c>
      <c r="D14" s="7"/>
      <c r="E14" s="7"/>
      <c r="F14" s="7"/>
      <c r="G14" s="7"/>
      <c r="H14" s="7"/>
      <c r="I14" s="7"/>
      <c r="J14" s="7"/>
      <c r="K14" s="7"/>
      <c r="L14" s="9" t="s">
        <v>174</v>
      </c>
      <c r="M14" s="30">
        <v>10.1</v>
      </c>
      <c r="N14" s="52">
        <v>2.7</v>
      </c>
      <c r="O14" s="30">
        <v>10.3</v>
      </c>
      <c r="P14" s="52">
        <v>2.8</v>
      </c>
      <c r="Q14" s="30">
        <v>11.2</v>
      </c>
      <c r="R14" s="52">
        <v>4.0999999999999996</v>
      </c>
      <c r="S14" s="36">
        <v>8.9</v>
      </c>
      <c r="T14" s="52">
        <v>3.8</v>
      </c>
      <c r="U14" s="30">
        <v>14.9</v>
      </c>
      <c r="V14" s="52">
        <v>4.7</v>
      </c>
      <c r="W14" s="30">
        <v>12.5</v>
      </c>
      <c r="X14" s="52">
        <v>4.5999999999999996</v>
      </c>
      <c r="Y14" s="57">
        <v>14.3</v>
      </c>
      <c r="Z14" s="61">
        <v>11.8</v>
      </c>
      <c r="AA14" s="59">
        <v>11.9</v>
      </c>
      <c r="AB14" s="52">
        <v>8.1999999999999993</v>
      </c>
      <c r="AC14" s="30">
        <v>10.8</v>
      </c>
      <c r="AD14" s="52">
        <v>1.3</v>
      </c>
    </row>
    <row r="15" spans="1:30" ht="16.5" customHeight="1" x14ac:dyDescent="0.2">
      <c r="A15" s="7"/>
      <c r="B15" s="7"/>
      <c r="C15" s="7"/>
      <c r="D15" s="7" t="s">
        <v>521</v>
      </c>
      <c r="E15" s="7"/>
      <c r="F15" s="7"/>
      <c r="G15" s="7"/>
      <c r="H15" s="7"/>
      <c r="I15" s="7"/>
      <c r="J15" s="7"/>
      <c r="K15" s="7"/>
      <c r="L15" s="9" t="s">
        <v>174</v>
      </c>
      <c r="M15" s="30">
        <v>13.9</v>
      </c>
      <c r="N15" s="7"/>
      <c r="O15" s="30">
        <v>13.9</v>
      </c>
      <c r="P15" s="7"/>
      <c r="Q15" s="30">
        <v>18.7</v>
      </c>
      <c r="R15" s="7"/>
      <c r="S15" s="30">
        <v>21.7</v>
      </c>
      <c r="T15" s="7"/>
      <c r="U15" s="30">
        <v>16.100000000000001</v>
      </c>
      <c r="V15" s="7"/>
      <c r="W15" s="30">
        <v>18.600000000000001</v>
      </c>
      <c r="X15" s="7"/>
      <c r="Y15" s="30">
        <v>42.2</v>
      </c>
      <c r="Z15" s="7"/>
      <c r="AA15" s="30">
        <v>35.1</v>
      </c>
      <c r="AB15" s="7"/>
      <c r="AC15" s="36">
        <v>5.9</v>
      </c>
      <c r="AD15" s="7"/>
    </row>
    <row r="16" spans="1:30" ht="16.5" customHeight="1" x14ac:dyDescent="0.2">
      <c r="A16" s="7"/>
      <c r="B16" s="7"/>
      <c r="C16" s="7" t="s">
        <v>649</v>
      </c>
      <c r="D16" s="7"/>
      <c r="E16" s="7"/>
      <c r="F16" s="7"/>
      <c r="G16" s="7"/>
      <c r="H16" s="7"/>
      <c r="I16" s="7"/>
      <c r="J16" s="7"/>
      <c r="K16" s="7"/>
      <c r="L16" s="9" t="s">
        <v>174</v>
      </c>
      <c r="M16" s="30">
        <v>29.1</v>
      </c>
      <c r="N16" s="52">
        <v>4.3</v>
      </c>
      <c r="O16" s="30">
        <v>27.2</v>
      </c>
      <c r="P16" s="52">
        <v>4.0999999999999996</v>
      </c>
      <c r="Q16" s="30">
        <v>31.3</v>
      </c>
      <c r="R16" s="52">
        <v>5.4</v>
      </c>
      <c r="S16" s="30">
        <v>34.1</v>
      </c>
      <c r="T16" s="52">
        <v>5.4</v>
      </c>
      <c r="U16" s="30">
        <v>34.4</v>
      </c>
      <c r="V16" s="52">
        <v>7.2</v>
      </c>
      <c r="W16" s="30">
        <v>37</v>
      </c>
      <c r="X16" s="52">
        <v>6.6</v>
      </c>
      <c r="Y16" s="58">
        <v>51.1</v>
      </c>
      <c r="Z16" s="61">
        <v>14.7</v>
      </c>
      <c r="AA16" s="30">
        <v>22</v>
      </c>
      <c r="AB16" s="52">
        <v>8.8000000000000007</v>
      </c>
      <c r="AC16" s="30">
        <v>29.8</v>
      </c>
      <c r="AD16" s="52">
        <v>2</v>
      </c>
    </row>
    <row r="17" spans="1:30" ht="16.5" customHeight="1" x14ac:dyDescent="0.2">
      <c r="A17" s="7"/>
      <c r="B17" s="7"/>
      <c r="C17" s="7"/>
      <c r="D17" s="7" t="s">
        <v>521</v>
      </c>
      <c r="E17" s="7"/>
      <c r="F17" s="7"/>
      <c r="G17" s="7"/>
      <c r="H17" s="7"/>
      <c r="I17" s="7"/>
      <c r="J17" s="7"/>
      <c r="K17" s="7"/>
      <c r="L17" s="9" t="s">
        <v>174</v>
      </c>
      <c r="M17" s="36">
        <v>7.5</v>
      </c>
      <c r="N17" s="7"/>
      <c r="O17" s="36">
        <v>7.7</v>
      </c>
      <c r="P17" s="7"/>
      <c r="Q17" s="36">
        <v>8.8000000000000007</v>
      </c>
      <c r="R17" s="7"/>
      <c r="S17" s="36">
        <v>8</v>
      </c>
      <c r="T17" s="7"/>
      <c r="U17" s="30">
        <v>10.6</v>
      </c>
      <c r="V17" s="7"/>
      <c r="W17" s="36">
        <v>9.1</v>
      </c>
      <c r="X17" s="7"/>
      <c r="Y17" s="30">
        <v>14.7</v>
      </c>
      <c r="Z17" s="7"/>
      <c r="AA17" s="30">
        <v>20.5</v>
      </c>
      <c r="AB17" s="7"/>
      <c r="AC17" s="36">
        <v>3.4</v>
      </c>
      <c r="AD17" s="7"/>
    </row>
    <row r="18" spans="1:30" ht="16.5" customHeight="1" x14ac:dyDescent="0.2">
      <c r="A18" s="7"/>
      <c r="B18" s="7" t="s">
        <v>141</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
      <c r="A19" s="7"/>
      <c r="B19" s="7"/>
      <c r="C19" s="7" t="s">
        <v>647</v>
      </c>
      <c r="D19" s="7"/>
      <c r="E19" s="7"/>
      <c r="F19" s="7"/>
      <c r="G19" s="7"/>
      <c r="H19" s="7"/>
      <c r="I19" s="7"/>
      <c r="J19" s="7"/>
      <c r="K19" s="7"/>
      <c r="L19" s="9" t="s">
        <v>174</v>
      </c>
      <c r="M19" s="30">
        <v>61.1</v>
      </c>
      <c r="N19" s="52">
        <v>4.0999999999999996</v>
      </c>
      <c r="O19" s="30">
        <v>64</v>
      </c>
      <c r="P19" s="52">
        <v>6.1</v>
      </c>
      <c r="Q19" s="30">
        <v>60.3</v>
      </c>
      <c r="R19" s="52">
        <v>7.4</v>
      </c>
      <c r="S19" s="30">
        <v>61.7</v>
      </c>
      <c r="T19" s="52">
        <v>5.2</v>
      </c>
      <c r="U19" s="30">
        <v>54.8</v>
      </c>
      <c r="V19" s="52">
        <v>5.8</v>
      </c>
      <c r="W19" s="30">
        <v>46.8</v>
      </c>
      <c r="X19" s="52">
        <v>6.6</v>
      </c>
      <c r="Y19" s="30">
        <v>43.8</v>
      </c>
      <c r="Z19" s="61">
        <v>10</v>
      </c>
      <c r="AA19" s="58">
        <v>64.5</v>
      </c>
      <c r="AB19" s="61">
        <v>11.7</v>
      </c>
      <c r="AC19" s="30">
        <v>60.9</v>
      </c>
      <c r="AD19" s="52">
        <v>3</v>
      </c>
    </row>
    <row r="20" spans="1:30" ht="16.5" customHeight="1" x14ac:dyDescent="0.2">
      <c r="A20" s="7"/>
      <c r="B20" s="7"/>
      <c r="C20" s="7"/>
      <c r="D20" s="7" t="s">
        <v>521</v>
      </c>
      <c r="E20" s="7"/>
      <c r="F20" s="7"/>
      <c r="G20" s="7"/>
      <c r="H20" s="7"/>
      <c r="I20" s="7"/>
      <c r="J20" s="7"/>
      <c r="K20" s="7"/>
      <c r="L20" s="9" t="s">
        <v>174</v>
      </c>
      <c r="M20" s="36">
        <v>3.4</v>
      </c>
      <c r="N20" s="7"/>
      <c r="O20" s="36">
        <v>4.9000000000000004</v>
      </c>
      <c r="P20" s="7"/>
      <c r="Q20" s="36">
        <v>6.2</v>
      </c>
      <c r="R20" s="7"/>
      <c r="S20" s="36">
        <v>4.3</v>
      </c>
      <c r="T20" s="7"/>
      <c r="U20" s="36">
        <v>5.4</v>
      </c>
      <c r="V20" s="7"/>
      <c r="W20" s="36">
        <v>7.2</v>
      </c>
      <c r="X20" s="7"/>
      <c r="Y20" s="30">
        <v>11.6</v>
      </c>
      <c r="Z20" s="7"/>
      <c r="AA20" s="36">
        <v>9.3000000000000007</v>
      </c>
      <c r="AB20" s="7"/>
      <c r="AC20" s="36">
        <v>2.5</v>
      </c>
      <c r="AD20" s="7"/>
    </row>
    <row r="21" spans="1:30" ht="16.5" customHeight="1" x14ac:dyDescent="0.2">
      <c r="A21" s="7"/>
      <c r="B21" s="7"/>
      <c r="C21" s="7" t="s">
        <v>648</v>
      </c>
      <c r="D21" s="7"/>
      <c r="E21" s="7"/>
      <c r="F21" s="7"/>
      <c r="G21" s="7"/>
      <c r="H21" s="7"/>
      <c r="I21" s="7"/>
      <c r="J21" s="7"/>
      <c r="K21" s="7"/>
      <c r="L21" s="9" t="s">
        <v>174</v>
      </c>
      <c r="M21" s="36">
        <v>9.8000000000000007</v>
      </c>
      <c r="N21" s="52">
        <v>3.6</v>
      </c>
      <c r="O21" s="30">
        <v>11.5</v>
      </c>
      <c r="P21" s="52">
        <v>3</v>
      </c>
      <c r="Q21" s="36">
        <v>9.6999999999999993</v>
      </c>
      <c r="R21" s="52">
        <v>3.2</v>
      </c>
      <c r="S21" s="30">
        <v>11.2</v>
      </c>
      <c r="T21" s="52">
        <v>4.8</v>
      </c>
      <c r="U21" s="30">
        <v>15.7</v>
      </c>
      <c r="V21" s="52">
        <v>5.4</v>
      </c>
      <c r="W21" s="30">
        <v>15.6</v>
      </c>
      <c r="X21" s="52">
        <v>5.4</v>
      </c>
      <c r="Y21" s="30">
        <v>20.2</v>
      </c>
      <c r="Z21" s="52">
        <v>9.6</v>
      </c>
      <c r="AA21" s="51">
        <v>6.8</v>
      </c>
      <c r="AB21" s="52">
        <v>5.6</v>
      </c>
      <c r="AC21" s="30">
        <v>11.2</v>
      </c>
      <c r="AD21" s="52">
        <v>1.6</v>
      </c>
    </row>
    <row r="22" spans="1:30" ht="16.5" customHeight="1" x14ac:dyDescent="0.2">
      <c r="A22" s="7"/>
      <c r="B22" s="7"/>
      <c r="C22" s="7"/>
      <c r="D22" s="7" t="s">
        <v>521</v>
      </c>
      <c r="E22" s="7"/>
      <c r="F22" s="7"/>
      <c r="G22" s="7"/>
      <c r="H22" s="7"/>
      <c r="I22" s="7"/>
      <c r="J22" s="7"/>
      <c r="K22" s="7"/>
      <c r="L22" s="9" t="s">
        <v>174</v>
      </c>
      <c r="M22" s="30">
        <v>18.600000000000001</v>
      </c>
      <c r="N22" s="7"/>
      <c r="O22" s="30">
        <v>13.2</v>
      </c>
      <c r="P22" s="7"/>
      <c r="Q22" s="30">
        <v>16.5</v>
      </c>
      <c r="R22" s="7"/>
      <c r="S22" s="30">
        <v>22</v>
      </c>
      <c r="T22" s="7"/>
      <c r="U22" s="30">
        <v>17.5</v>
      </c>
      <c r="V22" s="7"/>
      <c r="W22" s="30">
        <v>17.7</v>
      </c>
      <c r="X22" s="7"/>
      <c r="Y22" s="30">
        <v>24.3</v>
      </c>
      <c r="Z22" s="7"/>
      <c r="AA22" s="30">
        <v>42</v>
      </c>
      <c r="AB22" s="7"/>
      <c r="AC22" s="36">
        <v>7.4</v>
      </c>
      <c r="AD22" s="7"/>
    </row>
    <row r="23" spans="1:30" ht="16.5" customHeight="1" x14ac:dyDescent="0.2">
      <c r="A23" s="7"/>
      <c r="B23" s="7"/>
      <c r="C23" s="7" t="s">
        <v>649</v>
      </c>
      <c r="D23" s="7"/>
      <c r="E23" s="7"/>
      <c r="F23" s="7"/>
      <c r="G23" s="7"/>
      <c r="H23" s="7"/>
      <c r="I23" s="7"/>
      <c r="J23" s="7"/>
      <c r="K23" s="7"/>
      <c r="L23" s="9" t="s">
        <v>174</v>
      </c>
      <c r="M23" s="30">
        <v>28.2</v>
      </c>
      <c r="N23" s="52">
        <v>3.4</v>
      </c>
      <c r="O23" s="30">
        <v>24.3</v>
      </c>
      <c r="P23" s="52">
        <v>5.4</v>
      </c>
      <c r="Q23" s="30">
        <v>28.5</v>
      </c>
      <c r="R23" s="52">
        <v>5.4</v>
      </c>
      <c r="S23" s="30">
        <v>26</v>
      </c>
      <c r="T23" s="52">
        <v>5.6</v>
      </c>
      <c r="U23" s="30">
        <v>29.8</v>
      </c>
      <c r="V23" s="52">
        <v>4.5999999999999996</v>
      </c>
      <c r="W23" s="30">
        <v>36.200000000000003</v>
      </c>
      <c r="X23" s="52">
        <v>6.1</v>
      </c>
      <c r="Y23" s="30">
        <v>38</v>
      </c>
      <c r="Z23" s="52">
        <v>8.6</v>
      </c>
      <c r="AA23" s="57">
        <v>18.7</v>
      </c>
      <c r="AB23" s="61">
        <v>14.8</v>
      </c>
      <c r="AC23" s="30">
        <v>27.7</v>
      </c>
      <c r="AD23" s="52">
        <v>2.6</v>
      </c>
    </row>
    <row r="24" spans="1:30" ht="16.5" customHeight="1" x14ac:dyDescent="0.2">
      <c r="A24" s="7"/>
      <c r="B24" s="7"/>
      <c r="C24" s="7"/>
      <c r="D24" s="7" t="s">
        <v>521</v>
      </c>
      <c r="E24" s="7"/>
      <c r="F24" s="7"/>
      <c r="G24" s="7"/>
      <c r="H24" s="7"/>
      <c r="I24" s="7"/>
      <c r="J24" s="7"/>
      <c r="K24" s="7"/>
      <c r="L24" s="9" t="s">
        <v>174</v>
      </c>
      <c r="M24" s="36">
        <v>6.1</v>
      </c>
      <c r="N24" s="7"/>
      <c r="O24" s="30">
        <v>11.4</v>
      </c>
      <c r="P24" s="7"/>
      <c r="Q24" s="36">
        <v>9.6999999999999993</v>
      </c>
      <c r="R24" s="7"/>
      <c r="S24" s="30">
        <v>11</v>
      </c>
      <c r="T24" s="7"/>
      <c r="U24" s="36">
        <v>7.9</v>
      </c>
      <c r="V24" s="7"/>
      <c r="W24" s="36">
        <v>8.6999999999999993</v>
      </c>
      <c r="X24" s="7"/>
      <c r="Y24" s="30">
        <v>11.5</v>
      </c>
      <c r="Z24" s="7"/>
      <c r="AA24" s="30">
        <v>40.200000000000003</v>
      </c>
      <c r="AB24" s="7"/>
      <c r="AC24" s="36">
        <v>4.8</v>
      </c>
      <c r="AD24" s="7"/>
    </row>
    <row r="25" spans="1:30" ht="16.5" customHeight="1" x14ac:dyDescent="0.2">
      <c r="A25" s="7"/>
      <c r="B25" s="7" t="s">
        <v>142</v>
      </c>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
      <c r="A26" s="7"/>
      <c r="B26" s="7"/>
      <c r="C26" s="7" t="s">
        <v>647</v>
      </c>
      <c r="D26" s="7"/>
      <c r="E26" s="7"/>
      <c r="F26" s="7"/>
      <c r="G26" s="7"/>
      <c r="H26" s="7"/>
      <c r="I26" s="7"/>
      <c r="J26" s="7"/>
      <c r="K26" s="7"/>
      <c r="L26" s="9" t="s">
        <v>174</v>
      </c>
      <c r="M26" s="30">
        <v>63.4</v>
      </c>
      <c r="N26" s="52">
        <v>3.1</v>
      </c>
      <c r="O26" s="30">
        <v>65.900000000000006</v>
      </c>
      <c r="P26" s="52">
        <v>3.1</v>
      </c>
      <c r="Q26" s="30">
        <v>62.6</v>
      </c>
      <c r="R26" s="52">
        <v>1.8</v>
      </c>
      <c r="S26" s="30">
        <v>63.5</v>
      </c>
      <c r="T26" s="52">
        <v>4.5999999999999996</v>
      </c>
      <c r="U26" s="30">
        <v>63.3</v>
      </c>
      <c r="V26" s="52">
        <v>8.4</v>
      </c>
      <c r="W26" s="30">
        <v>52.6</v>
      </c>
      <c r="X26" s="52">
        <v>7</v>
      </c>
      <c r="Y26" s="58">
        <v>39.4</v>
      </c>
      <c r="Z26" s="61">
        <v>10.7</v>
      </c>
      <c r="AA26" s="58">
        <v>58.2</v>
      </c>
      <c r="AB26" s="61">
        <v>10.6</v>
      </c>
      <c r="AC26" s="30">
        <v>63.3</v>
      </c>
      <c r="AD26" s="52">
        <v>1.5</v>
      </c>
    </row>
    <row r="27" spans="1:30" ht="16.5" customHeight="1" x14ac:dyDescent="0.2">
      <c r="A27" s="7"/>
      <c r="B27" s="7"/>
      <c r="C27" s="7"/>
      <c r="D27" s="7" t="s">
        <v>521</v>
      </c>
      <c r="E27" s="7"/>
      <c r="F27" s="7"/>
      <c r="G27" s="7"/>
      <c r="H27" s="7"/>
      <c r="I27" s="7"/>
      <c r="J27" s="7"/>
      <c r="K27" s="7"/>
      <c r="L27" s="9" t="s">
        <v>174</v>
      </c>
      <c r="M27" s="36">
        <v>2.5</v>
      </c>
      <c r="N27" s="7"/>
      <c r="O27" s="36">
        <v>2.4</v>
      </c>
      <c r="P27" s="7"/>
      <c r="Q27" s="36">
        <v>1.5</v>
      </c>
      <c r="R27" s="7"/>
      <c r="S27" s="36">
        <v>3.7</v>
      </c>
      <c r="T27" s="7"/>
      <c r="U27" s="36">
        <v>6.8</v>
      </c>
      <c r="V27" s="7"/>
      <c r="W27" s="36">
        <v>6.8</v>
      </c>
      <c r="X27" s="7"/>
      <c r="Y27" s="30">
        <v>13.8</v>
      </c>
      <c r="Z27" s="7"/>
      <c r="AA27" s="36">
        <v>9.3000000000000007</v>
      </c>
      <c r="AB27" s="7"/>
      <c r="AC27" s="36">
        <v>1.2</v>
      </c>
      <c r="AD27" s="7"/>
    </row>
    <row r="28" spans="1:30" ht="16.5" customHeight="1" x14ac:dyDescent="0.2">
      <c r="A28" s="7"/>
      <c r="B28" s="7"/>
      <c r="C28" s="7" t="s">
        <v>648</v>
      </c>
      <c r="D28" s="7"/>
      <c r="E28" s="7"/>
      <c r="F28" s="7"/>
      <c r="G28" s="7"/>
      <c r="H28" s="7"/>
      <c r="I28" s="7"/>
      <c r="J28" s="7"/>
      <c r="K28" s="7"/>
      <c r="L28" s="9" t="s">
        <v>174</v>
      </c>
      <c r="M28" s="36">
        <v>9.4</v>
      </c>
      <c r="N28" s="52">
        <v>2.2999999999999998</v>
      </c>
      <c r="O28" s="36">
        <v>6.7</v>
      </c>
      <c r="P28" s="52">
        <v>2.7</v>
      </c>
      <c r="Q28" s="30">
        <v>10.1</v>
      </c>
      <c r="R28" s="52">
        <v>3.5</v>
      </c>
      <c r="S28" s="30">
        <v>11.9</v>
      </c>
      <c r="T28" s="52">
        <v>4.3</v>
      </c>
      <c r="U28" s="30">
        <v>11.8</v>
      </c>
      <c r="V28" s="52">
        <v>3.9</v>
      </c>
      <c r="W28" s="30">
        <v>13.9</v>
      </c>
      <c r="X28" s="52">
        <v>4.0999999999999996</v>
      </c>
      <c r="Y28" s="30">
        <v>22.4</v>
      </c>
      <c r="Z28" s="61">
        <v>10</v>
      </c>
      <c r="AA28" s="57">
        <v>17.3</v>
      </c>
      <c r="AB28" s="61">
        <v>10.7</v>
      </c>
      <c r="AC28" s="36">
        <v>9.9</v>
      </c>
      <c r="AD28" s="52">
        <v>1.4</v>
      </c>
    </row>
    <row r="29" spans="1:30" ht="16.5" customHeight="1" x14ac:dyDescent="0.2">
      <c r="A29" s="7"/>
      <c r="B29" s="7"/>
      <c r="C29" s="7"/>
      <c r="D29" s="7" t="s">
        <v>521</v>
      </c>
      <c r="E29" s="7"/>
      <c r="F29" s="7"/>
      <c r="G29" s="7"/>
      <c r="H29" s="7"/>
      <c r="I29" s="7"/>
      <c r="J29" s="7"/>
      <c r="K29" s="7"/>
      <c r="L29" s="9" t="s">
        <v>174</v>
      </c>
      <c r="M29" s="30">
        <v>12.4</v>
      </c>
      <c r="N29" s="7"/>
      <c r="O29" s="30">
        <v>20.8</v>
      </c>
      <c r="P29" s="7"/>
      <c r="Q29" s="30">
        <v>17.7</v>
      </c>
      <c r="R29" s="7"/>
      <c r="S29" s="30">
        <v>18.600000000000001</v>
      </c>
      <c r="T29" s="7"/>
      <c r="U29" s="30">
        <v>17</v>
      </c>
      <c r="V29" s="7"/>
      <c r="W29" s="30">
        <v>15.2</v>
      </c>
      <c r="X29" s="7"/>
      <c r="Y29" s="30">
        <v>22.8</v>
      </c>
      <c r="Z29" s="7"/>
      <c r="AA29" s="30">
        <v>31.5</v>
      </c>
      <c r="AB29" s="7"/>
      <c r="AC29" s="36">
        <v>7.2</v>
      </c>
      <c r="AD29" s="7"/>
    </row>
    <row r="30" spans="1:30" ht="16.5" customHeight="1" x14ac:dyDescent="0.2">
      <c r="A30" s="7"/>
      <c r="B30" s="7"/>
      <c r="C30" s="7" t="s">
        <v>649</v>
      </c>
      <c r="D30" s="7"/>
      <c r="E30" s="7"/>
      <c r="F30" s="7"/>
      <c r="G30" s="7"/>
      <c r="H30" s="7"/>
      <c r="I30" s="7"/>
      <c r="J30" s="7"/>
      <c r="K30" s="7"/>
      <c r="L30" s="9" t="s">
        <v>174</v>
      </c>
      <c r="M30" s="30">
        <v>26.2</v>
      </c>
      <c r="N30" s="52">
        <v>4.0999999999999996</v>
      </c>
      <c r="O30" s="30">
        <v>27.2</v>
      </c>
      <c r="P30" s="52">
        <v>4.4000000000000004</v>
      </c>
      <c r="Q30" s="30">
        <v>25.7</v>
      </c>
      <c r="R30" s="52">
        <v>5.5</v>
      </c>
      <c r="S30" s="30">
        <v>27.1</v>
      </c>
      <c r="T30" s="52">
        <v>5.5</v>
      </c>
      <c r="U30" s="30">
        <v>25.3</v>
      </c>
      <c r="V30" s="52">
        <v>5.4</v>
      </c>
      <c r="W30" s="30">
        <v>34.700000000000003</v>
      </c>
      <c r="X30" s="52">
        <v>6</v>
      </c>
      <c r="Y30" s="58">
        <v>30.6</v>
      </c>
      <c r="Z30" s="61">
        <v>12.1</v>
      </c>
      <c r="AA30" s="58">
        <v>30</v>
      </c>
      <c r="AB30" s="61">
        <v>12.8</v>
      </c>
      <c r="AC30" s="30">
        <v>26.7</v>
      </c>
      <c r="AD30" s="52">
        <v>2</v>
      </c>
    </row>
    <row r="31" spans="1:30" ht="16.5" customHeight="1" x14ac:dyDescent="0.2">
      <c r="A31" s="7"/>
      <c r="B31" s="7"/>
      <c r="C31" s="7"/>
      <c r="D31" s="7" t="s">
        <v>521</v>
      </c>
      <c r="E31" s="7"/>
      <c r="F31" s="7"/>
      <c r="G31" s="7"/>
      <c r="H31" s="7"/>
      <c r="I31" s="7"/>
      <c r="J31" s="7"/>
      <c r="K31" s="7"/>
      <c r="L31" s="9" t="s">
        <v>174</v>
      </c>
      <c r="M31" s="36">
        <v>8</v>
      </c>
      <c r="N31" s="7"/>
      <c r="O31" s="36">
        <v>8.3000000000000007</v>
      </c>
      <c r="P31" s="7"/>
      <c r="Q31" s="30">
        <v>10.9</v>
      </c>
      <c r="R31" s="7"/>
      <c r="S31" s="30">
        <v>10.4</v>
      </c>
      <c r="T31" s="7"/>
      <c r="U31" s="30">
        <v>10.9</v>
      </c>
      <c r="V31" s="7"/>
      <c r="W31" s="36">
        <v>8.8000000000000007</v>
      </c>
      <c r="X31" s="7"/>
      <c r="Y31" s="30">
        <v>20.100000000000001</v>
      </c>
      <c r="Z31" s="7"/>
      <c r="AA31" s="30">
        <v>21.8</v>
      </c>
      <c r="AB31" s="7"/>
      <c r="AC31" s="36">
        <v>3.9</v>
      </c>
      <c r="AD31" s="7"/>
    </row>
    <row r="32" spans="1:30" ht="16.5" customHeight="1" x14ac:dyDescent="0.2">
      <c r="A32" s="7"/>
      <c r="B32" s="7" t="s">
        <v>143</v>
      </c>
      <c r="C32" s="7"/>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16.5" customHeight="1" x14ac:dyDescent="0.2">
      <c r="A33" s="7"/>
      <c r="B33" s="7"/>
      <c r="C33" s="7" t="s">
        <v>647</v>
      </c>
      <c r="D33" s="7"/>
      <c r="E33" s="7"/>
      <c r="F33" s="7"/>
      <c r="G33" s="7"/>
      <c r="H33" s="7"/>
      <c r="I33" s="7"/>
      <c r="J33" s="7"/>
      <c r="K33" s="7"/>
      <c r="L33" s="9" t="s">
        <v>174</v>
      </c>
      <c r="M33" s="30">
        <v>63.4</v>
      </c>
      <c r="N33" s="52">
        <v>4.8</v>
      </c>
      <c r="O33" s="30">
        <v>60.9</v>
      </c>
      <c r="P33" s="52">
        <v>2.1</v>
      </c>
      <c r="Q33" s="30">
        <v>70.3</v>
      </c>
      <c r="R33" s="52">
        <v>6.6</v>
      </c>
      <c r="S33" s="30">
        <v>63.2</v>
      </c>
      <c r="T33" s="52">
        <v>5.9</v>
      </c>
      <c r="U33" s="30">
        <v>57.5</v>
      </c>
      <c r="V33" s="52">
        <v>4.4000000000000004</v>
      </c>
      <c r="W33" s="30">
        <v>54.3</v>
      </c>
      <c r="X33" s="52">
        <v>6</v>
      </c>
      <c r="Y33" s="58">
        <v>53.9</v>
      </c>
      <c r="Z33" s="61">
        <v>11</v>
      </c>
      <c r="AA33" s="30">
        <v>59.6</v>
      </c>
      <c r="AB33" s="52">
        <v>7.2</v>
      </c>
      <c r="AC33" s="30">
        <v>62.9</v>
      </c>
      <c r="AD33" s="52">
        <v>1.2</v>
      </c>
    </row>
    <row r="34" spans="1:30" ht="16.5" customHeight="1" x14ac:dyDescent="0.2">
      <c r="A34" s="7"/>
      <c r="B34" s="7"/>
      <c r="C34" s="7"/>
      <c r="D34" s="7" t="s">
        <v>521</v>
      </c>
      <c r="E34" s="7"/>
      <c r="F34" s="7"/>
      <c r="G34" s="7"/>
      <c r="H34" s="7"/>
      <c r="I34" s="7"/>
      <c r="J34" s="7"/>
      <c r="K34" s="7"/>
      <c r="L34" s="9" t="s">
        <v>174</v>
      </c>
      <c r="M34" s="36">
        <v>3.9</v>
      </c>
      <c r="N34" s="7"/>
      <c r="O34" s="36">
        <v>1.8</v>
      </c>
      <c r="P34" s="7"/>
      <c r="Q34" s="36">
        <v>4.8</v>
      </c>
      <c r="R34" s="7"/>
      <c r="S34" s="36">
        <v>4.8</v>
      </c>
      <c r="T34" s="7"/>
      <c r="U34" s="36">
        <v>3.9</v>
      </c>
      <c r="V34" s="7"/>
      <c r="W34" s="36">
        <v>5.6</v>
      </c>
      <c r="X34" s="7"/>
      <c r="Y34" s="30">
        <v>10.4</v>
      </c>
      <c r="Z34" s="7"/>
      <c r="AA34" s="36">
        <v>6.2</v>
      </c>
      <c r="AB34" s="7"/>
      <c r="AC34" s="36">
        <v>1</v>
      </c>
      <c r="AD34" s="7"/>
    </row>
    <row r="35" spans="1:30" ht="16.5" customHeight="1" x14ac:dyDescent="0.2">
      <c r="A35" s="7"/>
      <c r="B35" s="7"/>
      <c r="C35" s="7" t="s">
        <v>648</v>
      </c>
      <c r="D35" s="7"/>
      <c r="E35" s="7"/>
      <c r="F35" s="7"/>
      <c r="G35" s="7"/>
      <c r="H35" s="7"/>
      <c r="I35" s="7"/>
      <c r="J35" s="7"/>
      <c r="K35" s="7"/>
      <c r="L35" s="9" t="s">
        <v>174</v>
      </c>
      <c r="M35" s="30">
        <v>11.5</v>
      </c>
      <c r="N35" s="52">
        <v>3.4</v>
      </c>
      <c r="O35" s="30">
        <v>13.1</v>
      </c>
      <c r="P35" s="52">
        <v>3.8</v>
      </c>
      <c r="Q35" s="36">
        <v>7.3</v>
      </c>
      <c r="R35" s="52">
        <v>3.2</v>
      </c>
      <c r="S35" s="30">
        <v>10.3</v>
      </c>
      <c r="T35" s="52">
        <v>4.0999999999999996</v>
      </c>
      <c r="U35" s="30">
        <v>12.8</v>
      </c>
      <c r="V35" s="52">
        <v>3.9</v>
      </c>
      <c r="W35" s="30">
        <v>15.2</v>
      </c>
      <c r="X35" s="52">
        <v>5.3</v>
      </c>
      <c r="Y35" s="59">
        <v>11.1</v>
      </c>
      <c r="Z35" s="52">
        <v>7.5</v>
      </c>
      <c r="AA35" s="59">
        <v>14</v>
      </c>
      <c r="AB35" s="52">
        <v>9.1</v>
      </c>
      <c r="AC35" s="30">
        <v>11.7</v>
      </c>
      <c r="AD35" s="52">
        <v>1.7</v>
      </c>
    </row>
    <row r="36" spans="1:30" ht="16.5" customHeight="1" x14ac:dyDescent="0.2">
      <c r="A36" s="7"/>
      <c r="B36" s="7"/>
      <c r="C36" s="7"/>
      <c r="D36" s="7" t="s">
        <v>521</v>
      </c>
      <c r="E36" s="7"/>
      <c r="F36" s="7"/>
      <c r="G36" s="7"/>
      <c r="H36" s="7"/>
      <c r="I36" s="7"/>
      <c r="J36" s="7"/>
      <c r="K36" s="7"/>
      <c r="L36" s="9" t="s">
        <v>174</v>
      </c>
      <c r="M36" s="30">
        <v>15</v>
      </c>
      <c r="N36" s="7"/>
      <c r="O36" s="30">
        <v>14.8</v>
      </c>
      <c r="P36" s="7"/>
      <c r="Q36" s="30">
        <v>22.6</v>
      </c>
      <c r="R36" s="7"/>
      <c r="S36" s="30">
        <v>20.2</v>
      </c>
      <c r="T36" s="7"/>
      <c r="U36" s="30">
        <v>15.4</v>
      </c>
      <c r="V36" s="7"/>
      <c r="W36" s="30">
        <v>17.8</v>
      </c>
      <c r="X36" s="7"/>
      <c r="Y36" s="30">
        <v>34.6</v>
      </c>
      <c r="Z36" s="7"/>
      <c r="AA36" s="30">
        <v>33.1</v>
      </c>
      <c r="AB36" s="7"/>
      <c r="AC36" s="36">
        <v>7.6</v>
      </c>
      <c r="AD36" s="7"/>
    </row>
    <row r="37" spans="1:30" ht="16.5" customHeight="1" x14ac:dyDescent="0.2">
      <c r="A37" s="7"/>
      <c r="B37" s="7"/>
      <c r="C37" s="7" t="s">
        <v>649</v>
      </c>
      <c r="D37" s="7"/>
      <c r="E37" s="7"/>
      <c r="F37" s="7"/>
      <c r="G37" s="7"/>
      <c r="H37" s="7"/>
      <c r="I37" s="7"/>
      <c r="J37" s="7"/>
      <c r="K37" s="7"/>
      <c r="L37" s="9" t="s">
        <v>174</v>
      </c>
      <c r="M37" s="30">
        <v>24.4</v>
      </c>
      <c r="N37" s="52">
        <v>3.2</v>
      </c>
      <c r="O37" s="30">
        <v>26.2</v>
      </c>
      <c r="P37" s="52">
        <v>4.9000000000000004</v>
      </c>
      <c r="Q37" s="30">
        <v>21.5</v>
      </c>
      <c r="R37" s="52">
        <v>5.8</v>
      </c>
      <c r="S37" s="30">
        <v>24.6</v>
      </c>
      <c r="T37" s="52">
        <v>5.4</v>
      </c>
      <c r="U37" s="30">
        <v>29.3</v>
      </c>
      <c r="V37" s="52">
        <v>6.9</v>
      </c>
      <c r="W37" s="30">
        <v>32.299999999999997</v>
      </c>
      <c r="X37" s="52">
        <v>5.7</v>
      </c>
      <c r="Y37" s="30">
        <v>30.4</v>
      </c>
      <c r="Z37" s="52">
        <v>8.9</v>
      </c>
      <c r="AA37" s="58">
        <v>32.5</v>
      </c>
      <c r="AB37" s="61">
        <v>13.7</v>
      </c>
      <c r="AC37" s="30">
        <v>25.4</v>
      </c>
      <c r="AD37" s="52">
        <v>1.9</v>
      </c>
    </row>
    <row r="38" spans="1:30" ht="16.5" customHeight="1" x14ac:dyDescent="0.2">
      <c r="A38" s="7"/>
      <c r="B38" s="7"/>
      <c r="C38" s="7"/>
      <c r="D38" s="7" t="s">
        <v>521</v>
      </c>
      <c r="E38" s="7"/>
      <c r="F38" s="7"/>
      <c r="G38" s="7"/>
      <c r="H38" s="7"/>
      <c r="I38" s="7"/>
      <c r="J38" s="7"/>
      <c r="K38" s="7"/>
      <c r="L38" s="9" t="s">
        <v>174</v>
      </c>
      <c r="M38" s="36">
        <v>6.6</v>
      </c>
      <c r="N38" s="7"/>
      <c r="O38" s="36">
        <v>9.5</v>
      </c>
      <c r="P38" s="7"/>
      <c r="Q38" s="30">
        <v>13.8</v>
      </c>
      <c r="R38" s="7"/>
      <c r="S38" s="30">
        <v>11.1</v>
      </c>
      <c r="T38" s="7"/>
      <c r="U38" s="30">
        <v>12.1</v>
      </c>
      <c r="V38" s="7"/>
      <c r="W38" s="36">
        <v>9</v>
      </c>
      <c r="X38" s="7"/>
      <c r="Y38" s="30">
        <v>15</v>
      </c>
      <c r="Z38" s="7"/>
      <c r="AA38" s="30">
        <v>21.5</v>
      </c>
      <c r="AB38" s="7"/>
      <c r="AC38" s="36">
        <v>3.9</v>
      </c>
      <c r="AD38" s="7"/>
    </row>
    <row r="39" spans="1:30" ht="16.5" customHeight="1" x14ac:dyDescent="0.2">
      <c r="A39" s="7"/>
      <c r="B39" s="7" t="s">
        <v>144</v>
      </c>
      <c r="C39" s="7"/>
      <c r="D39" s="7"/>
      <c r="E39" s="7"/>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
      <c r="A40" s="7"/>
      <c r="B40" s="7"/>
      <c r="C40" s="7" t="s">
        <v>647</v>
      </c>
      <c r="D40" s="7"/>
      <c r="E40" s="7"/>
      <c r="F40" s="7"/>
      <c r="G40" s="7"/>
      <c r="H40" s="7"/>
      <c r="I40" s="7"/>
      <c r="J40" s="7"/>
      <c r="K40" s="7"/>
      <c r="L40" s="9" t="s">
        <v>174</v>
      </c>
      <c r="M40" s="30">
        <v>66.2</v>
      </c>
      <c r="N40" s="52">
        <v>4.5999999999999996</v>
      </c>
      <c r="O40" s="30">
        <v>61.1</v>
      </c>
      <c r="P40" s="52">
        <v>7</v>
      </c>
      <c r="Q40" s="30">
        <v>65.099999999999994</v>
      </c>
      <c r="R40" s="52">
        <v>5</v>
      </c>
      <c r="S40" s="30">
        <v>63.2</v>
      </c>
      <c r="T40" s="52">
        <v>6.2</v>
      </c>
      <c r="U40" s="30">
        <v>65.599999999999994</v>
      </c>
      <c r="V40" s="52">
        <v>6.9</v>
      </c>
      <c r="W40" s="30">
        <v>55.4</v>
      </c>
      <c r="X40" s="52">
        <v>0.7</v>
      </c>
      <c r="Y40" s="58">
        <v>40.4</v>
      </c>
      <c r="Z40" s="61">
        <v>13.3</v>
      </c>
      <c r="AA40" s="30">
        <v>89.5</v>
      </c>
      <c r="AB40" s="52">
        <v>8.6</v>
      </c>
      <c r="AC40" s="30">
        <v>63.6</v>
      </c>
      <c r="AD40" s="52">
        <v>3.3</v>
      </c>
    </row>
    <row r="41" spans="1:30" ht="16.5" customHeight="1" x14ac:dyDescent="0.2">
      <c r="A41" s="7"/>
      <c r="B41" s="7"/>
      <c r="C41" s="7"/>
      <c r="D41" s="7" t="s">
        <v>521</v>
      </c>
      <c r="E41" s="7"/>
      <c r="F41" s="7"/>
      <c r="G41" s="7"/>
      <c r="H41" s="7"/>
      <c r="I41" s="7"/>
      <c r="J41" s="7"/>
      <c r="K41" s="7"/>
      <c r="L41" s="9" t="s">
        <v>174</v>
      </c>
      <c r="M41" s="36">
        <v>3.5</v>
      </c>
      <c r="N41" s="7"/>
      <c r="O41" s="36">
        <v>5.9</v>
      </c>
      <c r="P41" s="7"/>
      <c r="Q41" s="36">
        <v>3.9</v>
      </c>
      <c r="R41" s="7"/>
      <c r="S41" s="36">
        <v>5</v>
      </c>
      <c r="T41" s="7"/>
      <c r="U41" s="36">
        <v>5.3</v>
      </c>
      <c r="V41" s="7"/>
      <c r="W41" s="36">
        <v>0.7</v>
      </c>
      <c r="X41" s="7"/>
      <c r="Y41" s="30">
        <v>16.8</v>
      </c>
      <c r="Z41" s="7"/>
      <c r="AA41" s="36">
        <v>4.9000000000000004</v>
      </c>
      <c r="AB41" s="7"/>
      <c r="AC41" s="36">
        <v>2.7</v>
      </c>
      <c r="AD41" s="7"/>
    </row>
    <row r="42" spans="1:30" ht="16.5" customHeight="1" x14ac:dyDescent="0.2">
      <c r="A42" s="7"/>
      <c r="B42" s="7"/>
      <c r="C42" s="7" t="s">
        <v>648</v>
      </c>
      <c r="D42" s="7"/>
      <c r="E42" s="7"/>
      <c r="F42" s="7"/>
      <c r="G42" s="7"/>
      <c r="H42" s="7"/>
      <c r="I42" s="7"/>
      <c r="J42" s="7"/>
      <c r="K42" s="7"/>
      <c r="L42" s="9" t="s">
        <v>174</v>
      </c>
      <c r="M42" s="30">
        <v>11.1</v>
      </c>
      <c r="N42" s="52">
        <v>3</v>
      </c>
      <c r="O42" s="30">
        <v>10.6</v>
      </c>
      <c r="P42" s="52">
        <v>3.3</v>
      </c>
      <c r="Q42" s="30">
        <v>13.9</v>
      </c>
      <c r="R42" s="52">
        <v>3.3</v>
      </c>
      <c r="S42" s="36">
        <v>9.8000000000000007</v>
      </c>
      <c r="T42" s="52">
        <v>3.2</v>
      </c>
      <c r="U42" s="30">
        <v>14.1</v>
      </c>
      <c r="V42" s="52">
        <v>4.5999999999999996</v>
      </c>
      <c r="W42" s="30">
        <v>11.7</v>
      </c>
      <c r="X42" s="52">
        <v>4.4000000000000004</v>
      </c>
      <c r="Y42" s="30">
        <v>19.5</v>
      </c>
      <c r="Z42" s="52">
        <v>9.1</v>
      </c>
      <c r="AA42" s="51">
        <v>8.1</v>
      </c>
      <c r="AB42" s="52">
        <v>7</v>
      </c>
      <c r="AC42" s="30">
        <v>11.9</v>
      </c>
      <c r="AD42" s="52">
        <v>1.2</v>
      </c>
    </row>
    <row r="43" spans="1:30" ht="16.5" customHeight="1" x14ac:dyDescent="0.2">
      <c r="A43" s="7"/>
      <c r="B43" s="7"/>
      <c r="C43" s="7"/>
      <c r="D43" s="7" t="s">
        <v>521</v>
      </c>
      <c r="E43" s="7"/>
      <c r="F43" s="7"/>
      <c r="G43" s="7"/>
      <c r="H43" s="7"/>
      <c r="I43" s="7"/>
      <c r="J43" s="7"/>
      <c r="K43" s="7"/>
      <c r="L43" s="9" t="s">
        <v>174</v>
      </c>
      <c r="M43" s="30">
        <v>13.6</v>
      </c>
      <c r="N43" s="7"/>
      <c r="O43" s="30">
        <v>15.8</v>
      </c>
      <c r="P43" s="7"/>
      <c r="Q43" s="30">
        <v>11.9</v>
      </c>
      <c r="R43" s="7"/>
      <c r="S43" s="30">
        <v>16.7</v>
      </c>
      <c r="T43" s="7"/>
      <c r="U43" s="30">
        <v>16.5</v>
      </c>
      <c r="V43" s="7"/>
      <c r="W43" s="30">
        <v>19</v>
      </c>
      <c r="X43" s="7"/>
      <c r="Y43" s="30">
        <v>23.7</v>
      </c>
      <c r="Z43" s="7"/>
      <c r="AA43" s="30">
        <v>44</v>
      </c>
      <c r="AB43" s="7"/>
      <c r="AC43" s="36">
        <v>5.2</v>
      </c>
      <c r="AD43" s="7"/>
    </row>
    <row r="44" spans="1:30" ht="16.5" customHeight="1" x14ac:dyDescent="0.2">
      <c r="A44" s="7"/>
      <c r="B44" s="7"/>
      <c r="C44" s="7" t="s">
        <v>649</v>
      </c>
      <c r="D44" s="7"/>
      <c r="E44" s="7"/>
      <c r="F44" s="7"/>
      <c r="G44" s="7"/>
      <c r="H44" s="7"/>
      <c r="I44" s="7"/>
      <c r="J44" s="7"/>
      <c r="K44" s="7"/>
      <c r="L44" s="9" t="s">
        <v>174</v>
      </c>
      <c r="M44" s="30">
        <v>22.8</v>
      </c>
      <c r="N44" s="52">
        <v>3.8</v>
      </c>
      <c r="O44" s="30">
        <v>28.9</v>
      </c>
      <c r="P44" s="52">
        <v>4.5</v>
      </c>
      <c r="Q44" s="30">
        <v>20.5</v>
      </c>
      <c r="R44" s="52">
        <v>4.5999999999999996</v>
      </c>
      <c r="S44" s="30">
        <v>26.7</v>
      </c>
      <c r="T44" s="52">
        <v>6.3</v>
      </c>
      <c r="U44" s="30">
        <v>19.7</v>
      </c>
      <c r="V44" s="52">
        <v>4.7</v>
      </c>
      <c r="W44" s="30">
        <v>32.5</v>
      </c>
      <c r="X44" s="52">
        <v>7.3</v>
      </c>
      <c r="Y44" s="58">
        <v>42</v>
      </c>
      <c r="Z44" s="61">
        <v>11.6</v>
      </c>
      <c r="AA44" s="59">
        <v>10.7</v>
      </c>
      <c r="AB44" s="52">
        <v>6.5</v>
      </c>
      <c r="AC44" s="30">
        <v>24.5</v>
      </c>
      <c r="AD44" s="52">
        <v>1.6</v>
      </c>
    </row>
    <row r="45" spans="1:30" ht="16.5" customHeight="1" x14ac:dyDescent="0.2">
      <c r="A45" s="7"/>
      <c r="B45" s="7"/>
      <c r="C45" s="7"/>
      <c r="D45" s="7" t="s">
        <v>521</v>
      </c>
      <c r="E45" s="7"/>
      <c r="F45" s="7"/>
      <c r="G45" s="7"/>
      <c r="H45" s="7"/>
      <c r="I45" s="7"/>
      <c r="J45" s="7"/>
      <c r="K45" s="7"/>
      <c r="L45" s="9" t="s">
        <v>174</v>
      </c>
      <c r="M45" s="36">
        <v>8.6</v>
      </c>
      <c r="N45" s="7"/>
      <c r="O45" s="36">
        <v>7.9</v>
      </c>
      <c r="P45" s="7"/>
      <c r="Q45" s="30">
        <v>11.4</v>
      </c>
      <c r="R45" s="7"/>
      <c r="S45" s="30">
        <v>12</v>
      </c>
      <c r="T45" s="7"/>
      <c r="U45" s="30">
        <v>12.1</v>
      </c>
      <c r="V45" s="7"/>
      <c r="W45" s="30">
        <v>11.5</v>
      </c>
      <c r="X45" s="7"/>
      <c r="Y45" s="30">
        <v>14.1</v>
      </c>
      <c r="Z45" s="7"/>
      <c r="AA45" s="30">
        <v>31</v>
      </c>
      <c r="AB45" s="7"/>
      <c r="AC45" s="36">
        <v>3.3</v>
      </c>
      <c r="AD45" s="7"/>
    </row>
    <row r="46" spans="1:30" ht="16.5" customHeight="1" x14ac:dyDescent="0.2">
      <c r="A46" s="7"/>
      <c r="B46" s="7" t="s">
        <v>145</v>
      </c>
      <c r="C46" s="7"/>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
      <c r="A47" s="7"/>
      <c r="B47" s="7"/>
      <c r="C47" s="7" t="s">
        <v>647</v>
      </c>
      <c r="D47" s="7"/>
      <c r="E47" s="7"/>
      <c r="F47" s="7"/>
      <c r="G47" s="7"/>
      <c r="H47" s="7"/>
      <c r="I47" s="7"/>
      <c r="J47" s="7"/>
      <c r="K47" s="7"/>
      <c r="L47" s="9" t="s">
        <v>174</v>
      </c>
      <c r="M47" s="30">
        <v>67.2</v>
      </c>
      <c r="N47" s="52">
        <v>3.2</v>
      </c>
      <c r="O47" s="30">
        <v>65.7</v>
      </c>
      <c r="P47" s="52">
        <v>3.9</v>
      </c>
      <c r="Q47" s="30">
        <v>61.7</v>
      </c>
      <c r="R47" s="52">
        <v>7.8</v>
      </c>
      <c r="S47" s="30">
        <v>58.1</v>
      </c>
      <c r="T47" s="52">
        <v>7.6</v>
      </c>
      <c r="U47" s="30">
        <v>58.2</v>
      </c>
      <c r="V47" s="52">
        <v>8.4</v>
      </c>
      <c r="W47" s="30">
        <v>53.3</v>
      </c>
      <c r="X47" s="52">
        <v>8.6</v>
      </c>
      <c r="Y47" s="30">
        <v>53.2</v>
      </c>
      <c r="Z47" s="61">
        <v>10.6</v>
      </c>
      <c r="AA47" s="30">
        <v>74.099999999999994</v>
      </c>
      <c r="AB47" s="52">
        <v>7.4</v>
      </c>
      <c r="AC47" s="30">
        <v>63.9</v>
      </c>
      <c r="AD47" s="52">
        <v>2.4</v>
      </c>
    </row>
    <row r="48" spans="1:30" ht="16.5" customHeight="1" x14ac:dyDescent="0.2">
      <c r="A48" s="7"/>
      <c r="B48" s="7"/>
      <c r="C48" s="7"/>
      <c r="D48" s="7" t="s">
        <v>521</v>
      </c>
      <c r="E48" s="7"/>
      <c r="F48" s="7"/>
      <c r="G48" s="7"/>
      <c r="H48" s="7"/>
      <c r="I48" s="7"/>
      <c r="J48" s="7"/>
      <c r="K48" s="7"/>
      <c r="L48" s="9" t="s">
        <v>174</v>
      </c>
      <c r="M48" s="36">
        <v>2.5</v>
      </c>
      <c r="N48" s="7"/>
      <c r="O48" s="36">
        <v>3</v>
      </c>
      <c r="P48" s="7"/>
      <c r="Q48" s="36">
        <v>6.5</v>
      </c>
      <c r="R48" s="7"/>
      <c r="S48" s="36">
        <v>6.7</v>
      </c>
      <c r="T48" s="7"/>
      <c r="U48" s="36">
        <v>7.4</v>
      </c>
      <c r="V48" s="7"/>
      <c r="W48" s="36">
        <v>8.1999999999999993</v>
      </c>
      <c r="X48" s="7"/>
      <c r="Y48" s="30">
        <v>10.1</v>
      </c>
      <c r="Z48" s="7"/>
      <c r="AA48" s="36">
        <v>5.0999999999999996</v>
      </c>
      <c r="AB48" s="7"/>
      <c r="AC48" s="36">
        <v>1.9</v>
      </c>
      <c r="AD48" s="7"/>
    </row>
    <row r="49" spans="1:30" ht="16.5" customHeight="1" x14ac:dyDescent="0.2">
      <c r="A49" s="7"/>
      <c r="B49" s="7"/>
      <c r="C49" s="7" t="s">
        <v>648</v>
      </c>
      <c r="D49" s="7"/>
      <c r="E49" s="7"/>
      <c r="F49" s="7"/>
      <c r="G49" s="7"/>
      <c r="H49" s="7"/>
      <c r="I49" s="7"/>
      <c r="J49" s="7"/>
      <c r="K49" s="7"/>
      <c r="L49" s="9" t="s">
        <v>174</v>
      </c>
      <c r="M49" s="30">
        <v>10</v>
      </c>
      <c r="N49" s="52">
        <v>2.4</v>
      </c>
      <c r="O49" s="36">
        <v>9.6999999999999993</v>
      </c>
      <c r="P49" s="52">
        <v>2.9</v>
      </c>
      <c r="Q49" s="30">
        <v>12.4</v>
      </c>
      <c r="R49" s="52">
        <v>3</v>
      </c>
      <c r="S49" s="30">
        <v>11.3</v>
      </c>
      <c r="T49" s="52">
        <v>4.5</v>
      </c>
      <c r="U49" s="30">
        <v>13.9</v>
      </c>
      <c r="V49" s="52">
        <v>4.8</v>
      </c>
      <c r="W49" s="30">
        <v>13.5</v>
      </c>
      <c r="X49" s="52">
        <v>3.3</v>
      </c>
      <c r="Y49" s="30">
        <v>20.5</v>
      </c>
      <c r="Z49" s="52">
        <v>7.3</v>
      </c>
      <c r="AA49" s="51">
        <v>9.1999999999999993</v>
      </c>
      <c r="AB49" s="52">
        <v>6.8</v>
      </c>
      <c r="AC49" s="30">
        <v>11.1</v>
      </c>
      <c r="AD49" s="52">
        <v>1.2</v>
      </c>
    </row>
    <row r="50" spans="1:30" ht="16.5" customHeight="1" x14ac:dyDescent="0.2">
      <c r="A50" s="7"/>
      <c r="B50" s="7"/>
      <c r="C50" s="7"/>
      <c r="D50" s="7" t="s">
        <v>521</v>
      </c>
      <c r="E50" s="7"/>
      <c r="F50" s="7"/>
      <c r="G50" s="7"/>
      <c r="H50" s="7"/>
      <c r="I50" s="7"/>
      <c r="J50" s="7"/>
      <c r="K50" s="7"/>
      <c r="L50" s="9" t="s">
        <v>174</v>
      </c>
      <c r="M50" s="30">
        <v>12.1</v>
      </c>
      <c r="N50" s="7"/>
      <c r="O50" s="30">
        <v>15.2</v>
      </c>
      <c r="P50" s="7"/>
      <c r="Q50" s="30">
        <v>12.4</v>
      </c>
      <c r="R50" s="7"/>
      <c r="S50" s="30">
        <v>20.399999999999999</v>
      </c>
      <c r="T50" s="7"/>
      <c r="U50" s="30">
        <v>17.8</v>
      </c>
      <c r="V50" s="7"/>
      <c r="W50" s="30">
        <v>12.4</v>
      </c>
      <c r="X50" s="7"/>
      <c r="Y50" s="30">
        <v>18.100000000000001</v>
      </c>
      <c r="Z50" s="7"/>
      <c r="AA50" s="30">
        <v>37.9</v>
      </c>
      <c r="AB50" s="7"/>
      <c r="AC50" s="36">
        <v>5.5</v>
      </c>
      <c r="AD50" s="7"/>
    </row>
    <row r="51" spans="1:30" ht="16.5" customHeight="1" x14ac:dyDescent="0.2">
      <c r="A51" s="7"/>
      <c r="B51" s="7"/>
      <c r="C51" s="7" t="s">
        <v>649</v>
      </c>
      <c r="D51" s="7"/>
      <c r="E51" s="7"/>
      <c r="F51" s="7"/>
      <c r="G51" s="7"/>
      <c r="H51" s="7"/>
      <c r="I51" s="7"/>
      <c r="J51" s="7"/>
      <c r="K51" s="7"/>
      <c r="L51" s="9" t="s">
        <v>174</v>
      </c>
      <c r="M51" s="30">
        <v>22.1</v>
      </c>
      <c r="N51" s="52">
        <v>4.5999999999999996</v>
      </c>
      <c r="O51" s="30">
        <v>25.6</v>
      </c>
      <c r="P51" s="52">
        <v>3.2</v>
      </c>
      <c r="Q51" s="30">
        <v>26.6</v>
      </c>
      <c r="R51" s="52">
        <v>4.8</v>
      </c>
      <c r="S51" s="30">
        <v>30.6</v>
      </c>
      <c r="T51" s="52">
        <v>6.3</v>
      </c>
      <c r="U51" s="30">
        <v>26.7</v>
      </c>
      <c r="V51" s="52">
        <v>3.1</v>
      </c>
      <c r="W51" s="30">
        <v>32.700000000000003</v>
      </c>
      <c r="X51" s="52">
        <v>3.3</v>
      </c>
      <c r="Y51" s="30">
        <v>25.9</v>
      </c>
      <c r="Z51" s="52">
        <v>7.2</v>
      </c>
      <c r="AA51" s="59">
        <v>14.9</v>
      </c>
      <c r="AB51" s="61">
        <v>11.7</v>
      </c>
      <c r="AC51" s="30">
        <v>25</v>
      </c>
      <c r="AD51" s="52">
        <v>1.9</v>
      </c>
    </row>
    <row r="52" spans="1:30" ht="16.5" customHeight="1" x14ac:dyDescent="0.2">
      <c r="A52" s="7"/>
      <c r="B52" s="7"/>
      <c r="C52" s="7"/>
      <c r="D52" s="7" t="s">
        <v>521</v>
      </c>
      <c r="E52" s="7"/>
      <c r="F52" s="7"/>
      <c r="G52" s="7"/>
      <c r="H52" s="7"/>
      <c r="I52" s="7"/>
      <c r="J52" s="7"/>
      <c r="K52" s="7"/>
      <c r="L52" s="9" t="s">
        <v>174</v>
      </c>
      <c r="M52" s="30">
        <v>10.7</v>
      </c>
      <c r="N52" s="7"/>
      <c r="O52" s="36">
        <v>6.4</v>
      </c>
      <c r="P52" s="7"/>
      <c r="Q52" s="36">
        <v>9.3000000000000007</v>
      </c>
      <c r="R52" s="7"/>
      <c r="S52" s="30">
        <v>10.5</v>
      </c>
      <c r="T52" s="7"/>
      <c r="U52" s="36">
        <v>5.8</v>
      </c>
      <c r="V52" s="7"/>
      <c r="W52" s="36">
        <v>5.0999999999999996</v>
      </c>
      <c r="X52" s="7"/>
      <c r="Y52" s="30">
        <v>14.2</v>
      </c>
      <c r="Z52" s="7"/>
      <c r="AA52" s="30">
        <v>39.799999999999997</v>
      </c>
      <c r="AB52" s="7"/>
      <c r="AC52" s="36">
        <v>3.8</v>
      </c>
      <c r="AD52" s="7"/>
    </row>
    <row r="53" spans="1:30" ht="16.5" customHeight="1" x14ac:dyDescent="0.2">
      <c r="A53" s="7"/>
      <c r="B53" s="7" t="s">
        <v>146</v>
      </c>
      <c r="C53" s="7"/>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
      <c r="A54" s="7"/>
      <c r="B54" s="7"/>
      <c r="C54" s="7" t="s">
        <v>647</v>
      </c>
      <c r="D54" s="7"/>
      <c r="E54" s="7"/>
      <c r="F54" s="7"/>
      <c r="G54" s="7"/>
      <c r="H54" s="7"/>
      <c r="I54" s="7"/>
      <c r="J54" s="7"/>
      <c r="K54" s="7"/>
      <c r="L54" s="9" t="s">
        <v>174</v>
      </c>
      <c r="M54" s="30">
        <v>64.7</v>
      </c>
      <c r="N54" s="52">
        <v>4.0999999999999996</v>
      </c>
      <c r="O54" s="30">
        <v>63.4</v>
      </c>
      <c r="P54" s="52">
        <v>0.7</v>
      </c>
      <c r="Q54" s="30">
        <v>65.400000000000006</v>
      </c>
      <c r="R54" s="52">
        <v>3.2</v>
      </c>
      <c r="S54" s="30">
        <v>65.2</v>
      </c>
      <c r="T54" s="52">
        <v>6.2</v>
      </c>
      <c r="U54" s="30">
        <v>64.7</v>
      </c>
      <c r="V54" s="52">
        <v>6</v>
      </c>
      <c r="W54" s="30">
        <v>51.8</v>
      </c>
      <c r="X54" s="52">
        <v>5.7</v>
      </c>
      <c r="Y54" s="30">
        <v>58.3</v>
      </c>
      <c r="Z54" s="61">
        <v>11</v>
      </c>
      <c r="AA54" s="30">
        <v>78.400000000000006</v>
      </c>
      <c r="AB54" s="61">
        <v>11.2</v>
      </c>
      <c r="AC54" s="30">
        <v>64.2</v>
      </c>
      <c r="AD54" s="52">
        <v>1.7</v>
      </c>
    </row>
    <row r="55" spans="1:30" ht="16.5" customHeight="1" x14ac:dyDescent="0.2">
      <c r="A55" s="7"/>
      <c r="B55" s="7"/>
      <c r="C55" s="7"/>
      <c r="D55" s="7" t="s">
        <v>521</v>
      </c>
      <c r="E55" s="7"/>
      <c r="F55" s="7"/>
      <c r="G55" s="7"/>
      <c r="H55" s="7"/>
      <c r="I55" s="7"/>
      <c r="J55" s="7"/>
      <c r="K55" s="7"/>
      <c r="L55" s="9" t="s">
        <v>174</v>
      </c>
      <c r="M55" s="36">
        <v>3.3</v>
      </c>
      <c r="N55" s="7"/>
      <c r="O55" s="36">
        <v>0.6</v>
      </c>
      <c r="P55" s="7"/>
      <c r="Q55" s="36">
        <v>2.5</v>
      </c>
      <c r="R55" s="7"/>
      <c r="S55" s="36">
        <v>4.9000000000000004</v>
      </c>
      <c r="T55" s="7"/>
      <c r="U55" s="36">
        <v>4.8</v>
      </c>
      <c r="V55" s="7"/>
      <c r="W55" s="36">
        <v>5.6</v>
      </c>
      <c r="X55" s="7"/>
      <c r="Y55" s="36">
        <v>9.6</v>
      </c>
      <c r="Z55" s="7"/>
      <c r="AA55" s="36">
        <v>7.3</v>
      </c>
      <c r="AB55" s="7"/>
      <c r="AC55" s="36">
        <v>1.4</v>
      </c>
      <c r="AD55" s="7"/>
    </row>
    <row r="56" spans="1:30" ht="16.5" customHeight="1" x14ac:dyDescent="0.2">
      <c r="A56" s="7"/>
      <c r="B56" s="7"/>
      <c r="C56" s="7" t="s">
        <v>648</v>
      </c>
      <c r="D56" s="7"/>
      <c r="E56" s="7"/>
      <c r="F56" s="7"/>
      <c r="G56" s="7"/>
      <c r="H56" s="7"/>
      <c r="I56" s="7"/>
      <c r="J56" s="7"/>
      <c r="K56" s="7"/>
      <c r="L56" s="9" t="s">
        <v>174</v>
      </c>
      <c r="M56" s="36">
        <v>8.1999999999999993</v>
      </c>
      <c r="N56" s="52">
        <v>2.9</v>
      </c>
      <c r="O56" s="30">
        <v>10.4</v>
      </c>
      <c r="P56" s="52">
        <v>3</v>
      </c>
      <c r="Q56" s="30">
        <v>10.4</v>
      </c>
      <c r="R56" s="52">
        <v>4</v>
      </c>
      <c r="S56" s="36">
        <v>8.8000000000000007</v>
      </c>
      <c r="T56" s="52">
        <v>3.4</v>
      </c>
      <c r="U56" s="30">
        <v>12.2</v>
      </c>
      <c r="V56" s="52">
        <v>4</v>
      </c>
      <c r="W56" s="30">
        <v>16</v>
      </c>
      <c r="X56" s="52">
        <v>6.9</v>
      </c>
      <c r="Y56" s="30">
        <v>19.2</v>
      </c>
      <c r="Z56" s="52">
        <v>8.1</v>
      </c>
      <c r="AA56" s="59">
        <v>12.7</v>
      </c>
      <c r="AB56" s="52">
        <v>8.1999999999999993</v>
      </c>
      <c r="AC56" s="30">
        <v>10</v>
      </c>
      <c r="AD56" s="52">
        <v>1.6</v>
      </c>
    </row>
    <row r="57" spans="1:30" ht="16.5" customHeight="1" x14ac:dyDescent="0.2">
      <c r="A57" s="7"/>
      <c r="B57" s="7"/>
      <c r="C57" s="7"/>
      <c r="D57" s="7" t="s">
        <v>521</v>
      </c>
      <c r="E57" s="7"/>
      <c r="F57" s="7"/>
      <c r="G57" s="7"/>
      <c r="H57" s="7"/>
      <c r="I57" s="7"/>
      <c r="J57" s="7"/>
      <c r="K57" s="7"/>
      <c r="L57" s="9" t="s">
        <v>174</v>
      </c>
      <c r="M57" s="30">
        <v>18.399999999999999</v>
      </c>
      <c r="N57" s="7"/>
      <c r="O57" s="30">
        <v>14.5</v>
      </c>
      <c r="P57" s="7"/>
      <c r="Q57" s="30">
        <v>19.8</v>
      </c>
      <c r="R57" s="7"/>
      <c r="S57" s="30">
        <v>19.5</v>
      </c>
      <c r="T57" s="7"/>
      <c r="U57" s="30">
        <v>16.7</v>
      </c>
      <c r="V57" s="7"/>
      <c r="W57" s="30">
        <v>22.1</v>
      </c>
      <c r="X57" s="7"/>
      <c r="Y57" s="30">
        <v>21.4</v>
      </c>
      <c r="Z57" s="7"/>
      <c r="AA57" s="30">
        <v>33</v>
      </c>
      <c r="AB57" s="7"/>
      <c r="AC57" s="36">
        <v>8.1999999999999993</v>
      </c>
      <c r="AD57" s="7"/>
    </row>
    <row r="58" spans="1:30" ht="16.5" customHeight="1" x14ac:dyDescent="0.2">
      <c r="A58" s="7"/>
      <c r="B58" s="7"/>
      <c r="C58" s="7" t="s">
        <v>649</v>
      </c>
      <c r="D58" s="7"/>
      <c r="E58" s="7"/>
      <c r="F58" s="7"/>
      <c r="G58" s="7"/>
      <c r="H58" s="7"/>
      <c r="I58" s="7"/>
      <c r="J58" s="7"/>
      <c r="K58" s="7"/>
      <c r="L58" s="9" t="s">
        <v>174</v>
      </c>
      <c r="M58" s="30">
        <v>26.7</v>
      </c>
      <c r="N58" s="52">
        <v>2.9</v>
      </c>
      <c r="O58" s="30">
        <v>25.9</v>
      </c>
      <c r="P58" s="52">
        <v>4.5</v>
      </c>
      <c r="Q58" s="30">
        <v>24</v>
      </c>
      <c r="R58" s="52">
        <v>3.3</v>
      </c>
      <c r="S58" s="30">
        <v>27.1</v>
      </c>
      <c r="T58" s="52">
        <v>5.6</v>
      </c>
      <c r="U58" s="30">
        <v>21.5</v>
      </c>
      <c r="V58" s="52">
        <v>4.9000000000000004</v>
      </c>
      <c r="W58" s="30">
        <v>34.799999999999997</v>
      </c>
      <c r="X58" s="52">
        <v>5.6</v>
      </c>
      <c r="Y58" s="30">
        <v>26.4</v>
      </c>
      <c r="Z58" s="52">
        <v>8.8000000000000007</v>
      </c>
      <c r="AA58" s="51">
        <v>6.4</v>
      </c>
      <c r="AB58" s="52">
        <v>5.6</v>
      </c>
      <c r="AC58" s="30">
        <v>25.8</v>
      </c>
      <c r="AD58" s="52">
        <v>1.1000000000000001</v>
      </c>
    </row>
    <row r="59" spans="1:30" ht="16.5" customHeight="1" x14ac:dyDescent="0.2">
      <c r="A59" s="7"/>
      <c r="B59" s="7"/>
      <c r="C59" s="7"/>
      <c r="D59" s="7" t="s">
        <v>521</v>
      </c>
      <c r="E59" s="7"/>
      <c r="F59" s="7"/>
      <c r="G59" s="7"/>
      <c r="H59" s="7"/>
      <c r="I59" s="7"/>
      <c r="J59" s="7"/>
      <c r="K59" s="7"/>
      <c r="L59" s="9" t="s">
        <v>174</v>
      </c>
      <c r="M59" s="36">
        <v>5.6</v>
      </c>
      <c r="N59" s="7"/>
      <c r="O59" s="36">
        <v>8.9</v>
      </c>
      <c r="P59" s="7"/>
      <c r="Q59" s="36">
        <v>7</v>
      </c>
      <c r="R59" s="7"/>
      <c r="S59" s="30">
        <v>10.5</v>
      </c>
      <c r="T59" s="7"/>
      <c r="U59" s="30">
        <v>11.5</v>
      </c>
      <c r="V59" s="7"/>
      <c r="W59" s="36">
        <v>8.1999999999999993</v>
      </c>
      <c r="X59" s="7"/>
      <c r="Y59" s="30">
        <v>17.100000000000001</v>
      </c>
      <c r="Z59" s="7"/>
      <c r="AA59" s="30">
        <v>44.8</v>
      </c>
      <c r="AB59" s="7"/>
      <c r="AC59" s="36">
        <v>2.2000000000000002</v>
      </c>
      <c r="AD59" s="7"/>
    </row>
    <row r="60" spans="1:30" ht="16.5" customHeight="1" x14ac:dyDescent="0.2">
      <c r="A60" s="7"/>
      <c r="B60" s="7" t="s">
        <v>147</v>
      </c>
      <c r="C60" s="7"/>
      <c r="D60" s="7"/>
      <c r="E60" s="7"/>
      <c r="F60" s="7"/>
      <c r="G60" s="7"/>
      <c r="H60" s="7"/>
      <c r="I60" s="7"/>
      <c r="J60" s="7"/>
      <c r="K60" s="7"/>
      <c r="L60" s="9"/>
      <c r="M60" s="10"/>
      <c r="N60" s="7"/>
      <c r="O60" s="10"/>
      <c r="P60" s="7"/>
      <c r="Q60" s="10"/>
      <c r="R60" s="7"/>
      <c r="S60" s="10"/>
      <c r="T60" s="7"/>
      <c r="U60" s="10"/>
      <c r="V60" s="7"/>
      <c r="W60" s="10"/>
      <c r="X60" s="7"/>
      <c r="Y60" s="10"/>
      <c r="Z60" s="7"/>
      <c r="AA60" s="10"/>
      <c r="AB60" s="7"/>
      <c r="AC60" s="10"/>
      <c r="AD60" s="7"/>
    </row>
    <row r="61" spans="1:30" ht="16.5" customHeight="1" x14ac:dyDescent="0.2">
      <c r="A61" s="7"/>
      <c r="B61" s="7"/>
      <c r="C61" s="7" t="s">
        <v>647</v>
      </c>
      <c r="D61" s="7"/>
      <c r="E61" s="7"/>
      <c r="F61" s="7"/>
      <c r="G61" s="7"/>
      <c r="H61" s="7"/>
      <c r="I61" s="7"/>
      <c r="J61" s="7"/>
      <c r="K61" s="7"/>
      <c r="L61" s="9" t="s">
        <v>174</v>
      </c>
      <c r="M61" s="30">
        <v>63.9</v>
      </c>
      <c r="N61" s="52">
        <v>3.2</v>
      </c>
      <c r="O61" s="30">
        <v>63.7</v>
      </c>
      <c r="P61" s="52">
        <v>3.8</v>
      </c>
      <c r="Q61" s="30">
        <v>66.2</v>
      </c>
      <c r="R61" s="52">
        <v>4.2</v>
      </c>
      <c r="S61" s="30">
        <v>61.5</v>
      </c>
      <c r="T61" s="52">
        <v>5.5</v>
      </c>
      <c r="U61" s="30">
        <v>65.2</v>
      </c>
      <c r="V61" s="52">
        <v>3.2</v>
      </c>
      <c r="W61" s="30">
        <v>53.9</v>
      </c>
      <c r="X61" s="52">
        <v>6.6</v>
      </c>
      <c r="Y61" s="30">
        <v>60</v>
      </c>
      <c r="Z61" s="52">
        <v>8.9</v>
      </c>
      <c r="AA61" s="30">
        <v>51.9</v>
      </c>
      <c r="AB61" s="61">
        <v>10.199999999999999</v>
      </c>
      <c r="AC61" s="30">
        <v>63.8</v>
      </c>
      <c r="AD61" s="52">
        <v>1.6</v>
      </c>
    </row>
    <row r="62" spans="1:30" ht="16.5" customHeight="1" x14ac:dyDescent="0.2">
      <c r="A62" s="7"/>
      <c r="B62" s="7"/>
      <c r="C62" s="7"/>
      <c r="D62" s="7" t="s">
        <v>521</v>
      </c>
      <c r="E62" s="7"/>
      <c r="F62" s="7"/>
      <c r="G62" s="7"/>
      <c r="H62" s="7"/>
      <c r="I62" s="7"/>
      <c r="J62" s="7"/>
      <c r="K62" s="7"/>
      <c r="L62" s="9" t="s">
        <v>174</v>
      </c>
      <c r="M62" s="36">
        <v>2.5</v>
      </c>
      <c r="N62" s="7"/>
      <c r="O62" s="36">
        <v>3.1</v>
      </c>
      <c r="P62" s="7"/>
      <c r="Q62" s="36">
        <v>3.2</v>
      </c>
      <c r="R62" s="7"/>
      <c r="S62" s="36">
        <v>4.5</v>
      </c>
      <c r="T62" s="7"/>
      <c r="U62" s="36">
        <v>2.5</v>
      </c>
      <c r="V62" s="7"/>
      <c r="W62" s="36">
        <v>6.3</v>
      </c>
      <c r="X62" s="7"/>
      <c r="Y62" s="36">
        <v>7.6</v>
      </c>
      <c r="Z62" s="7"/>
      <c r="AA62" s="30">
        <v>10</v>
      </c>
      <c r="AB62" s="7"/>
      <c r="AC62" s="36">
        <v>1.3</v>
      </c>
      <c r="AD62" s="7"/>
    </row>
    <row r="63" spans="1:30" ht="16.5" customHeight="1" x14ac:dyDescent="0.2">
      <c r="A63" s="7"/>
      <c r="B63" s="7"/>
      <c r="C63" s="7" t="s">
        <v>648</v>
      </c>
      <c r="D63" s="7"/>
      <c r="E63" s="7"/>
      <c r="F63" s="7"/>
      <c r="G63" s="7"/>
      <c r="H63" s="7"/>
      <c r="I63" s="7"/>
      <c r="J63" s="7"/>
      <c r="K63" s="7"/>
      <c r="L63" s="9" t="s">
        <v>174</v>
      </c>
      <c r="M63" s="36">
        <v>9.5</v>
      </c>
      <c r="N63" s="52">
        <v>2.1</v>
      </c>
      <c r="O63" s="30">
        <v>11.7</v>
      </c>
      <c r="P63" s="52">
        <v>2.7</v>
      </c>
      <c r="Q63" s="30">
        <v>11.2</v>
      </c>
      <c r="R63" s="52">
        <v>3</v>
      </c>
      <c r="S63" s="30">
        <v>11.8</v>
      </c>
      <c r="T63" s="52">
        <v>3.5</v>
      </c>
      <c r="U63" s="30">
        <v>13.5</v>
      </c>
      <c r="V63" s="52">
        <v>2.9</v>
      </c>
      <c r="W63" s="30">
        <v>15.4</v>
      </c>
      <c r="X63" s="52">
        <v>3.9</v>
      </c>
      <c r="Y63" s="30">
        <v>13.2</v>
      </c>
      <c r="Z63" s="52">
        <v>5.5</v>
      </c>
      <c r="AA63" s="59">
        <v>13.8</v>
      </c>
      <c r="AB63" s="52">
        <v>6.8</v>
      </c>
      <c r="AC63" s="30">
        <v>11.2</v>
      </c>
      <c r="AD63" s="52">
        <v>1.1000000000000001</v>
      </c>
    </row>
    <row r="64" spans="1:30" ht="16.5" customHeight="1" x14ac:dyDescent="0.2">
      <c r="A64" s="7"/>
      <c r="B64" s="7"/>
      <c r="C64" s="7"/>
      <c r="D64" s="7" t="s">
        <v>521</v>
      </c>
      <c r="E64" s="7"/>
      <c r="F64" s="7"/>
      <c r="G64" s="7"/>
      <c r="H64" s="7"/>
      <c r="I64" s="7"/>
      <c r="J64" s="7"/>
      <c r="K64" s="7"/>
      <c r="L64" s="9" t="s">
        <v>174</v>
      </c>
      <c r="M64" s="30">
        <v>11.1</v>
      </c>
      <c r="N64" s="7"/>
      <c r="O64" s="30">
        <v>11.8</v>
      </c>
      <c r="P64" s="7"/>
      <c r="Q64" s="30">
        <v>13.8</v>
      </c>
      <c r="R64" s="7"/>
      <c r="S64" s="30">
        <v>15.3</v>
      </c>
      <c r="T64" s="7"/>
      <c r="U64" s="30">
        <v>10.8</v>
      </c>
      <c r="V64" s="7"/>
      <c r="W64" s="30">
        <v>12.9</v>
      </c>
      <c r="X64" s="7"/>
      <c r="Y64" s="30">
        <v>21.3</v>
      </c>
      <c r="Z64" s="7"/>
      <c r="AA64" s="30">
        <v>25.3</v>
      </c>
      <c r="AB64" s="7"/>
      <c r="AC64" s="36">
        <v>5.0999999999999996</v>
      </c>
      <c r="AD64" s="7"/>
    </row>
    <row r="65" spans="1:30" ht="16.5" customHeight="1" x14ac:dyDescent="0.2">
      <c r="A65" s="7"/>
      <c r="B65" s="7"/>
      <c r="C65" s="7" t="s">
        <v>649</v>
      </c>
      <c r="D65" s="7"/>
      <c r="E65" s="7"/>
      <c r="F65" s="7"/>
      <c r="G65" s="7"/>
      <c r="H65" s="7"/>
      <c r="I65" s="7"/>
      <c r="J65" s="7"/>
      <c r="K65" s="7"/>
      <c r="L65" s="9" t="s">
        <v>174</v>
      </c>
      <c r="M65" s="30">
        <v>26.5</v>
      </c>
      <c r="N65" s="52">
        <v>2.8</v>
      </c>
      <c r="O65" s="30">
        <v>24.5</v>
      </c>
      <c r="P65" s="52">
        <v>3.6</v>
      </c>
      <c r="Q65" s="30">
        <v>22.6</v>
      </c>
      <c r="R65" s="52">
        <v>3.3</v>
      </c>
      <c r="S65" s="30">
        <v>26.8</v>
      </c>
      <c r="T65" s="52">
        <v>4.7</v>
      </c>
      <c r="U65" s="30">
        <v>21.2</v>
      </c>
      <c r="V65" s="52">
        <v>3.4</v>
      </c>
      <c r="W65" s="30">
        <v>30.7</v>
      </c>
      <c r="X65" s="52">
        <v>6.2</v>
      </c>
      <c r="Y65" s="30">
        <v>26.9</v>
      </c>
      <c r="Z65" s="52">
        <v>6.9</v>
      </c>
      <c r="AA65" s="30">
        <v>34.299999999999997</v>
      </c>
      <c r="AB65" s="52">
        <v>9.4</v>
      </c>
      <c r="AC65" s="30">
        <v>25</v>
      </c>
      <c r="AD65" s="52">
        <v>1.5</v>
      </c>
    </row>
    <row r="66" spans="1:30" ht="16.5" customHeight="1" x14ac:dyDescent="0.2">
      <c r="A66" s="11"/>
      <c r="B66" s="11"/>
      <c r="C66" s="11"/>
      <c r="D66" s="11" t="s">
        <v>521</v>
      </c>
      <c r="E66" s="11"/>
      <c r="F66" s="11"/>
      <c r="G66" s="11"/>
      <c r="H66" s="11"/>
      <c r="I66" s="11"/>
      <c r="J66" s="11"/>
      <c r="K66" s="11"/>
      <c r="L66" s="12" t="s">
        <v>174</v>
      </c>
      <c r="M66" s="39">
        <v>5.4</v>
      </c>
      <c r="N66" s="11"/>
      <c r="O66" s="39">
        <v>7.5</v>
      </c>
      <c r="P66" s="11"/>
      <c r="Q66" s="39">
        <v>7.5</v>
      </c>
      <c r="R66" s="11"/>
      <c r="S66" s="39">
        <v>9</v>
      </c>
      <c r="T66" s="11"/>
      <c r="U66" s="39">
        <v>8.1</v>
      </c>
      <c r="V66" s="11"/>
      <c r="W66" s="37">
        <v>10.4</v>
      </c>
      <c r="X66" s="11"/>
      <c r="Y66" s="37">
        <v>13</v>
      </c>
      <c r="Z66" s="11"/>
      <c r="AA66" s="37">
        <v>13.9</v>
      </c>
      <c r="AB66" s="11"/>
      <c r="AC66" s="39">
        <v>3.1</v>
      </c>
      <c r="AD66" s="11"/>
    </row>
    <row r="67" spans="1:30" ht="4.5" customHeight="1" x14ac:dyDescent="0.2">
      <c r="A67" s="25"/>
      <c r="B67" s="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6.5" customHeight="1" x14ac:dyDescent="0.2">
      <c r="A68" s="25"/>
      <c r="B68" s="25"/>
      <c r="C68" s="79" t="s">
        <v>650</v>
      </c>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row>
    <row r="69" spans="1:30" ht="4.5" customHeight="1" x14ac:dyDescent="0.2">
      <c r="A69" s="25"/>
      <c r="B69" s="2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6.5" customHeight="1" x14ac:dyDescent="0.2">
      <c r="A70" s="35"/>
      <c r="B70" s="35"/>
      <c r="C70" s="79" t="s">
        <v>154</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row>
    <row r="71" spans="1:30" ht="16.5" customHeight="1" x14ac:dyDescent="0.2">
      <c r="A71" s="35"/>
      <c r="B71" s="35"/>
      <c r="C71" s="79" t="s">
        <v>155</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row>
    <row r="72" spans="1:30" ht="4.5" customHeight="1" x14ac:dyDescent="0.2">
      <c r="A72" s="25"/>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6.5" customHeight="1" x14ac:dyDescent="0.2">
      <c r="A73" s="25" t="s">
        <v>115</v>
      </c>
      <c r="B73" s="25"/>
      <c r="C73" s="79" t="s">
        <v>523</v>
      </c>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row>
    <row r="74" spans="1:30" ht="29.45" customHeight="1" x14ac:dyDescent="0.2">
      <c r="A74" s="25" t="s">
        <v>117</v>
      </c>
      <c r="B74" s="25"/>
      <c r="C74" s="79" t="s">
        <v>651</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row>
    <row r="75" spans="1:30" ht="16.5" customHeight="1" x14ac:dyDescent="0.2">
      <c r="A75" s="25" t="s">
        <v>119</v>
      </c>
      <c r="B75" s="25"/>
      <c r="C75" s="79" t="s">
        <v>116</v>
      </c>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row>
    <row r="76" spans="1:30" ht="16.5" customHeight="1" x14ac:dyDescent="0.2">
      <c r="A76" s="25" t="s">
        <v>121</v>
      </c>
      <c r="B76" s="25"/>
      <c r="C76" s="79" t="s">
        <v>652</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row>
    <row r="77" spans="1:30" ht="29.45" customHeight="1" x14ac:dyDescent="0.2">
      <c r="A77" s="25" t="s">
        <v>123</v>
      </c>
      <c r="B77" s="25"/>
      <c r="C77" s="79" t="s">
        <v>653</v>
      </c>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row>
    <row r="78" spans="1:30" ht="29.45" customHeight="1" x14ac:dyDescent="0.2">
      <c r="A78" s="25" t="s">
        <v>161</v>
      </c>
      <c r="B78" s="25"/>
      <c r="C78" s="79" t="s">
        <v>526</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row>
    <row r="79" spans="1:30" ht="29.45" customHeight="1" x14ac:dyDescent="0.2">
      <c r="A79" s="25" t="s">
        <v>180</v>
      </c>
      <c r="B79" s="25"/>
      <c r="C79" s="79" t="s">
        <v>527</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row>
    <row r="80" spans="1:30" ht="29.45" customHeight="1" x14ac:dyDescent="0.2">
      <c r="A80" s="25" t="s">
        <v>182</v>
      </c>
      <c r="B80" s="25"/>
      <c r="C80" s="79" t="s">
        <v>528</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row>
    <row r="81" spans="1:30" ht="16.5" customHeight="1" x14ac:dyDescent="0.2">
      <c r="A81" s="25" t="s">
        <v>654</v>
      </c>
      <c r="B81" s="25"/>
      <c r="C81" s="79" t="s">
        <v>655</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row>
    <row r="82" spans="1:30" ht="16.5" customHeight="1" x14ac:dyDescent="0.2">
      <c r="A82" s="25" t="s">
        <v>529</v>
      </c>
      <c r="B82" s="25"/>
      <c r="C82" s="79" t="s">
        <v>530</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row>
    <row r="83" spans="1:30" ht="16.5" customHeight="1" x14ac:dyDescent="0.2">
      <c r="A83" s="25" t="s">
        <v>656</v>
      </c>
      <c r="B83" s="25"/>
      <c r="C83" s="79" t="s">
        <v>657</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row>
    <row r="84" spans="1:30" ht="4.5" customHeight="1" x14ac:dyDescent="0.2"/>
    <row r="85" spans="1:30" ht="16.5" customHeight="1" x14ac:dyDescent="0.2">
      <c r="A85" s="26" t="s">
        <v>125</v>
      </c>
      <c r="B85" s="25"/>
      <c r="C85" s="25"/>
      <c r="D85" s="25"/>
      <c r="E85" s="79" t="s">
        <v>531</v>
      </c>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row>
  </sheetData>
  <mergeCells count="25">
    <mergeCell ref="W2:X2"/>
    <mergeCell ref="Y2:Z2"/>
    <mergeCell ref="AA2:AB2"/>
    <mergeCell ref="AC2:AD2"/>
    <mergeCell ref="K1:AD1"/>
    <mergeCell ref="M2:N2"/>
    <mergeCell ref="O2:P2"/>
    <mergeCell ref="Q2:R2"/>
    <mergeCell ref="S2:T2"/>
    <mergeCell ref="U2:V2"/>
    <mergeCell ref="C68:AD68"/>
    <mergeCell ref="C70:AD70"/>
    <mergeCell ref="C71:AD71"/>
    <mergeCell ref="C73:AD73"/>
    <mergeCell ref="C74:AD74"/>
    <mergeCell ref="C75:AD75"/>
    <mergeCell ref="C76:AD76"/>
    <mergeCell ref="C77:AD77"/>
    <mergeCell ref="C78:AD78"/>
    <mergeCell ref="C79:AD79"/>
    <mergeCell ref="C80:AD80"/>
    <mergeCell ref="C81:AD81"/>
    <mergeCell ref="C82:AD82"/>
    <mergeCell ref="C83:AD83"/>
    <mergeCell ref="E85:AD85"/>
  </mergeCells>
  <pageMargins left="0.7" right="0.7" top="0.75" bottom="0.75" header="0.3" footer="0.3"/>
  <pageSetup paperSize="9" fitToHeight="0" orientation="landscape" horizontalDpi="300" verticalDpi="300"/>
  <headerFooter scaleWithDoc="0" alignWithMargins="0">
    <oddHeader>&amp;C&amp;"Arial"&amp;8TABLE 10A.42</oddHeader>
    <oddFooter>&amp;L&amp;"Arial"&amp;8REPORT ON
GOVERNMENT
SERVICES 2022&amp;R&amp;"Arial"&amp;8PRIMARY AND
COMMUNITY HEALTH
PAGE &amp;B&amp;P&amp;B</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D36"/>
  <sheetViews>
    <sheetView showGridLines="0" workbookViewId="0"/>
  </sheetViews>
  <sheetFormatPr defaultColWidth="10.85546875" defaultRowHeight="12.75" x14ac:dyDescent="0.2"/>
  <cols>
    <col min="1" max="11" width="1.7109375" customWidth="1"/>
    <col min="12" max="12" width="5.42578125" customWidth="1"/>
    <col min="13" max="30" width="5" customWidth="1"/>
  </cols>
  <sheetData>
    <row r="1" spans="1:30" ht="33.950000000000003" customHeight="1" x14ac:dyDescent="0.2">
      <c r="A1" s="8" t="s">
        <v>658</v>
      </c>
      <c r="B1" s="8"/>
      <c r="C1" s="8"/>
      <c r="D1" s="8"/>
      <c r="E1" s="8"/>
      <c r="F1" s="8"/>
      <c r="G1" s="8"/>
      <c r="H1" s="8"/>
      <c r="I1" s="8"/>
      <c r="J1" s="8"/>
      <c r="K1" s="85" t="s">
        <v>659</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52</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140</v>
      </c>
      <c r="C4" s="7"/>
      <c r="D4" s="7"/>
      <c r="E4" s="7"/>
      <c r="F4" s="7"/>
      <c r="G4" s="7"/>
      <c r="H4" s="7"/>
      <c r="I4" s="7"/>
      <c r="J4" s="7"/>
      <c r="K4" s="7"/>
      <c r="L4" s="9" t="s">
        <v>174</v>
      </c>
      <c r="M4" s="30">
        <v>18.2</v>
      </c>
      <c r="N4" s="52">
        <v>1.4</v>
      </c>
      <c r="O4" s="30">
        <v>14.2</v>
      </c>
      <c r="P4" s="52">
        <v>1.2</v>
      </c>
      <c r="Q4" s="30">
        <v>15.6</v>
      </c>
      <c r="R4" s="52">
        <v>1.2</v>
      </c>
      <c r="S4" s="30">
        <v>15.8</v>
      </c>
      <c r="T4" s="52">
        <v>1.8</v>
      </c>
      <c r="U4" s="30">
        <v>19.2</v>
      </c>
      <c r="V4" s="52">
        <v>2.2000000000000002</v>
      </c>
      <c r="W4" s="30">
        <v>23.9</v>
      </c>
      <c r="X4" s="52">
        <v>2.2000000000000002</v>
      </c>
      <c r="Y4" s="30">
        <v>18.399999999999999</v>
      </c>
      <c r="Z4" s="52">
        <v>3.6</v>
      </c>
      <c r="AA4" s="30">
        <v>14.4</v>
      </c>
      <c r="AB4" s="52">
        <v>2.7</v>
      </c>
      <c r="AC4" s="30">
        <v>16.600000000000001</v>
      </c>
      <c r="AD4" s="52">
        <v>0.7</v>
      </c>
    </row>
    <row r="5" spans="1:30" ht="16.5" customHeight="1" x14ac:dyDescent="0.2">
      <c r="A5" s="7"/>
      <c r="B5" s="7"/>
      <c r="C5" s="7" t="s">
        <v>521</v>
      </c>
      <c r="D5" s="7"/>
      <c r="E5" s="7"/>
      <c r="F5" s="7"/>
      <c r="G5" s="7"/>
      <c r="H5" s="7"/>
      <c r="I5" s="7"/>
      <c r="J5" s="7"/>
      <c r="K5" s="7"/>
      <c r="L5" s="9" t="s">
        <v>174</v>
      </c>
      <c r="M5" s="36">
        <v>3.9</v>
      </c>
      <c r="N5" s="7"/>
      <c r="O5" s="36">
        <v>4.4000000000000004</v>
      </c>
      <c r="P5" s="7"/>
      <c r="Q5" s="36">
        <v>4</v>
      </c>
      <c r="R5" s="7"/>
      <c r="S5" s="36">
        <v>6</v>
      </c>
      <c r="T5" s="7"/>
      <c r="U5" s="36">
        <v>6</v>
      </c>
      <c r="V5" s="7"/>
      <c r="W5" s="36">
        <v>4.5999999999999996</v>
      </c>
      <c r="X5" s="7"/>
      <c r="Y5" s="30">
        <v>10.1</v>
      </c>
      <c r="Z5" s="7"/>
      <c r="AA5" s="36">
        <v>9.4</v>
      </c>
      <c r="AB5" s="7"/>
      <c r="AC5" s="36">
        <v>2</v>
      </c>
      <c r="AD5" s="7"/>
    </row>
    <row r="6" spans="1:30" ht="16.5" customHeight="1" x14ac:dyDescent="0.2">
      <c r="A6" s="7"/>
      <c r="B6" s="7" t="s">
        <v>96</v>
      </c>
      <c r="C6" s="7"/>
      <c r="D6" s="7"/>
      <c r="E6" s="7"/>
      <c r="F6" s="7"/>
      <c r="G6" s="7"/>
      <c r="H6" s="7"/>
      <c r="I6" s="7"/>
      <c r="J6" s="7"/>
      <c r="K6" s="7"/>
      <c r="L6" s="9" t="s">
        <v>174</v>
      </c>
      <c r="M6" s="30">
        <v>20.8</v>
      </c>
      <c r="N6" s="52">
        <v>1.3</v>
      </c>
      <c r="O6" s="30">
        <v>18.100000000000001</v>
      </c>
      <c r="P6" s="52">
        <v>1.4</v>
      </c>
      <c r="Q6" s="30">
        <v>16.8</v>
      </c>
      <c r="R6" s="52">
        <v>1.3</v>
      </c>
      <c r="S6" s="30">
        <v>15.6</v>
      </c>
      <c r="T6" s="52">
        <v>1.8</v>
      </c>
      <c r="U6" s="30">
        <v>19.399999999999999</v>
      </c>
      <c r="V6" s="52">
        <v>1.7</v>
      </c>
      <c r="W6" s="30">
        <v>23.8</v>
      </c>
      <c r="X6" s="52">
        <v>2.1</v>
      </c>
      <c r="Y6" s="30">
        <v>18.5</v>
      </c>
      <c r="Z6" s="52">
        <v>3.1</v>
      </c>
      <c r="AA6" s="30">
        <v>16.100000000000001</v>
      </c>
      <c r="AB6" s="52">
        <v>2.6</v>
      </c>
      <c r="AC6" s="30">
        <v>18.7</v>
      </c>
      <c r="AD6" s="52">
        <v>0.5</v>
      </c>
    </row>
    <row r="7" spans="1:30" ht="16.5" customHeight="1" x14ac:dyDescent="0.2">
      <c r="A7" s="7"/>
      <c r="B7" s="7"/>
      <c r="C7" s="7" t="s">
        <v>521</v>
      </c>
      <c r="D7" s="7"/>
      <c r="E7" s="7"/>
      <c r="F7" s="7"/>
      <c r="G7" s="7"/>
      <c r="H7" s="7"/>
      <c r="I7" s="7"/>
      <c r="J7" s="7"/>
      <c r="K7" s="7"/>
      <c r="L7" s="9" t="s">
        <v>174</v>
      </c>
      <c r="M7" s="36">
        <v>3.3</v>
      </c>
      <c r="N7" s="7"/>
      <c r="O7" s="36">
        <v>4</v>
      </c>
      <c r="P7" s="7"/>
      <c r="Q7" s="36">
        <v>3.8</v>
      </c>
      <c r="R7" s="7"/>
      <c r="S7" s="36">
        <v>6</v>
      </c>
      <c r="T7" s="7"/>
      <c r="U7" s="36">
        <v>4.5</v>
      </c>
      <c r="V7" s="7"/>
      <c r="W7" s="36">
        <v>4.5</v>
      </c>
      <c r="X7" s="7"/>
      <c r="Y7" s="36">
        <v>8.5</v>
      </c>
      <c r="Z7" s="7"/>
      <c r="AA7" s="36">
        <v>8.1</v>
      </c>
      <c r="AB7" s="7"/>
      <c r="AC7" s="36">
        <v>1.3</v>
      </c>
      <c r="AD7" s="7"/>
    </row>
    <row r="8" spans="1:30" ht="16.5" customHeight="1" x14ac:dyDescent="0.2">
      <c r="A8" s="7"/>
      <c r="B8" s="7" t="s">
        <v>141</v>
      </c>
      <c r="C8" s="7"/>
      <c r="D8" s="7"/>
      <c r="E8" s="7"/>
      <c r="F8" s="7"/>
      <c r="G8" s="7"/>
      <c r="H8" s="7"/>
      <c r="I8" s="7"/>
      <c r="J8" s="7"/>
      <c r="K8" s="7"/>
      <c r="L8" s="9" t="s">
        <v>174</v>
      </c>
      <c r="M8" s="30">
        <v>21.4</v>
      </c>
      <c r="N8" s="52">
        <v>1.5</v>
      </c>
      <c r="O8" s="30">
        <v>18.7</v>
      </c>
      <c r="P8" s="52">
        <v>1.6</v>
      </c>
      <c r="Q8" s="30">
        <v>17.7</v>
      </c>
      <c r="R8" s="52">
        <v>1.7</v>
      </c>
      <c r="S8" s="30">
        <v>12.6</v>
      </c>
      <c r="T8" s="52">
        <v>1.2</v>
      </c>
      <c r="U8" s="30">
        <v>19.399999999999999</v>
      </c>
      <c r="V8" s="52">
        <v>1.6</v>
      </c>
      <c r="W8" s="30">
        <v>21.7</v>
      </c>
      <c r="X8" s="52">
        <v>2.1</v>
      </c>
      <c r="Y8" s="30">
        <v>19.2</v>
      </c>
      <c r="Z8" s="52">
        <v>3.1</v>
      </c>
      <c r="AA8" s="30">
        <v>11.7</v>
      </c>
      <c r="AB8" s="52">
        <v>3.7</v>
      </c>
      <c r="AC8" s="30">
        <v>18.8</v>
      </c>
      <c r="AD8" s="52">
        <v>0.8</v>
      </c>
    </row>
    <row r="9" spans="1:30" ht="16.5" customHeight="1" x14ac:dyDescent="0.2">
      <c r="A9" s="7"/>
      <c r="B9" s="7"/>
      <c r="C9" s="7" t="s">
        <v>521</v>
      </c>
      <c r="D9" s="7"/>
      <c r="E9" s="7"/>
      <c r="F9" s="7"/>
      <c r="G9" s="7"/>
      <c r="H9" s="7"/>
      <c r="I9" s="7"/>
      <c r="J9" s="7"/>
      <c r="K9" s="7"/>
      <c r="L9" s="9" t="s">
        <v>174</v>
      </c>
      <c r="M9" s="36">
        <v>3.7</v>
      </c>
      <c r="N9" s="7"/>
      <c r="O9" s="36">
        <v>4.3</v>
      </c>
      <c r="P9" s="7"/>
      <c r="Q9" s="36">
        <v>4.8</v>
      </c>
      <c r="R9" s="7"/>
      <c r="S9" s="36">
        <v>4.7</v>
      </c>
      <c r="T9" s="7"/>
      <c r="U9" s="36">
        <v>4.3</v>
      </c>
      <c r="V9" s="7"/>
      <c r="W9" s="36">
        <v>5</v>
      </c>
      <c r="X9" s="7"/>
      <c r="Y9" s="36">
        <v>8.4</v>
      </c>
      <c r="Z9" s="7"/>
      <c r="AA9" s="30">
        <v>16.2</v>
      </c>
      <c r="AB9" s="7"/>
      <c r="AC9" s="36">
        <v>2.1</v>
      </c>
      <c r="AD9" s="7"/>
    </row>
    <row r="10" spans="1:30" ht="16.5" customHeight="1" x14ac:dyDescent="0.2">
      <c r="A10" s="7"/>
      <c r="B10" s="7" t="s">
        <v>142</v>
      </c>
      <c r="C10" s="7"/>
      <c r="D10" s="7"/>
      <c r="E10" s="7"/>
      <c r="F10" s="7"/>
      <c r="G10" s="7"/>
      <c r="H10" s="7"/>
      <c r="I10" s="7"/>
      <c r="J10" s="7"/>
      <c r="K10" s="7"/>
      <c r="L10" s="9" t="s">
        <v>174</v>
      </c>
      <c r="M10" s="30">
        <v>22.2</v>
      </c>
      <c r="N10" s="52">
        <v>1</v>
      </c>
      <c r="O10" s="30">
        <v>19</v>
      </c>
      <c r="P10" s="52">
        <v>1.4</v>
      </c>
      <c r="Q10" s="30">
        <v>15.9</v>
      </c>
      <c r="R10" s="52">
        <v>1.4</v>
      </c>
      <c r="S10" s="30">
        <v>15.4</v>
      </c>
      <c r="T10" s="52">
        <v>1.4</v>
      </c>
      <c r="U10" s="30">
        <v>18.899999999999999</v>
      </c>
      <c r="V10" s="52">
        <v>2</v>
      </c>
      <c r="W10" s="30">
        <v>22.1</v>
      </c>
      <c r="X10" s="52">
        <v>2.2999999999999998</v>
      </c>
      <c r="Y10" s="30">
        <v>22.5</v>
      </c>
      <c r="Z10" s="52">
        <v>3</v>
      </c>
      <c r="AA10" s="30">
        <v>17.8</v>
      </c>
      <c r="AB10" s="52">
        <v>3.3</v>
      </c>
      <c r="AC10" s="30">
        <v>19.2</v>
      </c>
      <c r="AD10" s="52">
        <v>0.5</v>
      </c>
    </row>
    <row r="11" spans="1:30" ht="16.5" customHeight="1" x14ac:dyDescent="0.2">
      <c r="A11" s="7"/>
      <c r="B11" s="7"/>
      <c r="C11" s="7" t="s">
        <v>521</v>
      </c>
      <c r="D11" s="7"/>
      <c r="E11" s="7"/>
      <c r="F11" s="7"/>
      <c r="G11" s="7"/>
      <c r="H11" s="7"/>
      <c r="I11" s="7"/>
      <c r="J11" s="7"/>
      <c r="K11" s="7"/>
      <c r="L11" s="9" t="s">
        <v>174</v>
      </c>
      <c r="M11" s="36">
        <v>2.4</v>
      </c>
      <c r="N11" s="7"/>
      <c r="O11" s="36">
        <v>3.7</v>
      </c>
      <c r="P11" s="7"/>
      <c r="Q11" s="36">
        <v>4.5999999999999996</v>
      </c>
      <c r="R11" s="7"/>
      <c r="S11" s="36">
        <v>4.7</v>
      </c>
      <c r="T11" s="7"/>
      <c r="U11" s="36">
        <v>5.5</v>
      </c>
      <c r="V11" s="7"/>
      <c r="W11" s="36">
        <v>5.3</v>
      </c>
      <c r="X11" s="7"/>
      <c r="Y11" s="36">
        <v>6.7</v>
      </c>
      <c r="Z11" s="7"/>
      <c r="AA11" s="36">
        <v>9.4</v>
      </c>
      <c r="AB11" s="7"/>
      <c r="AC11" s="36">
        <v>1.4</v>
      </c>
      <c r="AD11" s="7"/>
    </row>
    <row r="12" spans="1:30" ht="16.5" customHeight="1" x14ac:dyDescent="0.2">
      <c r="A12" s="7"/>
      <c r="B12" s="7" t="s">
        <v>143</v>
      </c>
      <c r="C12" s="7"/>
      <c r="D12" s="7"/>
      <c r="E12" s="7"/>
      <c r="F12" s="7"/>
      <c r="G12" s="7"/>
      <c r="H12" s="7"/>
      <c r="I12" s="7"/>
      <c r="J12" s="7"/>
      <c r="K12" s="7"/>
      <c r="L12" s="9" t="s">
        <v>174</v>
      </c>
      <c r="M12" s="30">
        <v>20.100000000000001</v>
      </c>
      <c r="N12" s="52">
        <v>1</v>
      </c>
      <c r="O12" s="30">
        <v>19.3</v>
      </c>
      <c r="P12" s="52">
        <v>1.3</v>
      </c>
      <c r="Q12" s="30">
        <v>14.9</v>
      </c>
      <c r="R12" s="52">
        <v>1.7</v>
      </c>
      <c r="S12" s="30">
        <v>15.9</v>
      </c>
      <c r="T12" s="52">
        <v>2</v>
      </c>
      <c r="U12" s="30">
        <v>17.8</v>
      </c>
      <c r="V12" s="52">
        <v>2</v>
      </c>
      <c r="W12" s="30">
        <v>19.100000000000001</v>
      </c>
      <c r="X12" s="52">
        <v>2</v>
      </c>
      <c r="Y12" s="30">
        <v>21</v>
      </c>
      <c r="Z12" s="52">
        <v>3</v>
      </c>
      <c r="AA12" s="30">
        <v>11.1</v>
      </c>
      <c r="AB12" s="52">
        <v>2.4</v>
      </c>
      <c r="AC12" s="30">
        <v>18.2</v>
      </c>
      <c r="AD12" s="52">
        <v>0.5</v>
      </c>
    </row>
    <row r="13" spans="1:30" ht="16.5" customHeight="1" x14ac:dyDescent="0.2">
      <c r="A13" s="7"/>
      <c r="B13" s="7"/>
      <c r="C13" s="7" t="s">
        <v>521</v>
      </c>
      <c r="D13" s="7"/>
      <c r="E13" s="7"/>
      <c r="F13" s="7"/>
      <c r="G13" s="7"/>
      <c r="H13" s="7"/>
      <c r="I13" s="7"/>
      <c r="J13" s="7"/>
      <c r="K13" s="7"/>
      <c r="L13" s="9" t="s">
        <v>174</v>
      </c>
      <c r="M13" s="36">
        <v>2.6</v>
      </c>
      <c r="N13" s="7"/>
      <c r="O13" s="36">
        <v>3.5</v>
      </c>
      <c r="P13" s="7"/>
      <c r="Q13" s="36">
        <v>5.9</v>
      </c>
      <c r="R13" s="7"/>
      <c r="S13" s="36">
        <v>6.3</v>
      </c>
      <c r="T13" s="7"/>
      <c r="U13" s="36">
        <v>5.6</v>
      </c>
      <c r="V13" s="7"/>
      <c r="W13" s="36">
        <v>5.4</v>
      </c>
      <c r="X13" s="7"/>
      <c r="Y13" s="36">
        <v>7.2</v>
      </c>
      <c r="Z13" s="7"/>
      <c r="AA13" s="30">
        <v>10.9</v>
      </c>
      <c r="AB13" s="7"/>
      <c r="AC13" s="36">
        <v>1.5</v>
      </c>
      <c r="AD13" s="7"/>
    </row>
    <row r="14" spans="1:30" ht="16.5" customHeight="1" x14ac:dyDescent="0.2">
      <c r="A14" s="7"/>
      <c r="B14" s="7" t="s">
        <v>144</v>
      </c>
      <c r="C14" s="7"/>
      <c r="D14" s="7"/>
      <c r="E14" s="7"/>
      <c r="F14" s="7"/>
      <c r="G14" s="7"/>
      <c r="H14" s="7"/>
      <c r="I14" s="7"/>
      <c r="J14" s="7"/>
      <c r="K14" s="7"/>
      <c r="L14" s="9" t="s">
        <v>174</v>
      </c>
      <c r="M14" s="30">
        <v>21.2</v>
      </c>
      <c r="N14" s="52">
        <v>1.6</v>
      </c>
      <c r="O14" s="30">
        <v>19.399999999999999</v>
      </c>
      <c r="P14" s="52">
        <v>1.4</v>
      </c>
      <c r="Q14" s="30">
        <v>15.5</v>
      </c>
      <c r="R14" s="52">
        <v>1.4</v>
      </c>
      <c r="S14" s="30">
        <v>15.6</v>
      </c>
      <c r="T14" s="52">
        <v>1.2</v>
      </c>
      <c r="U14" s="30">
        <v>19.899999999999999</v>
      </c>
      <c r="V14" s="52">
        <v>2.1</v>
      </c>
      <c r="W14" s="30">
        <v>19.3</v>
      </c>
      <c r="X14" s="52">
        <v>1.7</v>
      </c>
      <c r="Y14" s="30">
        <v>23.4</v>
      </c>
      <c r="Z14" s="52">
        <v>3.1</v>
      </c>
      <c r="AA14" s="30">
        <v>12.4</v>
      </c>
      <c r="AB14" s="52">
        <v>2.2000000000000002</v>
      </c>
      <c r="AC14" s="30">
        <v>18.899999999999999</v>
      </c>
      <c r="AD14" s="52">
        <v>0.7</v>
      </c>
    </row>
    <row r="15" spans="1:30" ht="16.5" customHeight="1" x14ac:dyDescent="0.2">
      <c r="A15" s="7"/>
      <c r="B15" s="7"/>
      <c r="C15" s="7" t="s">
        <v>521</v>
      </c>
      <c r="D15" s="7"/>
      <c r="E15" s="7"/>
      <c r="F15" s="7"/>
      <c r="G15" s="7"/>
      <c r="H15" s="7"/>
      <c r="I15" s="7"/>
      <c r="J15" s="7"/>
      <c r="K15" s="7"/>
      <c r="L15" s="9" t="s">
        <v>174</v>
      </c>
      <c r="M15" s="36">
        <v>4</v>
      </c>
      <c r="N15" s="7"/>
      <c r="O15" s="36">
        <v>3.7</v>
      </c>
      <c r="P15" s="7"/>
      <c r="Q15" s="36">
        <v>4.5999999999999996</v>
      </c>
      <c r="R15" s="7"/>
      <c r="S15" s="36">
        <v>4.0999999999999996</v>
      </c>
      <c r="T15" s="7"/>
      <c r="U15" s="36">
        <v>5.3</v>
      </c>
      <c r="V15" s="7"/>
      <c r="W15" s="36">
        <v>4.5</v>
      </c>
      <c r="X15" s="7"/>
      <c r="Y15" s="36">
        <v>6.6</v>
      </c>
      <c r="Z15" s="7"/>
      <c r="AA15" s="36">
        <v>9.1999999999999993</v>
      </c>
      <c r="AB15" s="7"/>
      <c r="AC15" s="36">
        <v>2</v>
      </c>
      <c r="AD15" s="7"/>
    </row>
    <row r="16" spans="1:30" ht="16.5" customHeight="1" x14ac:dyDescent="0.2">
      <c r="A16" s="7"/>
      <c r="B16" s="7" t="s">
        <v>145</v>
      </c>
      <c r="C16" s="7"/>
      <c r="D16" s="7"/>
      <c r="E16" s="7"/>
      <c r="F16" s="7"/>
      <c r="G16" s="7"/>
      <c r="H16" s="7"/>
      <c r="I16" s="7"/>
      <c r="J16" s="7"/>
      <c r="K16" s="7"/>
      <c r="L16" s="9" t="s">
        <v>174</v>
      </c>
      <c r="M16" s="30">
        <v>22.5</v>
      </c>
      <c r="N16" s="52">
        <v>1.3</v>
      </c>
      <c r="O16" s="30">
        <v>20.9</v>
      </c>
      <c r="P16" s="52">
        <v>1.2</v>
      </c>
      <c r="Q16" s="30">
        <v>18.100000000000001</v>
      </c>
      <c r="R16" s="52">
        <v>1.7</v>
      </c>
      <c r="S16" s="30">
        <v>18.899999999999999</v>
      </c>
      <c r="T16" s="52">
        <v>2</v>
      </c>
      <c r="U16" s="30">
        <v>21.3</v>
      </c>
      <c r="V16" s="52">
        <v>1.4</v>
      </c>
      <c r="W16" s="30">
        <v>23.3</v>
      </c>
      <c r="X16" s="52">
        <v>2.2000000000000002</v>
      </c>
      <c r="Y16" s="30">
        <v>26.7</v>
      </c>
      <c r="Z16" s="52">
        <v>3.4</v>
      </c>
      <c r="AA16" s="30">
        <v>19.399999999999999</v>
      </c>
      <c r="AB16" s="52">
        <v>3.7</v>
      </c>
      <c r="AC16" s="30">
        <v>20.8</v>
      </c>
      <c r="AD16" s="52">
        <v>0.6</v>
      </c>
    </row>
    <row r="17" spans="1:30" ht="16.5" customHeight="1" x14ac:dyDescent="0.2">
      <c r="A17" s="7"/>
      <c r="B17" s="7"/>
      <c r="C17" s="7" t="s">
        <v>521</v>
      </c>
      <c r="D17" s="7"/>
      <c r="E17" s="7"/>
      <c r="F17" s="7"/>
      <c r="G17" s="7"/>
      <c r="H17" s="7"/>
      <c r="I17" s="7"/>
      <c r="J17" s="7"/>
      <c r="K17" s="7"/>
      <c r="L17" s="9" t="s">
        <v>174</v>
      </c>
      <c r="M17" s="36">
        <v>2.9</v>
      </c>
      <c r="N17" s="7"/>
      <c r="O17" s="36">
        <v>2.9</v>
      </c>
      <c r="P17" s="7"/>
      <c r="Q17" s="36">
        <v>4.9000000000000004</v>
      </c>
      <c r="R17" s="7"/>
      <c r="S17" s="36">
        <v>5.4</v>
      </c>
      <c r="T17" s="7"/>
      <c r="U17" s="36">
        <v>3.4</v>
      </c>
      <c r="V17" s="7"/>
      <c r="W17" s="36">
        <v>4.9000000000000004</v>
      </c>
      <c r="X17" s="7"/>
      <c r="Y17" s="36">
        <v>6.6</v>
      </c>
      <c r="Z17" s="7"/>
      <c r="AA17" s="36">
        <v>9.8000000000000007</v>
      </c>
      <c r="AB17" s="7"/>
      <c r="AC17" s="36">
        <v>1.4</v>
      </c>
      <c r="AD17" s="7"/>
    </row>
    <row r="18" spans="1:30" ht="16.5" customHeight="1" x14ac:dyDescent="0.2">
      <c r="A18" s="7"/>
      <c r="B18" s="7" t="s">
        <v>660</v>
      </c>
      <c r="C18" s="7"/>
      <c r="D18" s="7"/>
      <c r="E18" s="7"/>
      <c r="F18" s="7"/>
      <c r="G18" s="7"/>
      <c r="H18" s="7"/>
      <c r="I18" s="7"/>
      <c r="J18" s="7"/>
      <c r="K18" s="7"/>
      <c r="L18" s="9" t="s">
        <v>174</v>
      </c>
      <c r="M18" s="30">
        <v>23.9</v>
      </c>
      <c r="N18" s="52">
        <v>1.2</v>
      </c>
      <c r="O18" s="30">
        <v>22.6</v>
      </c>
      <c r="P18" s="52">
        <v>1.3</v>
      </c>
      <c r="Q18" s="30">
        <v>19.2</v>
      </c>
      <c r="R18" s="52">
        <v>1.4</v>
      </c>
      <c r="S18" s="30">
        <v>24.5</v>
      </c>
      <c r="T18" s="52">
        <v>2.2999999999999998</v>
      </c>
      <c r="U18" s="30">
        <v>21.9</v>
      </c>
      <c r="V18" s="52">
        <v>1.6</v>
      </c>
      <c r="W18" s="30">
        <v>23.4</v>
      </c>
      <c r="X18" s="52">
        <v>2.2000000000000002</v>
      </c>
      <c r="Y18" s="30">
        <v>25.1</v>
      </c>
      <c r="Z18" s="52">
        <v>3.1</v>
      </c>
      <c r="AA18" s="30">
        <v>26.5</v>
      </c>
      <c r="AB18" s="52">
        <v>4.3</v>
      </c>
      <c r="AC18" s="30">
        <v>22.6</v>
      </c>
      <c r="AD18" s="52">
        <v>0.7</v>
      </c>
    </row>
    <row r="19" spans="1:30" ht="16.5" customHeight="1" x14ac:dyDescent="0.2">
      <c r="A19" s="7"/>
      <c r="B19" s="7"/>
      <c r="C19" s="7" t="s">
        <v>521</v>
      </c>
      <c r="D19" s="7"/>
      <c r="E19" s="7"/>
      <c r="F19" s="7"/>
      <c r="G19" s="7"/>
      <c r="H19" s="7"/>
      <c r="I19" s="7"/>
      <c r="J19" s="7"/>
      <c r="K19" s="7"/>
      <c r="L19" s="9" t="s">
        <v>174</v>
      </c>
      <c r="M19" s="36">
        <v>2.6</v>
      </c>
      <c r="N19" s="7"/>
      <c r="O19" s="36">
        <v>3</v>
      </c>
      <c r="P19" s="7"/>
      <c r="Q19" s="36">
        <v>3.7</v>
      </c>
      <c r="R19" s="7"/>
      <c r="S19" s="36">
        <v>4.7</v>
      </c>
      <c r="T19" s="7"/>
      <c r="U19" s="36">
        <v>3.7</v>
      </c>
      <c r="V19" s="7"/>
      <c r="W19" s="36">
        <v>4.8</v>
      </c>
      <c r="X19" s="7"/>
      <c r="Y19" s="36">
        <v>6.3</v>
      </c>
      <c r="Z19" s="7"/>
      <c r="AA19" s="36">
        <v>8.4</v>
      </c>
      <c r="AB19" s="7"/>
      <c r="AC19" s="36">
        <v>1.5</v>
      </c>
      <c r="AD19" s="7"/>
    </row>
    <row r="20" spans="1:30" ht="16.5" customHeight="1" x14ac:dyDescent="0.2">
      <c r="A20" s="7"/>
      <c r="B20" s="7" t="s">
        <v>147</v>
      </c>
      <c r="C20" s="7"/>
      <c r="D20" s="7"/>
      <c r="E20" s="7"/>
      <c r="F20" s="7"/>
      <c r="G20" s="7"/>
      <c r="H20" s="7"/>
      <c r="I20" s="7"/>
      <c r="J20" s="7"/>
      <c r="K20" s="7"/>
      <c r="L20" s="9" t="s">
        <v>174</v>
      </c>
      <c r="M20" s="30">
        <v>20.2</v>
      </c>
      <c r="N20" s="52">
        <v>1.2</v>
      </c>
      <c r="O20" s="30">
        <v>21.2</v>
      </c>
      <c r="P20" s="52">
        <v>1.3</v>
      </c>
      <c r="Q20" s="30">
        <v>17.5</v>
      </c>
      <c r="R20" s="52">
        <v>1.6</v>
      </c>
      <c r="S20" s="30">
        <v>24.4</v>
      </c>
      <c r="T20" s="52">
        <v>2.1</v>
      </c>
      <c r="U20" s="30">
        <v>20.5</v>
      </c>
      <c r="V20" s="52">
        <v>1.9</v>
      </c>
      <c r="W20" s="30">
        <v>22.5</v>
      </c>
      <c r="X20" s="52">
        <v>2.2999999999999998</v>
      </c>
      <c r="Y20" s="30">
        <v>22</v>
      </c>
      <c r="Z20" s="52">
        <v>3.2</v>
      </c>
      <c r="AA20" s="30">
        <v>22</v>
      </c>
      <c r="AB20" s="52">
        <v>3.9</v>
      </c>
      <c r="AC20" s="30">
        <v>20.5</v>
      </c>
      <c r="AD20" s="52">
        <v>0.7</v>
      </c>
    </row>
    <row r="21" spans="1:30" ht="16.5" customHeight="1" x14ac:dyDescent="0.2">
      <c r="A21" s="11"/>
      <c r="B21" s="11"/>
      <c r="C21" s="11" t="s">
        <v>521</v>
      </c>
      <c r="D21" s="11"/>
      <c r="E21" s="11"/>
      <c r="F21" s="11"/>
      <c r="G21" s="11"/>
      <c r="H21" s="11"/>
      <c r="I21" s="11"/>
      <c r="J21" s="11"/>
      <c r="K21" s="11"/>
      <c r="L21" s="12" t="s">
        <v>174</v>
      </c>
      <c r="M21" s="39">
        <v>3.1</v>
      </c>
      <c r="N21" s="11"/>
      <c r="O21" s="39">
        <v>3</v>
      </c>
      <c r="P21" s="11"/>
      <c r="Q21" s="39">
        <v>4.5999999999999996</v>
      </c>
      <c r="R21" s="11"/>
      <c r="S21" s="39">
        <v>4.4000000000000004</v>
      </c>
      <c r="T21" s="11"/>
      <c r="U21" s="39">
        <v>4.8</v>
      </c>
      <c r="V21" s="11"/>
      <c r="W21" s="39">
        <v>5.3</v>
      </c>
      <c r="X21" s="11"/>
      <c r="Y21" s="39">
        <v>7.3</v>
      </c>
      <c r="Z21" s="11"/>
      <c r="AA21" s="39">
        <v>9</v>
      </c>
      <c r="AB21" s="11"/>
      <c r="AC21" s="39">
        <v>1.9</v>
      </c>
      <c r="AD21" s="11"/>
    </row>
    <row r="22" spans="1:30" ht="4.5" customHeight="1" x14ac:dyDescent="0.2">
      <c r="A22" s="25"/>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ht="16.5" customHeight="1" x14ac:dyDescent="0.2">
      <c r="A23" s="25"/>
      <c r="B23" s="25"/>
      <c r="C23" s="79" t="s">
        <v>522</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1:30" ht="4.5" customHeight="1" x14ac:dyDescent="0.2">
      <c r="A24" s="25"/>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6.5" customHeight="1" x14ac:dyDescent="0.2">
      <c r="A25" s="35"/>
      <c r="B25" s="35"/>
      <c r="C25" s="79" t="s">
        <v>154</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ht="16.5" customHeight="1" x14ac:dyDescent="0.2">
      <c r="A26" s="35"/>
      <c r="B26" s="35"/>
      <c r="C26" s="79" t="s">
        <v>155</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1:30" ht="4.5" customHeight="1" x14ac:dyDescent="0.2">
      <c r="A27" s="25"/>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6.5" customHeight="1" x14ac:dyDescent="0.2">
      <c r="A28" s="25" t="s">
        <v>115</v>
      </c>
      <c r="B28" s="25"/>
      <c r="C28" s="79" t="s">
        <v>523</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1:30" ht="29.45" customHeight="1" x14ac:dyDescent="0.2">
      <c r="A29" s="25" t="s">
        <v>117</v>
      </c>
      <c r="B29" s="25"/>
      <c r="C29" s="79" t="s">
        <v>651</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1:30" ht="29.45" customHeight="1" x14ac:dyDescent="0.2">
      <c r="A30" s="25" t="s">
        <v>119</v>
      </c>
      <c r="B30" s="25"/>
      <c r="C30" s="79" t="s">
        <v>661</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ht="29.45" customHeight="1" x14ac:dyDescent="0.2">
      <c r="A31" s="25" t="s">
        <v>121</v>
      </c>
      <c r="B31" s="25"/>
      <c r="C31" s="79" t="s">
        <v>526</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1:30" ht="42.4" customHeight="1" x14ac:dyDescent="0.2">
      <c r="A32" s="25" t="s">
        <v>123</v>
      </c>
      <c r="B32" s="25"/>
      <c r="C32" s="79" t="s">
        <v>527</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1:30" ht="29.45" customHeight="1" x14ac:dyDescent="0.2">
      <c r="A33" s="25" t="s">
        <v>161</v>
      </c>
      <c r="B33" s="25"/>
      <c r="C33" s="79" t="s">
        <v>528</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1:30" ht="29.45" customHeight="1" x14ac:dyDescent="0.2">
      <c r="A34" s="25" t="s">
        <v>180</v>
      </c>
      <c r="B34" s="25"/>
      <c r="C34" s="79" t="s">
        <v>662</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1:30" ht="4.5" customHeight="1" x14ac:dyDescent="0.2"/>
    <row r="36" spans="1:30" ht="16.5" customHeight="1" x14ac:dyDescent="0.2">
      <c r="A36" s="26" t="s">
        <v>125</v>
      </c>
      <c r="B36" s="25"/>
      <c r="C36" s="25"/>
      <c r="D36" s="25"/>
      <c r="E36" s="79" t="s">
        <v>531</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row>
  </sheetData>
  <mergeCells count="21">
    <mergeCell ref="W2:X2"/>
    <mergeCell ref="Y2:Z2"/>
    <mergeCell ref="AA2:AB2"/>
    <mergeCell ref="AC2:AD2"/>
    <mergeCell ref="K1:AD1"/>
    <mergeCell ref="M2:N2"/>
    <mergeCell ref="O2:P2"/>
    <mergeCell ref="Q2:R2"/>
    <mergeCell ref="S2:T2"/>
    <mergeCell ref="U2:V2"/>
    <mergeCell ref="C23:AD23"/>
    <mergeCell ref="C25:AD25"/>
    <mergeCell ref="C26:AD26"/>
    <mergeCell ref="C28:AD28"/>
    <mergeCell ref="C29:AD29"/>
    <mergeCell ref="E36:AD36"/>
    <mergeCell ref="C30:AD30"/>
    <mergeCell ref="C31:AD31"/>
    <mergeCell ref="C32:AD32"/>
    <mergeCell ref="C33:AD33"/>
    <mergeCell ref="C34:AD34"/>
  </mergeCells>
  <pageMargins left="0.7" right="0.7" top="0.75" bottom="0.75" header="0.3" footer="0.3"/>
  <pageSetup paperSize="9" fitToHeight="0" orientation="landscape" horizontalDpi="300" verticalDpi="300"/>
  <headerFooter scaleWithDoc="0" alignWithMargins="0">
    <oddHeader>&amp;C&amp;"Arial"&amp;8TABLE 10A.43</oddHeader>
    <oddFooter>&amp;L&amp;"Arial"&amp;8REPORT ON
GOVERNMENT
SERVICES 2022&amp;R&amp;"Arial"&amp;8PRIMARY AND
COMMUNITY HEALTH
PAGE &amp;B&amp;P&amp;B</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D25"/>
  <sheetViews>
    <sheetView showGridLines="0" workbookViewId="0"/>
  </sheetViews>
  <sheetFormatPr defaultColWidth="10.85546875" defaultRowHeight="12.75" x14ac:dyDescent="0.2"/>
  <cols>
    <col min="1" max="11" width="1.7109375" customWidth="1"/>
    <col min="12" max="12" width="5.42578125" customWidth="1"/>
    <col min="13" max="13" width="6" customWidth="1"/>
    <col min="14" max="14" width="6.140625" customWidth="1"/>
    <col min="15" max="15" width="6" customWidth="1"/>
    <col min="16" max="16" width="6.140625" customWidth="1"/>
    <col min="17" max="17" width="6" customWidth="1"/>
    <col min="18" max="18" width="6.140625" customWidth="1"/>
    <col min="19" max="19" width="6" customWidth="1"/>
    <col min="20" max="20" width="6.140625" customWidth="1"/>
    <col min="21" max="21" width="6" customWidth="1"/>
    <col min="22" max="22" width="6.140625" customWidth="1"/>
    <col min="23" max="23" width="6" customWidth="1"/>
    <col min="24" max="24" width="6.140625" customWidth="1"/>
    <col min="25" max="25" width="6" customWidth="1"/>
    <col min="26" max="26" width="6.140625" customWidth="1"/>
    <col min="27" max="27" width="6" customWidth="1"/>
    <col min="28" max="28" width="6.140625" customWidth="1"/>
    <col min="29" max="29" width="6" customWidth="1"/>
    <col min="30" max="30" width="6.140625" customWidth="1"/>
  </cols>
  <sheetData>
    <row r="1" spans="1:30" ht="17.45" customHeight="1" x14ac:dyDescent="0.2">
      <c r="A1" s="8" t="s">
        <v>663</v>
      </c>
      <c r="B1" s="8"/>
      <c r="C1" s="8"/>
      <c r="D1" s="8"/>
      <c r="E1" s="8"/>
      <c r="F1" s="8"/>
      <c r="G1" s="8"/>
      <c r="H1" s="8"/>
      <c r="I1" s="8"/>
      <c r="J1" s="8"/>
      <c r="K1" s="85" t="s">
        <v>664</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148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53</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309</v>
      </c>
      <c r="D5" s="7"/>
      <c r="E5" s="7"/>
      <c r="F5" s="7"/>
      <c r="G5" s="7"/>
      <c r="H5" s="7"/>
      <c r="I5" s="7"/>
      <c r="J5" s="7"/>
      <c r="K5" s="7"/>
      <c r="L5" s="9" t="s">
        <v>174</v>
      </c>
      <c r="M5" s="30">
        <v>86.4</v>
      </c>
      <c r="N5" s="61">
        <v>20.6</v>
      </c>
      <c r="O5" s="59">
        <v>72.099999999999994</v>
      </c>
      <c r="P5" s="61">
        <v>44.8</v>
      </c>
      <c r="Q5" s="30">
        <v>74.7</v>
      </c>
      <c r="R5" s="61">
        <v>17</v>
      </c>
      <c r="S5" s="30">
        <v>81.599999999999994</v>
      </c>
      <c r="T5" s="61">
        <v>25.4</v>
      </c>
      <c r="U5" s="30">
        <v>84.8</v>
      </c>
      <c r="V5" s="61">
        <v>22</v>
      </c>
      <c r="W5" s="30">
        <v>88.2</v>
      </c>
      <c r="X5" s="61">
        <v>26.1</v>
      </c>
      <c r="Y5" s="59">
        <v>73.3</v>
      </c>
      <c r="Z5" s="61">
        <v>61.1</v>
      </c>
      <c r="AA5" s="59">
        <v>84.7</v>
      </c>
      <c r="AB5" s="61">
        <v>44.2</v>
      </c>
      <c r="AC5" s="30">
        <v>80.400000000000006</v>
      </c>
      <c r="AD5" s="52">
        <v>9.1999999999999993</v>
      </c>
    </row>
    <row r="6" spans="1:30" ht="16.5" customHeight="1" x14ac:dyDescent="0.2">
      <c r="A6" s="7"/>
      <c r="B6" s="7"/>
      <c r="C6" s="7"/>
      <c r="D6" s="7" t="s">
        <v>521</v>
      </c>
      <c r="E6" s="7"/>
      <c r="F6" s="7"/>
      <c r="G6" s="7"/>
      <c r="H6" s="7"/>
      <c r="I6" s="7"/>
      <c r="J6" s="7"/>
      <c r="K6" s="7"/>
      <c r="L6" s="9" t="s">
        <v>174</v>
      </c>
      <c r="M6" s="30">
        <v>12.1</v>
      </c>
      <c r="N6" s="7"/>
      <c r="O6" s="30">
        <v>31.7</v>
      </c>
      <c r="P6" s="7"/>
      <c r="Q6" s="30">
        <v>11.6</v>
      </c>
      <c r="R6" s="7"/>
      <c r="S6" s="30">
        <v>15.9</v>
      </c>
      <c r="T6" s="7"/>
      <c r="U6" s="30">
        <v>13.2</v>
      </c>
      <c r="V6" s="7"/>
      <c r="W6" s="30">
        <v>15.1</v>
      </c>
      <c r="X6" s="7"/>
      <c r="Y6" s="30">
        <v>42.5</v>
      </c>
      <c r="Z6" s="7"/>
      <c r="AA6" s="30">
        <v>26.7</v>
      </c>
      <c r="AB6" s="7"/>
      <c r="AC6" s="36">
        <v>5.9</v>
      </c>
      <c r="AD6" s="7"/>
    </row>
    <row r="7" spans="1:30" ht="16.5" customHeight="1" x14ac:dyDescent="0.2">
      <c r="A7" s="7"/>
      <c r="B7" s="7"/>
      <c r="C7" s="7" t="s">
        <v>310</v>
      </c>
      <c r="D7" s="7"/>
      <c r="E7" s="7"/>
      <c r="F7" s="7"/>
      <c r="G7" s="7"/>
      <c r="H7" s="7"/>
      <c r="I7" s="7"/>
      <c r="J7" s="7"/>
      <c r="K7" s="7"/>
      <c r="L7" s="9" t="s">
        <v>174</v>
      </c>
      <c r="M7" s="59">
        <v>66.900000000000006</v>
      </c>
      <c r="N7" s="61">
        <v>51.4</v>
      </c>
      <c r="O7" s="30">
        <v>91.1</v>
      </c>
      <c r="P7" s="61">
        <v>24.2</v>
      </c>
      <c r="Q7" s="59">
        <v>58.9</v>
      </c>
      <c r="R7" s="61">
        <v>30</v>
      </c>
      <c r="S7" s="30">
        <v>82.6</v>
      </c>
      <c r="T7" s="61">
        <v>36.299999999999997</v>
      </c>
      <c r="U7" s="33">
        <v>100</v>
      </c>
      <c r="V7" s="52" t="s">
        <v>104</v>
      </c>
      <c r="W7" s="30">
        <v>85</v>
      </c>
      <c r="X7" s="61">
        <v>32.6</v>
      </c>
      <c r="Y7" s="30">
        <v>83.2</v>
      </c>
      <c r="Z7" s="61">
        <v>36.700000000000003</v>
      </c>
      <c r="AA7" s="30">
        <v>94.8</v>
      </c>
      <c r="AB7" s="61">
        <v>14.5</v>
      </c>
      <c r="AC7" s="30">
        <v>73</v>
      </c>
      <c r="AD7" s="61">
        <v>19.100000000000001</v>
      </c>
    </row>
    <row r="8" spans="1:30" ht="16.5" customHeight="1" x14ac:dyDescent="0.2">
      <c r="A8" s="7"/>
      <c r="B8" s="7"/>
      <c r="C8" s="7"/>
      <c r="D8" s="7" t="s">
        <v>521</v>
      </c>
      <c r="E8" s="7"/>
      <c r="F8" s="7"/>
      <c r="G8" s="7"/>
      <c r="H8" s="7"/>
      <c r="I8" s="7"/>
      <c r="J8" s="7"/>
      <c r="K8" s="7"/>
      <c r="L8" s="9" t="s">
        <v>174</v>
      </c>
      <c r="M8" s="30">
        <v>39.200000000000003</v>
      </c>
      <c r="N8" s="7"/>
      <c r="O8" s="30">
        <v>13.6</v>
      </c>
      <c r="P8" s="7"/>
      <c r="Q8" s="30">
        <v>26</v>
      </c>
      <c r="R8" s="7"/>
      <c r="S8" s="30">
        <v>22.5</v>
      </c>
      <c r="T8" s="7"/>
      <c r="U8" s="36" t="s">
        <v>104</v>
      </c>
      <c r="V8" s="7"/>
      <c r="W8" s="30">
        <v>19.5</v>
      </c>
      <c r="X8" s="7"/>
      <c r="Y8" s="30">
        <v>22.5</v>
      </c>
      <c r="Z8" s="7"/>
      <c r="AA8" s="36">
        <v>7.8</v>
      </c>
      <c r="AB8" s="7"/>
      <c r="AC8" s="30">
        <v>13.4</v>
      </c>
      <c r="AD8" s="7"/>
    </row>
    <row r="9" spans="1:30" ht="16.5" customHeight="1" x14ac:dyDescent="0.2">
      <c r="A9" s="7"/>
      <c r="B9" s="7"/>
      <c r="C9" s="7" t="s">
        <v>105</v>
      </c>
      <c r="D9" s="7"/>
      <c r="E9" s="7"/>
      <c r="F9" s="7"/>
      <c r="G9" s="7"/>
      <c r="H9" s="7"/>
      <c r="I9" s="7"/>
      <c r="J9" s="7"/>
      <c r="K9" s="7"/>
      <c r="L9" s="9" t="s">
        <v>174</v>
      </c>
      <c r="M9" s="30">
        <v>78.400000000000006</v>
      </c>
      <c r="N9" s="61">
        <v>23.2</v>
      </c>
      <c r="O9" s="30">
        <v>79.900000000000006</v>
      </c>
      <c r="P9" s="61">
        <v>21.9</v>
      </c>
      <c r="Q9" s="30">
        <v>69.2</v>
      </c>
      <c r="R9" s="61">
        <v>16.899999999999999</v>
      </c>
      <c r="S9" s="30">
        <v>82.1</v>
      </c>
      <c r="T9" s="61">
        <v>19.899999999999999</v>
      </c>
      <c r="U9" s="30">
        <v>88.2</v>
      </c>
      <c r="V9" s="61">
        <v>17.100000000000001</v>
      </c>
      <c r="W9" s="30">
        <v>86.8</v>
      </c>
      <c r="X9" s="61">
        <v>19</v>
      </c>
      <c r="Y9" s="30">
        <v>79.099999999999994</v>
      </c>
      <c r="Z9" s="61">
        <v>29.2</v>
      </c>
      <c r="AA9" s="30">
        <v>91.1</v>
      </c>
      <c r="AB9" s="61">
        <v>15.7</v>
      </c>
      <c r="AC9" s="30">
        <v>77.5</v>
      </c>
      <c r="AD9" s="52">
        <v>9.5</v>
      </c>
    </row>
    <row r="10" spans="1:30" ht="16.5" customHeight="1" x14ac:dyDescent="0.2">
      <c r="A10" s="11"/>
      <c r="B10" s="11"/>
      <c r="C10" s="11"/>
      <c r="D10" s="11" t="s">
        <v>521</v>
      </c>
      <c r="E10" s="11"/>
      <c r="F10" s="11"/>
      <c r="G10" s="11"/>
      <c r="H10" s="11"/>
      <c r="I10" s="11"/>
      <c r="J10" s="11"/>
      <c r="K10" s="11"/>
      <c r="L10" s="12" t="s">
        <v>174</v>
      </c>
      <c r="M10" s="37">
        <v>15.1</v>
      </c>
      <c r="N10" s="11"/>
      <c r="O10" s="37">
        <v>14</v>
      </c>
      <c r="P10" s="11"/>
      <c r="Q10" s="37">
        <v>12.5</v>
      </c>
      <c r="R10" s="11"/>
      <c r="S10" s="37">
        <v>12.4</v>
      </c>
      <c r="T10" s="11"/>
      <c r="U10" s="39">
        <v>9.9</v>
      </c>
      <c r="V10" s="11"/>
      <c r="W10" s="37">
        <v>11.1</v>
      </c>
      <c r="X10" s="11"/>
      <c r="Y10" s="37">
        <v>18.899999999999999</v>
      </c>
      <c r="Z10" s="11"/>
      <c r="AA10" s="39">
        <v>8.8000000000000007</v>
      </c>
      <c r="AB10" s="11"/>
      <c r="AC10" s="39">
        <v>6.3</v>
      </c>
      <c r="AD10" s="11"/>
    </row>
    <row r="11" spans="1:30" ht="4.5" customHeight="1" x14ac:dyDescent="0.2">
      <c r="A11" s="25"/>
      <c r="B11" s="2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6.5" customHeight="1" x14ac:dyDescent="0.2">
      <c r="A12" s="25"/>
      <c r="B12" s="25"/>
      <c r="C12" s="79" t="s">
        <v>665</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1:30" ht="4.5" customHeight="1" x14ac:dyDescent="0.2">
      <c r="A13" s="25"/>
      <c r="B13" s="2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6.5" customHeight="1" x14ac:dyDescent="0.2">
      <c r="A14" s="35"/>
      <c r="B14" s="35"/>
      <c r="C14" s="79" t="s">
        <v>154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1:30" ht="16.5" customHeight="1" x14ac:dyDescent="0.2">
      <c r="A15" s="35"/>
      <c r="B15" s="35"/>
      <c r="C15" s="79" t="s">
        <v>155</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1:30" ht="4.5" customHeight="1" x14ac:dyDescent="0.2">
      <c r="A16" s="25"/>
      <c r="B16" s="2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6.5" customHeight="1" x14ac:dyDescent="0.2">
      <c r="A17" s="25" t="s">
        <v>115</v>
      </c>
      <c r="B17" s="25"/>
      <c r="C17" s="79" t="s">
        <v>666</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ht="29.45" customHeight="1" x14ac:dyDescent="0.2">
      <c r="A18" s="25" t="s">
        <v>117</v>
      </c>
      <c r="B18" s="25"/>
      <c r="C18" s="79" t="s">
        <v>667</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1:30" ht="29.45" customHeight="1" x14ac:dyDescent="0.2">
      <c r="A19" s="25" t="s">
        <v>119</v>
      </c>
      <c r="B19" s="25"/>
      <c r="C19" s="79" t="s">
        <v>668</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1:30" ht="16.5" customHeight="1" x14ac:dyDescent="0.2">
      <c r="A20" s="25" t="s">
        <v>121</v>
      </c>
      <c r="B20" s="25"/>
      <c r="C20" s="79" t="s">
        <v>669</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1:30" ht="42.4" customHeight="1" x14ac:dyDescent="0.2">
      <c r="A21" s="25" t="s">
        <v>123</v>
      </c>
      <c r="B21" s="25"/>
      <c r="C21" s="79" t="s">
        <v>527</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1:30" ht="29.45" customHeight="1" x14ac:dyDescent="0.2">
      <c r="A22" s="25" t="s">
        <v>161</v>
      </c>
      <c r="B22" s="25"/>
      <c r="C22" s="79" t="s">
        <v>670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1:30" ht="16.5" customHeight="1" x14ac:dyDescent="0.2">
      <c r="A23" s="25" t="s">
        <v>529</v>
      </c>
      <c r="B23" s="25"/>
      <c r="C23" s="79" t="s">
        <v>530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1:30" ht="4.5" customHeight="1" x14ac:dyDescent="0.2"/>
    <row r="25" spans="1:30" ht="16.5" customHeight="1" x14ac:dyDescent="0.2">
      <c r="A25" s="26" t="s">
        <v>125</v>
      </c>
      <c r="B25" s="25"/>
      <c r="C25" s="25"/>
      <c r="D25" s="25"/>
      <c r="E25" s="79" t="s">
        <v>671</v>
      </c>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sheetData>
  <mergeCells count="21">
    <mergeCell ref="W2:X2"/>
    <mergeCell ref="Y2:Z2"/>
    <mergeCell ref="AA2:AB2"/>
    <mergeCell ref="AC2:AD2"/>
    <mergeCell ref="K1:AD1"/>
    <mergeCell ref="M2:N2"/>
    <mergeCell ref="O2:P2"/>
    <mergeCell ref="Q2:R2"/>
    <mergeCell ref="S2:T2"/>
    <mergeCell ref="U2:V2"/>
    <mergeCell ref="C12:AD12"/>
    <mergeCell ref="C14:AD14"/>
    <mergeCell ref="C15:AD15"/>
    <mergeCell ref="C17:AD17"/>
    <mergeCell ref="C18:AD18"/>
    <mergeCell ref="E25:AD25"/>
    <mergeCell ref="C19:AD19"/>
    <mergeCell ref="C20:AD20"/>
    <mergeCell ref="C21:AD21"/>
    <mergeCell ref="C22:AD22"/>
    <mergeCell ref="C23:AD23"/>
  </mergeCells>
  <pageMargins left="0.7" right="0.7" top="0.75" bottom="0.75" header="0.3" footer="0.3"/>
  <pageSetup paperSize="9" fitToHeight="0" orientation="landscape" horizontalDpi="300" verticalDpi="300"/>
  <headerFooter scaleWithDoc="0" alignWithMargins="0">
    <oddHeader>&amp;C&amp;"Arial"&amp;8TABLE 10A.44</oddHeader>
    <oddFooter>&amp;L&amp;"Arial"&amp;8REPORT ON
GOVERNMENT
SERVICES 2022&amp;R&amp;"Arial"&amp;8PRIMARY AND
COMMUNITY HEALTH
PAGE &amp;B&amp;P&amp;B</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D27"/>
  <sheetViews>
    <sheetView showGridLines="0" workbookViewId="0"/>
  </sheetViews>
  <sheetFormatPr defaultColWidth="10.85546875" defaultRowHeight="12.75" x14ac:dyDescent="0.2"/>
  <cols>
    <col min="1" max="11" width="1.7109375" customWidth="1"/>
    <col min="12" max="12" width="5.42578125" customWidth="1"/>
    <col min="13" max="13" width="6.5703125" customWidth="1"/>
    <col min="14" max="14" width="6.140625" customWidth="1"/>
    <col min="15" max="15" width="6.5703125" customWidth="1"/>
    <col min="16" max="16" width="6.140625" customWidth="1"/>
    <col min="17" max="17" width="6.5703125" customWidth="1"/>
    <col min="18" max="18" width="6.140625" customWidth="1"/>
    <col min="19" max="19" width="6.5703125" customWidth="1"/>
    <col min="20" max="20" width="6.140625" customWidth="1"/>
    <col min="21" max="21" width="6.5703125" customWidth="1"/>
    <col min="22" max="22" width="6.140625" customWidth="1"/>
    <col min="23" max="23" width="6.5703125" customWidth="1"/>
    <col min="24" max="24" width="6.140625" customWidth="1"/>
    <col min="25" max="25" width="6.5703125" customWidth="1"/>
    <col min="26" max="26" width="6.140625" customWidth="1"/>
    <col min="27" max="27" width="6.5703125" customWidth="1"/>
    <col min="28" max="28" width="6.140625" customWidth="1"/>
    <col min="29" max="29" width="6.5703125" customWidth="1"/>
    <col min="30" max="30" width="6.140625" customWidth="1"/>
  </cols>
  <sheetData>
    <row r="1" spans="1:30" ht="33.950000000000003" customHeight="1" x14ac:dyDescent="0.2">
      <c r="A1" s="8" t="s">
        <v>672</v>
      </c>
      <c r="B1" s="8"/>
      <c r="C1" s="8"/>
      <c r="D1" s="8"/>
      <c r="E1" s="8"/>
      <c r="F1" s="8"/>
      <c r="G1" s="8"/>
      <c r="H1" s="8"/>
      <c r="I1" s="8"/>
      <c r="J1" s="8"/>
      <c r="K1" s="85" t="s">
        <v>673</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674</v>
      </c>
      <c r="AB2" s="91"/>
      <c r="AC2" s="90" t="s">
        <v>212</v>
      </c>
      <c r="AD2" s="91"/>
    </row>
    <row r="3" spans="1:30" ht="16.5" customHeight="1" x14ac:dyDescent="0.2">
      <c r="A3" s="7" t="s">
        <v>148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675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309</v>
      </c>
      <c r="D5" s="7"/>
      <c r="E5" s="7"/>
      <c r="F5" s="7"/>
      <c r="G5" s="7"/>
      <c r="H5" s="7"/>
      <c r="I5" s="7"/>
      <c r="J5" s="7"/>
      <c r="K5" s="7"/>
      <c r="L5" s="9" t="s">
        <v>174</v>
      </c>
      <c r="M5" s="30">
        <v>66.2</v>
      </c>
      <c r="N5" s="61">
        <v>18.3</v>
      </c>
      <c r="O5" s="62">
        <v>41.2</v>
      </c>
      <c r="P5" s="61">
        <v>41.7</v>
      </c>
      <c r="Q5" s="30">
        <v>48.5</v>
      </c>
      <c r="R5" s="61">
        <v>21</v>
      </c>
      <c r="S5" s="30">
        <v>65.3</v>
      </c>
      <c r="T5" s="61">
        <v>24.9</v>
      </c>
      <c r="U5" s="59">
        <v>41.6</v>
      </c>
      <c r="V5" s="61">
        <v>32.200000000000003</v>
      </c>
      <c r="W5" s="30">
        <v>67.400000000000006</v>
      </c>
      <c r="X5" s="61">
        <v>25.5</v>
      </c>
      <c r="Y5" s="59">
        <v>73.900000000000006</v>
      </c>
      <c r="Z5" s="61">
        <v>40.299999999999997</v>
      </c>
      <c r="AA5" s="62">
        <v>23.2</v>
      </c>
      <c r="AB5" s="61">
        <v>28.1</v>
      </c>
      <c r="AC5" s="30">
        <v>53.8</v>
      </c>
      <c r="AD5" s="61">
        <v>11.8</v>
      </c>
    </row>
    <row r="6" spans="1:30" ht="16.5" customHeight="1" x14ac:dyDescent="0.2">
      <c r="A6" s="7"/>
      <c r="B6" s="7"/>
      <c r="C6" s="7"/>
      <c r="D6" s="7" t="s">
        <v>521</v>
      </c>
      <c r="E6" s="7"/>
      <c r="F6" s="7"/>
      <c r="G6" s="7"/>
      <c r="H6" s="7"/>
      <c r="I6" s="7"/>
      <c r="J6" s="7"/>
      <c r="K6" s="7"/>
      <c r="L6" s="9" t="s">
        <v>174</v>
      </c>
      <c r="M6" s="30">
        <v>14.1</v>
      </c>
      <c r="N6" s="7"/>
      <c r="O6" s="30">
        <v>51.5</v>
      </c>
      <c r="P6" s="7"/>
      <c r="Q6" s="30">
        <v>22.1</v>
      </c>
      <c r="R6" s="7"/>
      <c r="S6" s="30">
        <v>19.5</v>
      </c>
      <c r="T6" s="7"/>
      <c r="U6" s="30">
        <v>39.5</v>
      </c>
      <c r="V6" s="7"/>
      <c r="W6" s="30">
        <v>19.3</v>
      </c>
      <c r="X6" s="7"/>
      <c r="Y6" s="30">
        <v>27.9</v>
      </c>
      <c r="Z6" s="7"/>
      <c r="AA6" s="30">
        <v>61.8</v>
      </c>
      <c r="AB6" s="7"/>
      <c r="AC6" s="30">
        <v>11.1</v>
      </c>
      <c r="AD6" s="7"/>
    </row>
    <row r="7" spans="1:30" ht="16.5" customHeight="1" x14ac:dyDescent="0.2">
      <c r="A7" s="7"/>
      <c r="B7" s="7"/>
      <c r="C7" s="7" t="s">
        <v>310</v>
      </c>
      <c r="D7" s="7"/>
      <c r="E7" s="7"/>
      <c r="F7" s="7"/>
      <c r="G7" s="7"/>
      <c r="H7" s="7"/>
      <c r="I7" s="7"/>
      <c r="J7" s="7"/>
      <c r="K7" s="7"/>
      <c r="L7" s="9" t="s">
        <v>174</v>
      </c>
      <c r="M7" s="59">
        <v>44.9</v>
      </c>
      <c r="N7" s="61">
        <v>27.8</v>
      </c>
      <c r="O7" s="62">
        <v>19.100000000000001</v>
      </c>
      <c r="P7" s="61">
        <v>32.9</v>
      </c>
      <c r="Q7" s="30">
        <v>43</v>
      </c>
      <c r="R7" s="61">
        <v>15.6</v>
      </c>
      <c r="S7" s="59">
        <v>55.6</v>
      </c>
      <c r="T7" s="61">
        <v>33.6</v>
      </c>
      <c r="U7" s="30">
        <v>84.6</v>
      </c>
      <c r="V7" s="61">
        <v>23.1</v>
      </c>
      <c r="W7" s="30">
        <v>72.2</v>
      </c>
      <c r="X7" s="61">
        <v>22.1</v>
      </c>
      <c r="Y7" s="62">
        <v>26.5</v>
      </c>
      <c r="Z7" s="61">
        <v>32.799999999999997</v>
      </c>
      <c r="AA7" s="59">
        <v>71.900000000000006</v>
      </c>
      <c r="AB7" s="61">
        <v>38.799999999999997</v>
      </c>
      <c r="AC7" s="30">
        <v>45</v>
      </c>
      <c r="AD7" s="61">
        <v>13.9</v>
      </c>
    </row>
    <row r="8" spans="1:30" ht="16.5" customHeight="1" x14ac:dyDescent="0.2">
      <c r="A8" s="7"/>
      <c r="B8" s="7"/>
      <c r="C8" s="7"/>
      <c r="D8" s="7" t="s">
        <v>521</v>
      </c>
      <c r="E8" s="7"/>
      <c r="F8" s="7"/>
      <c r="G8" s="7"/>
      <c r="H8" s="7"/>
      <c r="I8" s="7"/>
      <c r="J8" s="7"/>
      <c r="K8" s="7"/>
      <c r="L8" s="9" t="s">
        <v>174</v>
      </c>
      <c r="M8" s="30">
        <v>31.6</v>
      </c>
      <c r="N8" s="7"/>
      <c r="O8" s="30">
        <v>88</v>
      </c>
      <c r="P8" s="7"/>
      <c r="Q8" s="30">
        <v>18.5</v>
      </c>
      <c r="R8" s="7"/>
      <c r="S8" s="30">
        <v>30.8</v>
      </c>
      <c r="T8" s="7"/>
      <c r="U8" s="30">
        <v>13.9</v>
      </c>
      <c r="V8" s="7"/>
      <c r="W8" s="30">
        <v>15.6</v>
      </c>
      <c r="X8" s="7"/>
      <c r="Y8" s="30">
        <v>63.2</v>
      </c>
      <c r="Z8" s="7"/>
      <c r="AA8" s="30">
        <v>27.6</v>
      </c>
      <c r="AB8" s="7"/>
      <c r="AC8" s="30">
        <v>15.8</v>
      </c>
      <c r="AD8" s="7"/>
    </row>
    <row r="9" spans="1:30" ht="16.5" customHeight="1" x14ac:dyDescent="0.2">
      <c r="A9" s="7"/>
      <c r="B9" s="7"/>
      <c r="C9" s="7" t="s">
        <v>105</v>
      </c>
      <c r="D9" s="7"/>
      <c r="E9" s="7"/>
      <c r="F9" s="7"/>
      <c r="G9" s="7"/>
      <c r="H9" s="7"/>
      <c r="I9" s="7"/>
      <c r="J9" s="7"/>
      <c r="K9" s="7"/>
      <c r="L9" s="9" t="s">
        <v>174</v>
      </c>
      <c r="M9" s="30">
        <v>56.7</v>
      </c>
      <c r="N9" s="61">
        <v>14.9</v>
      </c>
      <c r="O9" s="59">
        <v>35.5</v>
      </c>
      <c r="P9" s="61">
        <v>32.4</v>
      </c>
      <c r="Q9" s="30">
        <v>46.4</v>
      </c>
      <c r="R9" s="61">
        <v>13.9</v>
      </c>
      <c r="S9" s="30">
        <v>61.3</v>
      </c>
      <c r="T9" s="61">
        <v>20.100000000000001</v>
      </c>
      <c r="U9" s="59">
        <v>52.1</v>
      </c>
      <c r="V9" s="61">
        <v>29.1</v>
      </c>
      <c r="W9" s="30">
        <v>69.900000000000006</v>
      </c>
      <c r="X9" s="61">
        <v>15.7</v>
      </c>
      <c r="Y9" s="59">
        <v>44.3</v>
      </c>
      <c r="Z9" s="61">
        <v>26.9</v>
      </c>
      <c r="AA9" s="59">
        <v>47.7</v>
      </c>
      <c r="AB9" s="61">
        <v>29.3</v>
      </c>
      <c r="AC9" s="30">
        <v>50.5</v>
      </c>
      <c r="AD9" s="52">
        <v>8.6999999999999993</v>
      </c>
    </row>
    <row r="10" spans="1:30" ht="16.5" customHeight="1" x14ac:dyDescent="0.2">
      <c r="A10" s="11"/>
      <c r="B10" s="11"/>
      <c r="C10" s="11"/>
      <c r="D10" s="11" t="s">
        <v>521</v>
      </c>
      <c r="E10" s="11"/>
      <c r="F10" s="11"/>
      <c r="G10" s="11"/>
      <c r="H10" s="11"/>
      <c r="I10" s="11"/>
      <c r="J10" s="11"/>
      <c r="K10" s="11"/>
      <c r="L10" s="12" t="s">
        <v>174</v>
      </c>
      <c r="M10" s="37">
        <v>13.4</v>
      </c>
      <c r="N10" s="11"/>
      <c r="O10" s="37">
        <v>46.5</v>
      </c>
      <c r="P10" s="11"/>
      <c r="Q10" s="37">
        <v>15.3</v>
      </c>
      <c r="R10" s="11"/>
      <c r="S10" s="37">
        <v>16.7</v>
      </c>
      <c r="T10" s="11"/>
      <c r="U10" s="37">
        <v>28.5</v>
      </c>
      <c r="V10" s="11"/>
      <c r="W10" s="37">
        <v>11.4</v>
      </c>
      <c r="X10" s="11"/>
      <c r="Y10" s="37">
        <v>31</v>
      </c>
      <c r="Z10" s="11"/>
      <c r="AA10" s="37">
        <v>31.4</v>
      </c>
      <c r="AB10" s="11"/>
      <c r="AC10" s="39">
        <v>8.8000000000000007</v>
      </c>
      <c r="AD10" s="11"/>
    </row>
    <row r="11" spans="1:30" ht="4.5" customHeight="1" x14ac:dyDescent="0.2">
      <c r="A11" s="25"/>
      <c r="B11" s="2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6.5" customHeight="1" x14ac:dyDescent="0.2">
      <c r="A12" s="25"/>
      <c r="B12" s="25"/>
      <c r="C12" s="79" t="s">
        <v>522</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1:30" ht="4.5" customHeight="1" x14ac:dyDescent="0.2">
      <c r="A13" s="25"/>
      <c r="B13" s="2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6.5" customHeight="1" x14ac:dyDescent="0.2">
      <c r="A14" s="35"/>
      <c r="B14" s="35"/>
      <c r="C14" s="79" t="s">
        <v>154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1:30" ht="16.5" customHeight="1" x14ac:dyDescent="0.2">
      <c r="A15" s="35"/>
      <c r="B15" s="35"/>
      <c r="C15" s="79" t="s">
        <v>155</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1:30" ht="4.5" customHeight="1" x14ac:dyDescent="0.2">
      <c r="A16" s="25"/>
      <c r="B16" s="2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6.5" customHeight="1" x14ac:dyDescent="0.2">
      <c r="A17" s="25" t="s">
        <v>115</v>
      </c>
      <c r="B17" s="25"/>
      <c r="C17" s="79" t="s">
        <v>676</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ht="16.5" customHeight="1" x14ac:dyDescent="0.2">
      <c r="A18" s="25" t="s">
        <v>117</v>
      </c>
      <c r="B18" s="25"/>
      <c r="C18" s="79" t="s">
        <v>677</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1:30" ht="29.45" customHeight="1" x14ac:dyDescent="0.2">
      <c r="A19" s="25" t="s">
        <v>119</v>
      </c>
      <c r="B19" s="25"/>
      <c r="C19" s="79" t="s">
        <v>667</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1:30" ht="29.45" customHeight="1" x14ac:dyDescent="0.2">
      <c r="A20" s="25" t="s">
        <v>121</v>
      </c>
      <c r="B20" s="25"/>
      <c r="C20" s="79" t="s">
        <v>668</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1:30" ht="16.5" customHeight="1" x14ac:dyDescent="0.2">
      <c r="A21" s="25" t="s">
        <v>123</v>
      </c>
      <c r="B21" s="25"/>
      <c r="C21" s="79" t="s">
        <v>669</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1:30" ht="42.4" customHeight="1" x14ac:dyDescent="0.2">
      <c r="A22" s="25" t="s">
        <v>161</v>
      </c>
      <c r="B22" s="25"/>
      <c r="C22" s="79" t="s">
        <v>527</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1:30" ht="29.45" customHeight="1" x14ac:dyDescent="0.2">
      <c r="A23" s="25" t="s">
        <v>180</v>
      </c>
      <c r="B23" s="25"/>
      <c r="C23" s="79" t="s">
        <v>670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1:30" ht="16.5" customHeight="1" x14ac:dyDescent="0.2">
      <c r="A24" s="25" t="s">
        <v>529</v>
      </c>
      <c r="B24" s="25"/>
      <c r="C24" s="79" t="s">
        <v>530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1:30" ht="16.5" customHeight="1" x14ac:dyDescent="0.2">
      <c r="A25" s="25" t="s">
        <v>656</v>
      </c>
      <c r="B25" s="25"/>
      <c r="C25" s="79" t="s">
        <v>657</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ht="4.5" customHeight="1" x14ac:dyDescent="0.2"/>
    <row r="27" spans="1:30" ht="16.5" customHeight="1" x14ac:dyDescent="0.2">
      <c r="A27" s="26" t="s">
        <v>125</v>
      </c>
      <c r="B27" s="25"/>
      <c r="C27" s="25"/>
      <c r="D27" s="25"/>
      <c r="E27" s="79" t="s">
        <v>671</v>
      </c>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sheetData>
  <mergeCells count="23">
    <mergeCell ref="W2:X2"/>
    <mergeCell ref="Y2:Z2"/>
    <mergeCell ref="AA2:AB2"/>
    <mergeCell ref="AC2:AD2"/>
    <mergeCell ref="K1:AD1"/>
    <mergeCell ref="M2:N2"/>
    <mergeCell ref="O2:P2"/>
    <mergeCell ref="Q2:R2"/>
    <mergeCell ref="S2:T2"/>
    <mergeCell ref="U2:V2"/>
    <mergeCell ref="C12:AD12"/>
    <mergeCell ref="C14:AD14"/>
    <mergeCell ref="C15:AD15"/>
    <mergeCell ref="C17:AD17"/>
    <mergeCell ref="C18:AD18"/>
    <mergeCell ref="C24:AD24"/>
    <mergeCell ref="C25:AD25"/>
    <mergeCell ref="E27:AD27"/>
    <mergeCell ref="C19:AD19"/>
    <mergeCell ref="C20:AD20"/>
    <mergeCell ref="C21:AD21"/>
    <mergeCell ref="C22:AD22"/>
    <mergeCell ref="C23:AD23"/>
  </mergeCells>
  <pageMargins left="0.7" right="0.7" top="0.75" bottom="0.75" header="0.3" footer="0.3"/>
  <pageSetup paperSize="9" fitToHeight="0" orientation="landscape" horizontalDpi="300" verticalDpi="300"/>
  <headerFooter scaleWithDoc="0" alignWithMargins="0">
    <oddHeader>&amp;C&amp;"Arial"&amp;8TABLE 10A.45</oddHeader>
    <oddFooter>&amp;L&amp;"Arial"&amp;8REPORT ON
GOVERNMENT
SERVICES 2022&amp;R&amp;"Arial"&amp;8PRIMARY AND
COMMUNITY HEALTH
PAGE &amp;B&amp;P&amp;B</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D90"/>
  <sheetViews>
    <sheetView showGridLines="0" workbookViewId="0"/>
  </sheetViews>
  <sheetFormatPr defaultColWidth="10.85546875" defaultRowHeight="12.75" x14ac:dyDescent="0.2"/>
  <cols>
    <col min="1" max="11" width="1.7109375" customWidth="1"/>
    <col min="12" max="12" width="7.42578125" customWidth="1"/>
    <col min="13" max="13" width="6.5703125" customWidth="1"/>
    <col min="14" max="14" width="6.140625" customWidth="1"/>
    <col min="15" max="15" width="6.5703125" customWidth="1"/>
    <col min="16" max="16" width="6.140625" customWidth="1"/>
    <col min="17" max="17" width="6.5703125" customWidth="1"/>
    <col min="18" max="18" width="6.140625" customWidth="1"/>
    <col min="19" max="19" width="6.5703125" customWidth="1"/>
    <col min="20" max="20" width="6.140625" customWidth="1"/>
    <col min="21" max="21" width="6.5703125" customWidth="1"/>
    <col min="22" max="22" width="6.140625" customWidth="1"/>
    <col min="23" max="23" width="6.5703125" customWidth="1"/>
    <col min="24" max="24" width="6.140625" customWidth="1"/>
    <col min="25" max="25" width="6.5703125" customWidth="1"/>
    <col min="26" max="26" width="6.140625" customWidth="1"/>
    <col min="27" max="27" width="6.5703125" customWidth="1"/>
    <col min="28" max="28" width="6.140625" customWidth="1"/>
    <col min="29" max="29" width="6.5703125" customWidth="1"/>
    <col min="30" max="30" width="6.140625" customWidth="1"/>
  </cols>
  <sheetData>
    <row r="1" spans="1:30" ht="17.45" customHeight="1" x14ac:dyDescent="0.2">
      <c r="A1" s="8" t="s">
        <v>678</v>
      </c>
      <c r="B1" s="8"/>
      <c r="C1" s="8"/>
      <c r="D1" s="8"/>
      <c r="E1" s="8"/>
      <c r="F1" s="8"/>
      <c r="G1" s="8"/>
      <c r="H1" s="8"/>
      <c r="I1" s="8"/>
      <c r="J1" s="8"/>
      <c r="K1" s="85" t="s">
        <v>679</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680</v>
      </c>
      <c r="AB2" s="91"/>
      <c r="AC2" s="90" t="s">
        <v>212</v>
      </c>
      <c r="AD2" s="91"/>
    </row>
    <row r="3" spans="1:30" ht="16.5" customHeight="1" x14ac:dyDescent="0.2">
      <c r="A3" s="7" t="s">
        <v>681</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682</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683</v>
      </c>
      <c r="D5" s="7"/>
      <c r="E5" s="7"/>
      <c r="F5" s="7"/>
      <c r="G5" s="7"/>
      <c r="H5" s="7"/>
      <c r="I5" s="7"/>
      <c r="J5" s="7"/>
      <c r="K5" s="7"/>
      <c r="L5" s="9" t="s">
        <v>174</v>
      </c>
      <c r="M5" s="30">
        <v>65.5</v>
      </c>
      <c r="N5" s="61">
        <v>16.899999999999999</v>
      </c>
      <c r="O5" s="30">
        <v>67.3</v>
      </c>
      <c r="P5" s="61">
        <v>14.2</v>
      </c>
      <c r="Q5" s="30">
        <v>60.9</v>
      </c>
      <c r="R5" s="52">
        <v>9.9</v>
      </c>
      <c r="S5" s="59">
        <v>55.8</v>
      </c>
      <c r="T5" s="61">
        <v>32.799999999999997</v>
      </c>
      <c r="U5" s="30">
        <v>77.7</v>
      </c>
      <c r="V5" s="52">
        <v>8.4</v>
      </c>
      <c r="W5" s="30">
        <v>52.6</v>
      </c>
      <c r="X5" s="61">
        <v>16.899999999999999</v>
      </c>
      <c r="Y5" s="30">
        <v>74.400000000000006</v>
      </c>
      <c r="Z5" s="61">
        <v>16.2</v>
      </c>
      <c r="AA5" s="30">
        <v>58.3</v>
      </c>
      <c r="AB5" s="61">
        <v>11.5</v>
      </c>
      <c r="AC5" s="30">
        <v>65.900000000000006</v>
      </c>
      <c r="AD5" s="52">
        <v>6.1</v>
      </c>
    </row>
    <row r="6" spans="1:30" ht="16.5" customHeight="1" x14ac:dyDescent="0.2">
      <c r="A6" s="7"/>
      <c r="B6" s="7"/>
      <c r="C6" s="7"/>
      <c r="D6" s="7" t="s">
        <v>521</v>
      </c>
      <c r="E6" s="7"/>
      <c r="F6" s="7"/>
      <c r="G6" s="7"/>
      <c r="H6" s="7"/>
      <c r="I6" s="7"/>
      <c r="J6" s="7"/>
      <c r="K6" s="7"/>
      <c r="L6" s="9" t="s">
        <v>174</v>
      </c>
      <c r="M6" s="30">
        <v>13.2</v>
      </c>
      <c r="N6" s="7"/>
      <c r="O6" s="30">
        <v>10.8</v>
      </c>
      <c r="P6" s="7"/>
      <c r="Q6" s="36">
        <v>8.3000000000000007</v>
      </c>
      <c r="R6" s="7"/>
      <c r="S6" s="30">
        <v>30</v>
      </c>
      <c r="T6" s="7"/>
      <c r="U6" s="36">
        <v>5.5</v>
      </c>
      <c r="V6" s="7"/>
      <c r="W6" s="30">
        <v>16.399999999999999</v>
      </c>
      <c r="X6" s="7"/>
      <c r="Y6" s="30">
        <v>11.1</v>
      </c>
      <c r="Z6" s="7"/>
      <c r="AA6" s="30">
        <v>10.1</v>
      </c>
      <c r="AB6" s="7"/>
      <c r="AC6" s="36">
        <v>4.7</v>
      </c>
      <c r="AD6" s="7"/>
    </row>
    <row r="7" spans="1:30" ht="16.5" customHeight="1" x14ac:dyDescent="0.2">
      <c r="A7" s="7"/>
      <c r="B7" s="7"/>
      <c r="C7" s="7" t="s">
        <v>684</v>
      </c>
      <c r="D7" s="7"/>
      <c r="E7" s="7"/>
      <c r="F7" s="7"/>
      <c r="G7" s="7"/>
      <c r="H7" s="7"/>
      <c r="I7" s="7"/>
      <c r="J7" s="7"/>
      <c r="K7" s="7"/>
      <c r="L7" s="9" t="s">
        <v>174</v>
      </c>
      <c r="M7" s="59">
        <v>25</v>
      </c>
      <c r="N7" s="61">
        <v>19.899999999999999</v>
      </c>
      <c r="O7" s="59">
        <v>26.4</v>
      </c>
      <c r="P7" s="61">
        <v>14.9</v>
      </c>
      <c r="Q7" s="59">
        <v>22.2</v>
      </c>
      <c r="R7" s="61">
        <v>16.100000000000001</v>
      </c>
      <c r="S7" s="59">
        <v>40.4</v>
      </c>
      <c r="T7" s="61">
        <v>34</v>
      </c>
      <c r="U7" s="30">
        <v>52.3</v>
      </c>
      <c r="V7" s="61">
        <v>24.4</v>
      </c>
      <c r="W7" s="30">
        <v>22.9</v>
      </c>
      <c r="X7" s="60" t="s">
        <v>227</v>
      </c>
      <c r="Y7" s="30">
        <v>19.399999999999999</v>
      </c>
      <c r="Z7" s="60" t="s">
        <v>227</v>
      </c>
      <c r="AA7" s="59">
        <v>52.9</v>
      </c>
      <c r="AB7" s="61">
        <v>42.2</v>
      </c>
      <c r="AC7" s="30">
        <v>28.8</v>
      </c>
      <c r="AD7" s="52">
        <v>8.6999999999999993</v>
      </c>
    </row>
    <row r="8" spans="1:30" ht="16.5" customHeight="1" x14ac:dyDescent="0.2">
      <c r="A8" s="7"/>
      <c r="B8" s="7"/>
      <c r="C8" s="7"/>
      <c r="D8" s="7" t="s">
        <v>521</v>
      </c>
      <c r="E8" s="7"/>
      <c r="F8" s="7"/>
      <c r="G8" s="7"/>
      <c r="H8" s="7"/>
      <c r="I8" s="7"/>
      <c r="J8" s="7"/>
      <c r="K8" s="7"/>
      <c r="L8" s="9" t="s">
        <v>174</v>
      </c>
      <c r="M8" s="30">
        <v>40.700000000000003</v>
      </c>
      <c r="N8" s="7"/>
      <c r="O8" s="30">
        <v>28.7</v>
      </c>
      <c r="P8" s="7"/>
      <c r="Q8" s="30">
        <v>37</v>
      </c>
      <c r="R8" s="7"/>
      <c r="S8" s="30">
        <v>43</v>
      </c>
      <c r="T8" s="7"/>
      <c r="U8" s="30">
        <v>23.8</v>
      </c>
      <c r="V8" s="7"/>
      <c r="W8" s="42" t="s">
        <v>227</v>
      </c>
      <c r="X8" s="7"/>
      <c r="Y8" s="42" t="s">
        <v>227</v>
      </c>
      <c r="Z8" s="7"/>
      <c r="AA8" s="30">
        <v>40.700000000000003</v>
      </c>
      <c r="AB8" s="7"/>
      <c r="AC8" s="30">
        <v>15.4</v>
      </c>
      <c r="AD8" s="7"/>
    </row>
    <row r="9" spans="1:30" ht="16.5" customHeight="1" x14ac:dyDescent="0.2">
      <c r="A9" s="7"/>
      <c r="B9" s="7"/>
      <c r="C9" s="7" t="s">
        <v>685</v>
      </c>
      <c r="D9" s="7"/>
      <c r="E9" s="7"/>
      <c r="F9" s="7"/>
      <c r="G9" s="7"/>
      <c r="H9" s="7"/>
      <c r="I9" s="7"/>
      <c r="J9" s="7"/>
      <c r="K9" s="7"/>
      <c r="L9" s="9" t="s">
        <v>174</v>
      </c>
      <c r="M9" s="30">
        <v>16.899999999999999</v>
      </c>
      <c r="N9" s="52">
        <v>7.4</v>
      </c>
      <c r="O9" s="59">
        <v>14</v>
      </c>
      <c r="P9" s="52">
        <v>8.6</v>
      </c>
      <c r="Q9" s="30">
        <v>20.7</v>
      </c>
      <c r="R9" s="52">
        <v>9.5</v>
      </c>
      <c r="S9" s="30">
        <v>13.8</v>
      </c>
      <c r="T9" s="60" t="s">
        <v>227</v>
      </c>
      <c r="U9" s="30">
        <v>25</v>
      </c>
      <c r="V9" s="61">
        <v>11.2</v>
      </c>
      <c r="W9" s="59">
        <v>23.2</v>
      </c>
      <c r="X9" s="61">
        <v>14</v>
      </c>
      <c r="Y9" s="59">
        <v>17.8</v>
      </c>
      <c r="Z9" s="61">
        <v>10.9</v>
      </c>
      <c r="AA9" s="59">
        <v>22.2</v>
      </c>
      <c r="AB9" s="61">
        <v>15.6</v>
      </c>
      <c r="AC9" s="30">
        <v>18.100000000000001</v>
      </c>
      <c r="AD9" s="52">
        <v>4</v>
      </c>
    </row>
    <row r="10" spans="1:30" ht="16.5" customHeight="1" x14ac:dyDescent="0.2">
      <c r="A10" s="7"/>
      <c r="B10" s="7"/>
      <c r="C10" s="7"/>
      <c r="D10" s="7" t="s">
        <v>521</v>
      </c>
      <c r="E10" s="7"/>
      <c r="F10" s="7"/>
      <c r="G10" s="7"/>
      <c r="H10" s="7"/>
      <c r="I10" s="7"/>
      <c r="J10" s="7"/>
      <c r="K10" s="7"/>
      <c r="L10" s="9" t="s">
        <v>174</v>
      </c>
      <c r="M10" s="30">
        <v>22.3</v>
      </c>
      <c r="N10" s="7"/>
      <c r="O10" s="30">
        <v>31.5</v>
      </c>
      <c r="P10" s="7"/>
      <c r="Q10" s="30">
        <v>23.4</v>
      </c>
      <c r="R10" s="7"/>
      <c r="S10" s="42" t="s">
        <v>227</v>
      </c>
      <c r="T10" s="7"/>
      <c r="U10" s="30">
        <v>22.8</v>
      </c>
      <c r="V10" s="7"/>
      <c r="W10" s="30">
        <v>30.8</v>
      </c>
      <c r="X10" s="7"/>
      <c r="Y10" s="30">
        <v>31.1</v>
      </c>
      <c r="Z10" s="7"/>
      <c r="AA10" s="30">
        <v>35.799999999999997</v>
      </c>
      <c r="AB10" s="7"/>
      <c r="AC10" s="30">
        <v>11.3</v>
      </c>
      <c r="AD10" s="7"/>
    </row>
    <row r="11" spans="1:30" ht="16.5" customHeight="1" x14ac:dyDescent="0.2">
      <c r="A11" s="7"/>
      <c r="B11" s="7"/>
      <c r="C11" s="7" t="s">
        <v>686</v>
      </c>
      <c r="D11" s="7"/>
      <c r="E11" s="7"/>
      <c r="F11" s="7"/>
      <c r="G11" s="7"/>
      <c r="H11" s="7"/>
      <c r="I11" s="7"/>
      <c r="J11" s="7"/>
      <c r="K11" s="7"/>
      <c r="L11" s="9" t="s">
        <v>174</v>
      </c>
      <c r="M11" s="30">
        <v>28.5</v>
      </c>
      <c r="N11" s="61">
        <v>10.199999999999999</v>
      </c>
      <c r="O11" s="30">
        <v>25.8</v>
      </c>
      <c r="P11" s="52">
        <v>7.5</v>
      </c>
      <c r="Q11" s="30">
        <v>24.5</v>
      </c>
      <c r="R11" s="52">
        <v>8.9</v>
      </c>
      <c r="S11" s="59">
        <v>14.6</v>
      </c>
      <c r="T11" s="61">
        <v>14.1</v>
      </c>
      <c r="U11" s="59">
        <v>21.7</v>
      </c>
      <c r="V11" s="61">
        <v>11.3</v>
      </c>
      <c r="W11" s="30">
        <v>30.9</v>
      </c>
      <c r="X11" s="52">
        <v>8</v>
      </c>
      <c r="Y11" s="59">
        <v>29.8</v>
      </c>
      <c r="Z11" s="61">
        <v>20.2</v>
      </c>
      <c r="AA11" s="36">
        <v>9.4</v>
      </c>
      <c r="AB11" s="60" t="s">
        <v>227</v>
      </c>
      <c r="AC11" s="30">
        <v>25.2</v>
      </c>
      <c r="AD11" s="52">
        <v>4.9000000000000004</v>
      </c>
    </row>
    <row r="12" spans="1:30" ht="16.5" customHeight="1" x14ac:dyDescent="0.2">
      <c r="A12" s="7"/>
      <c r="B12" s="7"/>
      <c r="C12" s="7"/>
      <c r="D12" s="7" t="s">
        <v>521</v>
      </c>
      <c r="E12" s="7"/>
      <c r="F12" s="7"/>
      <c r="G12" s="7"/>
      <c r="H12" s="7"/>
      <c r="I12" s="7"/>
      <c r="J12" s="7"/>
      <c r="K12" s="7"/>
      <c r="L12" s="9" t="s">
        <v>174</v>
      </c>
      <c r="M12" s="30">
        <v>18.2</v>
      </c>
      <c r="N12" s="7"/>
      <c r="O12" s="30">
        <v>14.9</v>
      </c>
      <c r="P12" s="7"/>
      <c r="Q12" s="30">
        <v>18.5</v>
      </c>
      <c r="R12" s="7"/>
      <c r="S12" s="30">
        <v>49.3</v>
      </c>
      <c r="T12" s="7"/>
      <c r="U12" s="30">
        <v>26.6</v>
      </c>
      <c r="V12" s="7"/>
      <c r="W12" s="30">
        <v>13.2</v>
      </c>
      <c r="X12" s="7"/>
      <c r="Y12" s="30">
        <v>34.6</v>
      </c>
      <c r="Z12" s="7"/>
      <c r="AA12" s="42" t="s">
        <v>227</v>
      </c>
      <c r="AB12" s="7"/>
      <c r="AC12" s="36">
        <v>9.9</v>
      </c>
      <c r="AD12" s="7"/>
    </row>
    <row r="13" spans="1:30" ht="16.5" customHeight="1" x14ac:dyDescent="0.2">
      <c r="A13" s="7"/>
      <c r="B13" s="7"/>
      <c r="C13" s="7" t="s">
        <v>536</v>
      </c>
      <c r="D13" s="7"/>
      <c r="E13" s="7"/>
      <c r="F13" s="7"/>
      <c r="G13" s="7"/>
      <c r="H13" s="7"/>
      <c r="I13" s="7"/>
      <c r="J13" s="7"/>
      <c r="K13" s="7"/>
      <c r="L13" s="9" t="s">
        <v>174</v>
      </c>
      <c r="M13" s="30">
        <v>23.3</v>
      </c>
      <c r="N13" s="61">
        <v>10.9</v>
      </c>
      <c r="O13" s="30">
        <v>36.4</v>
      </c>
      <c r="P13" s="61">
        <v>14.1</v>
      </c>
      <c r="Q13" s="30">
        <v>22.4</v>
      </c>
      <c r="R13" s="52">
        <v>8.4</v>
      </c>
      <c r="S13" s="59">
        <v>31.8</v>
      </c>
      <c r="T13" s="61">
        <v>17.100000000000001</v>
      </c>
      <c r="U13" s="59">
        <v>31.8</v>
      </c>
      <c r="V13" s="61">
        <v>17.8</v>
      </c>
      <c r="W13" s="59">
        <v>19.5</v>
      </c>
      <c r="X13" s="61">
        <v>11.3</v>
      </c>
      <c r="Y13" s="30">
        <v>18.3</v>
      </c>
      <c r="Z13" s="60" t="s">
        <v>227</v>
      </c>
      <c r="AA13" s="59">
        <v>35.700000000000003</v>
      </c>
      <c r="AB13" s="61">
        <v>27.6</v>
      </c>
      <c r="AC13" s="30">
        <v>27</v>
      </c>
      <c r="AD13" s="52">
        <v>5.7</v>
      </c>
    </row>
    <row r="14" spans="1:30" ht="16.5" customHeight="1" x14ac:dyDescent="0.2">
      <c r="A14" s="7"/>
      <c r="B14" s="7"/>
      <c r="C14" s="7"/>
      <c r="D14" s="7" t="s">
        <v>521</v>
      </c>
      <c r="E14" s="7"/>
      <c r="F14" s="7"/>
      <c r="G14" s="7"/>
      <c r="H14" s="7"/>
      <c r="I14" s="7"/>
      <c r="J14" s="7"/>
      <c r="K14" s="7"/>
      <c r="L14" s="9" t="s">
        <v>174</v>
      </c>
      <c r="M14" s="30">
        <v>23.8</v>
      </c>
      <c r="N14" s="7"/>
      <c r="O14" s="30">
        <v>19.7</v>
      </c>
      <c r="P14" s="7"/>
      <c r="Q14" s="30">
        <v>19.2</v>
      </c>
      <c r="R14" s="7"/>
      <c r="S14" s="30">
        <v>27.4</v>
      </c>
      <c r="T14" s="7"/>
      <c r="U14" s="30">
        <v>28.5</v>
      </c>
      <c r="V14" s="7"/>
      <c r="W14" s="30">
        <v>29.5</v>
      </c>
      <c r="X14" s="7"/>
      <c r="Y14" s="42" t="s">
        <v>227</v>
      </c>
      <c r="Z14" s="7"/>
      <c r="AA14" s="30">
        <v>39.4</v>
      </c>
      <c r="AB14" s="7"/>
      <c r="AC14" s="30">
        <v>10.8</v>
      </c>
      <c r="AD14" s="7"/>
    </row>
    <row r="15" spans="1:30" ht="16.5" customHeight="1" x14ac:dyDescent="0.2">
      <c r="A15" s="7"/>
      <c r="B15" s="7"/>
      <c r="C15" s="7" t="s">
        <v>537</v>
      </c>
      <c r="D15" s="7"/>
      <c r="E15" s="7"/>
      <c r="F15" s="7"/>
      <c r="G15" s="7"/>
      <c r="H15" s="7"/>
      <c r="I15" s="7"/>
      <c r="J15" s="7"/>
      <c r="K15" s="7"/>
      <c r="L15" s="9" t="s">
        <v>687</v>
      </c>
      <c r="M15" s="30">
        <v>31.9</v>
      </c>
      <c r="N15" s="52">
        <v>5.8</v>
      </c>
      <c r="O15" s="30">
        <v>32.299999999999997</v>
      </c>
      <c r="P15" s="52">
        <v>5.6</v>
      </c>
      <c r="Q15" s="30">
        <v>32.4</v>
      </c>
      <c r="R15" s="52">
        <v>5.8</v>
      </c>
      <c r="S15" s="30">
        <v>33</v>
      </c>
      <c r="T15" s="61">
        <v>10.5</v>
      </c>
      <c r="U15" s="30">
        <v>35.4</v>
      </c>
      <c r="V15" s="52">
        <v>6.8</v>
      </c>
      <c r="W15" s="30">
        <v>32.1</v>
      </c>
      <c r="X15" s="52">
        <v>6.7</v>
      </c>
      <c r="Y15" s="30">
        <v>32.799999999999997</v>
      </c>
      <c r="Z15" s="52">
        <v>7.6</v>
      </c>
      <c r="AA15" s="30">
        <v>33.5</v>
      </c>
      <c r="AB15" s="52">
        <v>8.3000000000000007</v>
      </c>
      <c r="AC15" s="30">
        <v>32.299999999999997</v>
      </c>
      <c r="AD15" s="52">
        <v>3.1</v>
      </c>
    </row>
    <row r="16" spans="1:30" ht="16.5" customHeight="1" x14ac:dyDescent="0.2">
      <c r="A16" s="7"/>
      <c r="B16" s="7"/>
      <c r="C16" s="7"/>
      <c r="D16" s="7" t="s">
        <v>521</v>
      </c>
      <c r="E16" s="7"/>
      <c r="F16" s="7"/>
      <c r="G16" s="7"/>
      <c r="H16" s="7"/>
      <c r="I16" s="7"/>
      <c r="J16" s="7"/>
      <c r="K16" s="7"/>
      <c r="L16" s="9" t="s">
        <v>687</v>
      </c>
      <c r="M16" s="36">
        <v>9.5</v>
      </c>
      <c r="N16" s="7"/>
      <c r="O16" s="36">
        <v>9.6</v>
      </c>
      <c r="P16" s="7"/>
      <c r="Q16" s="36">
        <v>9.5</v>
      </c>
      <c r="R16" s="7"/>
      <c r="S16" s="30">
        <v>16.899999999999999</v>
      </c>
      <c r="T16" s="7"/>
      <c r="U16" s="36">
        <v>9.3000000000000007</v>
      </c>
      <c r="V16" s="7"/>
      <c r="W16" s="30">
        <v>11.4</v>
      </c>
      <c r="X16" s="7"/>
      <c r="Y16" s="30">
        <v>12.2</v>
      </c>
      <c r="Z16" s="7"/>
      <c r="AA16" s="30">
        <v>14.2</v>
      </c>
      <c r="AB16" s="7"/>
      <c r="AC16" s="36">
        <v>5.0999999999999996</v>
      </c>
      <c r="AD16" s="7"/>
    </row>
    <row r="17" spans="1:30" ht="16.5" customHeight="1" x14ac:dyDescent="0.2">
      <c r="A17" s="7"/>
      <c r="B17" s="7" t="s">
        <v>145</v>
      </c>
      <c r="C17" s="7"/>
      <c r="D17" s="7"/>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
      <c r="A18" s="7"/>
      <c r="B18" s="7"/>
      <c r="C18" s="7" t="s">
        <v>683</v>
      </c>
      <c r="D18" s="7"/>
      <c r="E18" s="7"/>
      <c r="F18" s="7"/>
      <c r="G18" s="7"/>
      <c r="H18" s="7"/>
      <c r="I18" s="7"/>
      <c r="J18" s="7"/>
      <c r="K18" s="7"/>
      <c r="L18" s="9" t="s">
        <v>174</v>
      </c>
      <c r="M18" s="30">
        <v>62.8</v>
      </c>
      <c r="N18" s="61">
        <v>15.5</v>
      </c>
      <c r="O18" s="30">
        <v>57.9</v>
      </c>
      <c r="P18" s="61">
        <v>13.9</v>
      </c>
      <c r="Q18" s="30">
        <v>48</v>
      </c>
      <c r="R18" s="61">
        <v>13.2</v>
      </c>
      <c r="S18" s="59">
        <v>45.2</v>
      </c>
      <c r="T18" s="61">
        <v>23.9</v>
      </c>
      <c r="U18" s="30">
        <v>68</v>
      </c>
      <c r="V18" s="61">
        <v>22.1</v>
      </c>
      <c r="W18" s="30">
        <v>47.7</v>
      </c>
      <c r="X18" s="61">
        <v>18.399999999999999</v>
      </c>
      <c r="Y18" s="30">
        <v>73.3</v>
      </c>
      <c r="Z18" s="61">
        <v>16</v>
      </c>
      <c r="AA18" s="30">
        <v>84.4</v>
      </c>
      <c r="AB18" s="61">
        <v>34.5</v>
      </c>
      <c r="AC18" s="30">
        <v>57.3</v>
      </c>
      <c r="AD18" s="52">
        <v>7.3</v>
      </c>
    </row>
    <row r="19" spans="1:30" ht="16.5" customHeight="1" x14ac:dyDescent="0.2">
      <c r="A19" s="7"/>
      <c r="B19" s="7"/>
      <c r="C19" s="7"/>
      <c r="D19" s="7" t="s">
        <v>521</v>
      </c>
      <c r="E19" s="7"/>
      <c r="F19" s="7"/>
      <c r="G19" s="7"/>
      <c r="H19" s="7"/>
      <c r="I19" s="7"/>
      <c r="J19" s="7"/>
      <c r="K19" s="7"/>
      <c r="L19" s="9" t="s">
        <v>174</v>
      </c>
      <c r="M19" s="30">
        <v>12.6</v>
      </c>
      <c r="N19" s="7"/>
      <c r="O19" s="30">
        <v>12.2</v>
      </c>
      <c r="P19" s="7"/>
      <c r="Q19" s="30">
        <v>14</v>
      </c>
      <c r="R19" s="7"/>
      <c r="S19" s="30">
        <v>26.9</v>
      </c>
      <c r="T19" s="7"/>
      <c r="U19" s="30">
        <v>16.600000000000001</v>
      </c>
      <c r="V19" s="7"/>
      <c r="W19" s="30">
        <v>19.7</v>
      </c>
      <c r="X19" s="7"/>
      <c r="Y19" s="30">
        <v>11.2</v>
      </c>
      <c r="Z19" s="7"/>
      <c r="AA19" s="30">
        <v>20.9</v>
      </c>
      <c r="AB19" s="7"/>
      <c r="AC19" s="36">
        <v>6.5</v>
      </c>
      <c r="AD19" s="7"/>
    </row>
    <row r="20" spans="1:30" ht="16.5" customHeight="1" x14ac:dyDescent="0.2">
      <c r="A20" s="7"/>
      <c r="B20" s="7"/>
      <c r="C20" s="7" t="s">
        <v>684</v>
      </c>
      <c r="D20" s="7"/>
      <c r="E20" s="7"/>
      <c r="F20" s="7"/>
      <c r="G20" s="7"/>
      <c r="H20" s="7"/>
      <c r="I20" s="7"/>
      <c r="J20" s="7"/>
      <c r="K20" s="7"/>
      <c r="L20" s="9" t="s">
        <v>174</v>
      </c>
      <c r="M20" s="42" t="s">
        <v>227</v>
      </c>
      <c r="N20" s="7"/>
      <c r="O20" s="30">
        <v>30.1</v>
      </c>
      <c r="P20" s="61">
        <v>13.1</v>
      </c>
      <c r="Q20" s="30">
        <v>14.1</v>
      </c>
      <c r="R20" s="60" t="s">
        <v>227</v>
      </c>
      <c r="S20" s="30">
        <v>10.8</v>
      </c>
      <c r="T20" s="60" t="s">
        <v>227</v>
      </c>
      <c r="U20" s="59">
        <v>32.200000000000003</v>
      </c>
      <c r="V20" s="61">
        <v>20.100000000000001</v>
      </c>
      <c r="W20" s="42" t="s">
        <v>227</v>
      </c>
      <c r="X20" s="7"/>
      <c r="Y20" s="42" t="s">
        <v>227</v>
      </c>
      <c r="Z20" s="7"/>
      <c r="AA20" s="42" t="s">
        <v>227</v>
      </c>
      <c r="AB20" s="7"/>
      <c r="AC20" s="30">
        <v>17.8</v>
      </c>
      <c r="AD20" s="52">
        <v>5.9</v>
      </c>
    </row>
    <row r="21" spans="1:30" ht="16.5" customHeight="1" x14ac:dyDescent="0.2">
      <c r="A21" s="7"/>
      <c r="B21" s="7"/>
      <c r="C21" s="7"/>
      <c r="D21" s="7" t="s">
        <v>521</v>
      </c>
      <c r="E21" s="7"/>
      <c r="F21" s="7"/>
      <c r="G21" s="7"/>
      <c r="H21" s="7"/>
      <c r="I21" s="7"/>
      <c r="J21" s="7"/>
      <c r="K21" s="7"/>
      <c r="L21" s="9" t="s">
        <v>174</v>
      </c>
      <c r="M21" s="42" t="s">
        <v>227</v>
      </c>
      <c r="N21" s="7"/>
      <c r="O21" s="30">
        <v>22.2</v>
      </c>
      <c r="P21" s="7"/>
      <c r="Q21" s="42" t="s">
        <v>227</v>
      </c>
      <c r="R21" s="7"/>
      <c r="S21" s="42" t="s">
        <v>227</v>
      </c>
      <c r="T21" s="7"/>
      <c r="U21" s="30">
        <v>31.9</v>
      </c>
      <c r="V21" s="7"/>
      <c r="W21" s="42" t="s">
        <v>227</v>
      </c>
      <c r="X21" s="7"/>
      <c r="Y21" s="42" t="s">
        <v>227</v>
      </c>
      <c r="Z21" s="7"/>
      <c r="AA21" s="42" t="s">
        <v>227</v>
      </c>
      <c r="AB21" s="7"/>
      <c r="AC21" s="30">
        <v>16.899999999999999</v>
      </c>
      <c r="AD21" s="7"/>
    </row>
    <row r="22" spans="1:30" ht="16.5" customHeight="1" x14ac:dyDescent="0.2">
      <c r="A22" s="7"/>
      <c r="B22" s="7"/>
      <c r="C22" s="7" t="s">
        <v>685</v>
      </c>
      <c r="D22" s="7"/>
      <c r="E22" s="7"/>
      <c r="F22" s="7"/>
      <c r="G22" s="7"/>
      <c r="H22" s="7"/>
      <c r="I22" s="7"/>
      <c r="J22" s="7"/>
      <c r="K22" s="7"/>
      <c r="L22" s="9" t="s">
        <v>174</v>
      </c>
      <c r="M22" s="59">
        <v>17.100000000000001</v>
      </c>
      <c r="N22" s="61">
        <v>11.4</v>
      </c>
      <c r="O22" s="59">
        <v>12.1</v>
      </c>
      <c r="P22" s="52">
        <v>7.4</v>
      </c>
      <c r="Q22" s="59">
        <v>17.899999999999999</v>
      </c>
      <c r="R22" s="52">
        <v>9.1999999999999993</v>
      </c>
      <c r="S22" s="59">
        <v>19</v>
      </c>
      <c r="T22" s="61">
        <v>10.5</v>
      </c>
      <c r="U22" s="59">
        <v>17.8</v>
      </c>
      <c r="V22" s="61">
        <v>12.7</v>
      </c>
      <c r="W22" s="59">
        <v>18</v>
      </c>
      <c r="X22" s="52">
        <v>8.9</v>
      </c>
      <c r="Y22" s="30">
        <v>34.299999999999997</v>
      </c>
      <c r="Z22" s="61">
        <v>13.3</v>
      </c>
      <c r="AA22" s="42" t="s">
        <v>227</v>
      </c>
      <c r="AB22" s="7"/>
      <c r="AC22" s="30">
        <v>16.5</v>
      </c>
      <c r="AD22" s="52">
        <v>4.3</v>
      </c>
    </row>
    <row r="23" spans="1:30" ht="16.5" customHeight="1" x14ac:dyDescent="0.2">
      <c r="A23" s="7"/>
      <c r="B23" s="7"/>
      <c r="C23" s="7"/>
      <c r="D23" s="7" t="s">
        <v>521</v>
      </c>
      <c r="E23" s="7"/>
      <c r="F23" s="7"/>
      <c r="G23" s="7"/>
      <c r="H23" s="7"/>
      <c r="I23" s="7"/>
      <c r="J23" s="7"/>
      <c r="K23" s="7"/>
      <c r="L23" s="9" t="s">
        <v>174</v>
      </c>
      <c r="M23" s="30">
        <v>34.200000000000003</v>
      </c>
      <c r="N23" s="7"/>
      <c r="O23" s="30">
        <v>31.2</v>
      </c>
      <c r="P23" s="7"/>
      <c r="Q23" s="30">
        <v>26.2</v>
      </c>
      <c r="R23" s="7"/>
      <c r="S23" s="30">
        <v>28.2</v>
      </c>
      <c r="T23" s="7"/>
      <c r="U23" s="30">
        <v>36.200000000000003</v>
      </c>
      <c r="V23" s="7"/>
      <c r="W23" s="30">
        <v>25.2</v>
      </c>
      <c r="X23" s="7"/>
      <c r="Y23" s="30">
        <v>19.8</v>
      </c>
      <c r="Z23" s="7"/>
      <c r="AA23" s="42" t="s">
        <v>227</v>
      </c>
      <c r="AB23" s="7"/>
      <c r="AC23" s="30">
        <v>13.4</v>
      </c>
      <c r="AD23" s="7"/>
    </row>
    <row r="24" spans="1:30" ht="16.5" customHeight="1" x14ac:dyDescent="0.2">
      <c r="A24" s="7"/>
      <c r="B24" s="7"/>
      <c r="C24" s="7" t="s">
        <v>686</v>
      </c>
      <c r="D24" s="7"/>
      <c r="E24" s="7"/>
      <c r="F24" s="7"/>
      <c r="G24" s="7"/>
      <c r="H24" s="7"/>
      <c r="I24" s="7"/>
      <c r="J24" s="7"/>
      <c r="K24" s="7"/>
      <c r="L24" s="9" t="s">
        <v>174</v>
      </c>
      <c r="M24" s="30">
        <v>27.8</v>
      </c>
      <c r="N24" s="61">
        <v>13.1</v>
      </c>
      <c r="O24" s="30">
        <v>20.100000000000001</v>
      </c>
      <c r="P24" s="52">
        <v>8.6</v>
      </c>
      <c r="Q24" s="30">
        <v>23</v>
      </c>
      <c r="R24" s="61">
        <v>10.7</v>
      </c>
      <c r="S24" s="59">
        <v>20.2</v>
      </c>
      <c r="T24" s="61">
        <v>17.7</v>
      </c>
      <c r="U24" s="59">
        <v>24.9</v>
      </c>
      <c r="V24" s="61">
        <v>14.8</v>
      </c>
      <c r="W24" s="30">
        <v>23.6</v>
      </c>
      <c r="X24" s="61">
        <v>10.8</v>
      </c>
      <c r="Y24" s="30">
        <v>34.1</v>
      </c>
      <c r="Z24" s="61">
        <v>13.2</v>
      </c>
      <c r="AA24" s="30">
        <v>55.3</v>
      </c>
      <c r="AB24" s="61">
        <v>24.2</v>
      </c>
      <c r="AC24" s="30">
        <v>24.8</v>
      </c>
      <c r="AD24" s="52">
        <v>5.6</v>
      </c>
    </row>
    <row r="25" spans="1:30" ht="16.5" customHeight="1" x14ac:dyDescent="0.2">
      <c r="A25" s="7"/>
      <c r="B25" s="7"/>
      <c r="C25" s="7"/>
      <c r="D25" s="7" t="s">
        <v>521</v>
      </c>
      <c r="E25" s="7"/>
      <c r="F25" s="7"/>
      <c r="G25" s="7"/>
      <c r="H25" s="7"/>
      <c r="I25" s="7"/>
      <c r="J25" s="7"/>
      <c r="K25" s="7"/>
      <c r="L25" s="9" t="s">
        <v>174</v>
      </c>
      <c r="M25" s="30">
        <v>24.1</v>
      </c>
      <c r="N25" s="7"/>
      <c r="O25" s="30">
        <v>21.8</v>
      </c>
      <c r="P25" s="7"/>
      <c r="Q25" s="30">
        <v>23.7</v>
      </c>
      <c r="R25" s="7"/>
      <c r="S25" s="30">
        <v>44.6</v>
      </c>
      <c r="T25" s="7"/>
      <c r="U25" s="30">
        <v>30.3</v>
      </c>
      <c r="V25" s="7"/>
      <c r="W25" s="30">
        <v>23.3</v>
      </c>
      <c r="X25" s="7"/>
      <c r="Y25" s="30">
        <v>19.7</v>
      </c>
      <c r="Z25" s="7"/>
      <c r="AA25" s="30">
        <v>22.3</v>
      </c>
      <c r="AB25" s="7"/>
      <c r="AC25" s="30">
        <v>11.6</v>
      </c>
      <c r="AD25" s="7"/>
    </row>
    <row r="26" spans="1:30" ht="16.5" customHeight="1" x14ac:dyDescent="0.2">
      <c r="A26" s="7"/>
      <c r="B26" s="7"/>
      <c r="C26" s="7" t="s">
        <v>536</v>
      </c>
      <c r="D26" s="7"/>
      <c r="E26" s="7"/>
      <c r="F26" s="7"/>
      <c r="G26" s="7"/>
      <c r="H26" s="7"/>
      <c r="I26" s="7"/>
      <c r="J26" s="7"/>
      <c r="K26" s="7"/>
      <c r="L26" s="9" t="s">
        <v>174</v>
      </c>
      <c r="M26" s="59">
        <v>26</v>
      </c>
      <c r="N26" s="61">
        <v>13.3</v>
      </c>
      <c r="O26" s="30">
        <v>30.3</v>
      </c>
      <c r="P26" s="61">
        <v>14.5</v>
      </c>
      <c r="Q26" s="59">
        <v>22.1</v>
      </c>
      <c r="R26" s="61">
        <v>15.5</v>
      </c>
      <c r="S26" s="59">
        <v>26.7</v>
      </c>
      <c r="T26" s="61">
        <v>13.9</v>
      </c>
      <c r="U26" s="59">
        <v>23</v>
      </c>
      <c r="V26" s="61">
        <v>20</v>
      </c>
      <c r="W26" s="42" t="s">
        <v>227</v>
      </c>
      <c r="X26" s="7"/>
      <c r="Y26" s="42" t="s">
        <v>227</v>
      </c>
      <c r="Z26" s="7"/>
      <c r="AA26" s="42" t="s">
        <v>227</v>
      </c>
      <c r="AB26" s="7"/>
      <c r="AC26" s="30">
        <v>26.1</v>
      </c>
      <c r="AD26" s="52">
        <v>6.7</v>
      </c>
    </row>
    <row r="27" spans="1:30" ht="16.5" customHeight="1" x14ac:dyDescent="0.2">
      <c r="A27" s="7"/>
      <c r="B27" s="7"/>
      <c r="C27" s="7"/>
      <c r="D27" s="7" t="s">
        <v>521</v>
      </c>
      <c r="E27" s="7"/>
      <c r="F27" s="7"/>
      <c r="G27" s="7"/>
      <c r="H27" s="7"/>
      <c r="I27" s="7"/>
      <c r="J27" s="7"/>
      <c r="K27" s="7"/>
      <c r="L27" s="9" t="s">
        <v>174</v>
      </c>
      <c r="M27" s="30">
        <v>26.1</v>
      </c>
      <c r="N27" s="7"/>
      <c r="O27" s="30">
        <v>24.3</v>
      </c>
      <c r="P27" s="7"/>
      <c r="Q27" s="30">
        <v>35.700000000000003</v>
      </c>
      <c r="R27" s="7"/>
      <c r="S27" s="30">
        <v>26.6</v>
      </c>
      <c r="T27" s="7"/>
      <c r="U27" s="30">
        <v>44.3</v>
      </c>
      <c r="V27" s="7"/>
      <c r="W27" s="42" t="s">
        <v>227</v>
      </c>
      <c r="X27" s="7"/>
      <c r="Y27" s="42" t="s">
        <v>227</v>
      </c>
      <c r="Z27" s="7"/>
      <c r="AA27" s="42" t="s">
        <v>227</v>
      </c>
      <c r="AB27" s="7"/>
      <c r="AC27" s="30">
        <v>13.1</v>
      </c>
      <c r="AD27" s="7"/>
    </row>
    <row r="28" spans="1:30" ht="16.5" customHeight="1" x14ac:dyDescent="0.2">
      <c r="A28" s="7"/>
      <c r="B28" s="7"/>
      <c r="C28" s="7" t="s">
        <v>537</v>
      </c>
      <c r="D28" s="7"/>
      <c r="E28" s="7"/>
      <c r="F28" s="7"/>
      <c r="G28" s="7"/>
      <c r="H28" s="7"/>
      <c r="I28" s="7"/>
      <c r="J28" s="7"/>
      <c r="K28" s="7"/>
      <c r="L28" s="9" t="s">
        <v>687</v>
      </c>
      <c r="M28" s="30">
        <v>32.799999999999997</v>
      </c>
      <c r="N28" s="52">
        <v>5.0999999999999996</v>
      </c>
      <c r="O28" s="30">
        <v>26.9</v>
      </c>
      <c r="P28" s="52">
        <v>4.7</v>
      </c>
      <c r="Q28" s="30">
        <v>26</v>
      </c>
      <c r="R28" s="52">
        <v>5.5</v>
      </c>
      <c r="S28" s="30">
        <v>23.2</v>
      </c>
      <c r="T28" s="52">
        <v>7</v>
      </c>
      <c r="U28" s="30">
        <v>35.799999999999997</v>
      </c>
      <c r="V28" s="52">
        <v>7.1</v>
      </c>
      <c r="W28" s="30">
        <v>22.4</v>
      </c>
      <c r="X28" s="52">
        <v>5.4</v>
      </c>
      <c r="Y28" s="30">
        <v>32.799999999999997</v>
      </c>
      <c r="Z28" s="52">
        <v>7</v>
      </c>
      <c r="AA28" s="30">
        <v>34</v>
      </c>
      <c r="AB28" s="61">
        <v>13.8</v>
      </c>
      <c r="AC28" s="30">
        <v>28.4</v>
      </c>
      <c r="AD28" s="52">
        <v>2.2999999999999998</v>
      </c>
    </row>
    <row r="29" spans="1:30" ht="16.5" customHeight="1" x14ac:dyDescent="0.2">
      <c r="A29" s="7"/>
      <c r="B29" s="7"/>
      <c r="C29" s="7"/>
      <c r="D29" s="7" t="s">
        <v>521</v>
      </c>
      <c r="E29" s="7"/>
      <c r="F29" s="7"/>
      <c r="G29" s="7"/>
      <c r="H29" s="7"/>
      <c r="I29" s="7"/>
      <c r="J29" s="7"/>
      <c r="K29" s="7"/>
      <c r="L29" s="9" t="s">
        <v>687</v>
      </c>
      <c r="M29" s="36">
        <v>7.9</v>
      </c>
      <c r="N29" s="7"/>
      <c r="O29" s="36">
        <v>8.9</v>
      </c>
      <c r="P29" s="7"/>
      <c r="Q29" s="30">
        <v>10.8</v>
      </c>
      <c r="R29" s="7"/>
      <c r="S29" s="30">
        <v>15.5</v>
      </c>
      <c r="T29" s="7"/>
      <c r="U29" s="30">
        <v>10.199999999999999</v>
      </c>
      <c r="V29" s="7"/>
      <c r="W29" s="30">
        <v>12.3</v>
      </c>
      <c r="X29" s="7"/>
      <c r="Y29" s="30">
        <v>10.8</v>
      </c>
      <c r="Z29" s="7"/>
      <c r="AA29" s="30">
        <v>20.7</v>
      </c>
      <c r="AB29" s="7"/>
      <c r="AC29" s="36">
        <v>4.0999999999999996</v>
      </c>
      <c r="AD29" s="7"/>
    </row>
    <row r="30" spans="1:30" ht="16.5" customHeight="1" x14ac:dyDescent="0.2">
      <c r="A30" s="7"/>
      <c r="B30" s="7" t="s">
        <v>148</v>
      </c>
      <c r="C30" s="7"/>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
      <c r="A31" s="7"/>
      <c r="B31" s="7"/>
      <c r="C31" s="7" t="s">
        <v>683</v>
      </c>
      <c r="D31" s="7"/>
      <c r="E31" s="7"/>
      <c r="F31" s="7"/>
      <c r="G31" s="7"/>
      <c r="H31" s="7"/>
      <c r="I31" s="7"/>
      <c r="J31" s="7"/>
      <c r="K31" s="7"/>
      <c r="L31" s="9" t="s">
        <v>174</v>
      </c>
      <c r="M31" s="30">
        <v>35.1</v>
      </c>
      <c r="N31" s="61">
        <v>13.7</v>
      </c>
      <c r="O31" s="30">
        <v>46.9</v>
      </c>
      <c r="P31" s="61">
        <v>12.9</v>
      </c>
      <c r="Q31" s="30">
        <v>32.6</v>
      </c>
      <c r="R31" s="61">
        <v>13.3</v>
      </c>
      <c r="S31" s="30">
        <v>48.4</v>
      </c>
      <c r="T31" s="61">
        <v>20.5</v>
      </c>
      <c r="U31" s="30">
        <v>58.3</v>
      </c>
      <c r="V31" s="61">
        <v>15.1</v>
      </c>
      <c r="W31" s="59">
        <v>36.6</v>
      </c>
      <c r="X31" s="61">
        <v>18.7</v>
      </c>
      <c r="Y31" s="30">
        <v>37.4</v>
      </c>
      <c r="Z31" s="61">
        <v>13.9</v>
      </c>
      <c r="AA31" s="30">
        <v>65.5</v>
      </c>
      <c r="AB31" s="61">
        <v>24.2</v>
      </c>
      <c r="AC31" s="30">
        <v>40.9</v>
      </c>
      <c r="AD31" s="52">
        <v>6.2</v>
      </c>
    </row>
    <row r="32" spans="1:30" ht="16.5" customHeight="1" x14ac:dyDescent="0.2">
      <c r="A32" s="7"/>
      <c r="B32" s="7"/>
      <c r="C32" s="7"/>
      <c r="D32" s="7" t="s">
        <v>521</v>
      </c>
      <c r="E32" s="7"/>
      <c r="F32" s="7"/>
      <c r="G32" s="7"/>
      <c r="H32" s="7"/>
      <c r="I32" s="7"/>
      <c r="J32" s="7"/>
      <c r="K32" s="7"/>
      <c r="L32" s="9" t="s">
        <v>174</v>
      </c>
      <c r="M32" s="30">
        <v>20</v>
      </c>
      <c r="N32" s="7"/>
      <c r="O32" s="30">
        <v>14</v>
      </c>
      <c r="P32" s="7"/>
      <c r="Q32" s="30">
        <v>20.8</v>
      </c>
      <c r="R32" s="7"/>
      <c r="S32" s="30">
        <v>21.6</v>
      </c>
      <c r="T32" s="7"/>
      <c r="U32" s="30">
        <v>13.2</v>
      </c>
      <c r="V32" s="7"/>
      <c r="W32" s="30">
        <v>26.1</v>
      </c>
      <c r="X32" s="7"/>
      <c r="Y32" s="30">
        <v>18.899999999999999</v>
      </c>
      <c r="Z32" s="7"/>
      <c r="AA32" s="30">
        <v>18.899999999999999</v>
      </c>
      <c r="AB32" s="7"/>
      <c r="AC32" s="36">
        <v>7.8</v>
      </c>
      <c r="AD32" s="7"/>
    </row>
    <row r="33" spans="1:30" ht="16.5" customHeight="1" x14ac:dyDescent="0.2">
      <c r="A33" s="7"/>
      <c r="B33" s="7"/>
      <c r="C33" s="7" t="s">
        <v>684</v>
      </c>
      <c r="D33" s="7"/>
      <c r="E33" s="7"/>
      <c r="F33" s="7"/>
      <c r="G33" s="7"/>
      <c r="H33" s="7"/>
      <c r="I33" s="7"/>
      <c r="J33" s="7"/>
      <c r="K33" s="7"/>
      <c r="L33" s="9" t="s">
        <v>174</v>
      </c>
      <c r="M33" s="59">
        <v>15.5</v>
      </c>
      <c r="N33" s="61">
        <v>14.3</v>
      </c>
      <c r="O33" s="59">
        <v>20.399999999999999</v>
      </c>
      <c r="P33" s="61">
        <v>14.3</v>
      </c>
      <c r="Q33" s="42" t="s">
        <v>227</v>
      </c>
      <c r="R33" s="7"/>
      <c r="S33" s="59">
        <v>31</v>
      </c>
      <c r="T33" s="61">
        <v>19.7</v>
      </c>
      <c r="U33" s="59">
        <v>27.2</v>
      </c>
      <c r="V33" s="61">
        <v>20.6</v>
      </c>
      <c r="W33" s="42" t="s">
        <v>227</v>
      </c>
      <c r="X33" s="7"/>
      <c r="Y33" s="42" t="s">
        <v>227</v>
      </c>
      <c r="Z33" s="7"/>
      <c r="AA33" s="42" t="s">
        <v>227</v>
      </c>
      <c r="AB33" s="7"/>
      <c r="AC33" s="30">
        <v>18.600000000000001</v>
      </c>
      <c r="AD33" s="52">
        <v>6.9</v>
      </c>
    </row>
    <row r="34" spans="1:30" ht="16.5" customHeight="1" x14ac:dyDescent="0.2">
      <c r="A34" s="7"/>
      <c r="B34" s="7"/>
      <c r="C34" s="7"/>
      <c r="D34" s="7" t="s">
        <v>521</v>
      </c>
      <c r="E34" s="7"/>
      <c r="F34" s="7"/>
      <c r="G34" s="7"/>
      <c r="H34" s="7"/>
      <c r="I34" s="7"/>
      <c r="J34" s="7"/>
      <c r="K34" s="7"/>
      <c r="L34" s="9" t="s">
        <v>174</v>
      </c>
      <c r="M34" s="30">
        <v>47.3</v>
      </c>
      <c r="N34" s="7"/>
      <c r="O34" s="30">
        <v>35.9</v>
      </c>
      <c r="P34" s="7"/>
      <c r="Q34" s="42" t="s">
        <v>227</v>
      </c>
      <c r="R34" s="7"/>
      <c r="S34" s="30">
        <v>32.4</v>
      </c>
      <c r="T34" s="7"/>
      <c r="U34" s="30">
        <v>38.700000000000003</v>
      </c>
      <c r="V34" s="7"/>
      <c r="W34" s="42" t="s">
        <v>227</v>
      </c>
      <c r="X34" s="7"/>
      <c r="Y34" s="42" t="s">
        <v>227</v>
      </c>
      <c r="Z34" s="7"/>
      <c r="AA34" s="42" t="s">
        <v>227</v>
      </c>
      <c r="AB34" s="7"/>
      <c r="AC34" s="30">
        <v>18.8</v>
      </c>
      <c r="AD34" s="7"/>
    </row>
    <row r="35" spans="1:30" ht="16.5" customHeight="1" x14ac:dyDescent="0.2">
      <c r="A35" s="7"/>
      <c r="B35" s="7"/>
      <c r="C35" s="7" t="s">
        <v>685</v>
      </c>
      <c r="D35" s="7"/>
      <c r="E35" s="7"/>
      <c r="F35" s="7"/>
      <c r="G35" s="7"/>
      <c r="H35" s="7"/>
      <c r="I35" s="7"/>
      <c r="J35" s="7"/>
      <c r="K35" s="7"/>
      <c r="L35" s="9" t="s">
        <v>174</v>
      </c>
      <c r="M35" s="30">
        <v>24.4</v>
      </c>
      <c r="N35" s="61">
        <v>10.8</v>
      </c>
      <c r="O35" s="59">
        <v>11.8</v>
      </c>
      <c r="P35" s="52">
        <v>5.9</v>
      </c>
      <c r="Q35" s="59">
        <v>11.8</v>
      </c>
      <c r="R35" s="52">
        <v>7.2</v>
      </c>
      <c r="S35" s="59">
        <v>15.7</v>
      </c>
      <c r="T35" s="61">
        <v>10.6</v>
      </c>
      <c r="U35" s="59">
        <v>19</v>
      </c>
      <c r="V35" s="61">
        <v>10.8</v>
      </c>
      <c r="W35" s="59">
        <v>23.1</v>
      </c>
      <c r="X35" s="61">
        <v>11.4</v>
      </c>
      <c r="Y35" s="59">
        <v>17.5</v>
      </c>
      <c r="Z35" s="61">
        <v>10.9</v>
      </c>
      <c r="AA35" s="59">
        <v>26.1</v>
      </c>
      <c r="AB35" s="61">
        <v>15.3</v>
      </c>
      <c r="AC35" s="30">
        <v>16.8</v>
      </c>
      <c r="AD35" s="52">
        <v>4.0999999999999996</v>
      </c>
    </row>
    <row r="36" spans="1:30" ht="16.5" customHeight="1" x14ac:dyDescent="0.2">
      <c r="A36" s="7"/>
      <c r="B36" s="7"/>
      <c r="C36" s="7"/>
      <c r="D36" s="7" t="s">
        <v>521</v>
      </c>
      <c r="E36" s="7"/>
      <c r="F36" s="7"/>
      <c r="G36" s="7"/>
      <c r="H36" s="7"/>
      <c r="I36" s="7"/>
      <c r="J36" s="7"/>
      <c r="K36" s="7"/>
      <c r="L36" s="9" t="s">
        <v>174</v>
      </c>
      <c r="M36" s="30">
        <v>22.7</v>
      </c>
      <c r="N36" s="7"/>
      <c r="O36" s="30">
        <v>25.6</v>
      </c>
      <c r="P36" s="7"/>
      <c r="Q36" s="30">
        <v>30.9</v>
      </c>
      <c r="R36" s="7"/>
      <c r="S36" s="30">
        <v>34.4</v>
      </c>
      <c r="T36" s="7"/>
      <c r="U36" s="30">
        <v>29</v>
      </c>
      <c r="V36" s="7"/>
      <c r="W36" s="30">
        <v>25.2</v>
      </c>
      <c r="X36" s="7"/>
      <c r="Y36" s="30">
        <v>31.9</v>
      </c>
      <c r="Z36" s="7"/>
      <c r="AA36" s="30">
        <v>29.9</v>
      </c>
      <c r="AB36" s="7"/>
      <c r="AC36" s="30">
        <v>12.6</v>
      </c>
      <c r="AD36" s="7"/>
    </row>
    <row r="37" spans="1:30" ht="16.5" customHeight="1" x14ac:dyDescent="0.2">
      <c r="A37" s="7"/>
      <c r="B37" s="7"/>
      <c r="C37" s="7" t="s">
        <v>686</v>
      </c>
      <c r="D37" s="7"/>
      <c r="E37" s="7"/>
      <c r="F37" s="7"/>
      <c r="G37" s="7"/>
      <c r="H37" s="7"/>
      <c r="I37" s="7"/>
      <c r="J37" s="7"/>
      <c r="K37" s="7"/>
      <c r="L37" s="9" t="s">
        <v>174</v>
      </c>
      <c r="M37" s="30">
        <v>22.6</v>
      </c>
      <c r="N37" s="61">
        <v>10.6</v>
      </c>
      <c r="O37" s="30">
        <v>27.9</v>
      </c>
      <c r="P37" s="61">
        <v>11.4</v>
      </c>
      <c r="Q37" s="30">
        <v>21.9</v>
      </c>
      <c r="R37" s="52">
        <v>9.9</v>
      </c>
      <c r="S37" s="59">
        <v>15.7</v>
      </c>
      <c r="T37" s="61">
        <v>10.3</v>
      </c>
      <c r="U37" s="59">
        <v>20.5</v>
      </c>
      <c r="V37" s="61">
        <v>10.7</v>
      </c>
      <c r="W37" s="59">
        <v>15.7</v>
      </c>
      <c r="X37" s="61">
        <v>10.1</v>
      </c>
      <c r="Y37" s="59">
        <v>19</v>
      </c>
      <c r="Z37" s="61">
        <v>11.5</v>
      </c>
      <c r="AA37" s="59">
        <v>16.5</v>
      </c>
      <c r="AB37" s="61">
        <v>13.1</v>
      </c>
      <c r="AC37" s="30">
        <v>22.6</v>
      </c>
      <c r="AD37" s="52">
        <v>4.8</v>
      </c>
    </row>
    <row r="38" spans="1:30" ht="16.5" customHeight="1" x14ac:dyDescent="0.2">
      <c r="A38" s="7"/>
      <c r="B38" s="7"/>
      <c r="C38" s="7"/>
      <c r="D38" s="7" t="s">
        <v>521</v>
      </c>
      <c r="E38" s="7"/>
      <c r="F38" s="7"/>
      <c r="G38" s="7"/>
      <c r="H38" s="7"/>
      <c r="I38" s="7"/>
      <c r="J38" s="7"/>
      <c r="K38" s="7"/>
      <c r="L38" s="9" t="s">
        <v>174</v>
      </c>
      <c r="M38" s="30">
        <v>23.9</v>
      </c>
      <c r="N38" s="7"/>
      <c r="O38" s="30">
        <v>20.8</v>
      </c>
      <c r="P38" s="7"/>
      <c r="Q38" s="30">
        <v>23.1</v>
      </c>
      <c r="R38" s="7"/>
      <c r="S38" s="30">
        <v>33.4</v>
      </c>
      <c r="T38" s="7"/>
      <c r="U38" s="30">
        <v>26.7</v>
      </c>
      <c r="V38" s="7"/>
      <c r="W38" s="30">
        <v>32.9</v>
      </c>
      <c r="X38" s="7"/>
      <c r="Y38" s="30">
        <v>30.9</v>
      </c>
      <c r="Z38" s="7"/>
      <c r="AA38" s="30">
        <v>40.6</v>
      </c>
      <c r="AB38" s="7"/>
      <c r="AC38" s="30">
        <v>10.8</v>
      </c>
      <c r="AD38" s="7"/>
    </row>
    <row r="39" spans="1:30" ht="16.5" customHeight="1" x14ac:dyDescent="0.2">
      <c r="A39" s="7"/>
      <c r="B39" s="7"/>
      <c r="C39" s="7" t="s">
        <v>536</v>
      </c>
      <c r="D39" s="7"/>
      <c r="E39" s="7"/>
      <c r="F39" s="7"/>
      <c r="G39" s="7"/>
      <c r="H39" s="7"/>
      <c r="I39" s="7"/>
      <c r="J39" s="7"/>
      <c r="K39" s="7"/>
      <c r="L39" s="9" t="s">
        <v>174</v>
      </c>
      <c r="M39" s="30">
        <v>37</v>
      </c>
      <c r="N39" s="61">
        <v>14.7</v>
      </c>
      <c r="O39" s="30">
        <v>23.2</v>
      </c>
      <c r="P39" s="61">
        <v>10.199999999999999</v>
      </c>
      <c r="Q39" s="59">
        <v>16</v>
      </c>
      <c r="R39" s="52">
        <v>9.5</v>
      </c>
      <c r="S39" s="59">
        <v>16.7</v>
      </c>
      <c r="T39" s="61">
        <v>12.6</v>
      </c>
      <c r="U39" s="59">
        <v>21.9</v>
      </c>
      <c r="V39" s="61">
        <v>14.1</v>
      </c>
      <c r="W39" s="59">
        <v>20.100000000000001</v>
      </c>
      <c r="X39" s="61">
        <v>13.7</v>
      </c>
      <c r="Y39" s="59">
        <v>33.1</v>
      </c>
      <c r="Z39" s="61">
        <v>25.6</v>
      </c>
      <c r="AA39" s="59">
        <v>42.2</v>
      </c>
      <c r="AB39" s="61">
        <v>35.6</v>
      </c>
      <c r="AC39" s="30">
        <v>26.4</v>
      </c>
      <c r="AD39" s="52">
        <v>6.5</v>
      </c>
    </row>
    <row r="40" spans="1:30" ht="16.5" customHeight="1" x14ac:dyDescent="0.2">
      <c r="A40" s="7"/>
      <c r="B40" s="7"/>
      <c r="C40" s="7"/>
      <c r="D40" s="7" t="s">
        <v>521</v>
      </c>
      <c r="E40" s="7"/>
      <c r="F40" s="7"/>
      <c r="G40" s="7"/>
      <c r="H40" s="7"/>
      <c r="I40" s="7"/>
      <c r="J40" s="7"/>
      <c r="K40" s="7"/>
      <c r="L40" s="9" t="s">
        <v>174</v>
      </c>
      <c r="M40" s="30">
        <v>20.3</v>
      </c>
      <c r="N40" s="7"/>
      <c r="O40" s="30">
        <v>22.5</v>
      </c>
      <c r="P40" s="7"/>
      <c r="Q40" s="30">
        <v>30.3</v>
      </c>
      <c r="R40" s="7"/>
      <c r="S40" s="30">
        <v>38.299999999999997</v>
      </c>
      <c r="T40" s="7"/>
      <c r="U40" s="30">
        <v>32.9</v>
      </c>
      <c r="V40" s="7"/>
      <c r="W40" s="30">
        <v>34.9</v>
      </c>
      <c r="X40" s="7"/>
      <c r="Y40" s="30">
        <v>39.6</v>
      </c>
      <c r="Z40" s="7"/>
      <c r="AA40" s="30">
        <v>43</v>
      </c>
      <c r="AB40" s="7"/>
      <c r="AC40" s="30">
        <v>12.5</v>
      </c>
      <c r="AD40" s="7"/>
    </row>
    <row r="41" spans="1:30" ht="16.5" customHeight="1" x14ac:dyDescent="0.2">
      <c r="A41" s="7"/>
      <c r="B41" s="7"/>
      <c r="C41" s="7" t="s">
        <v>537</v>
      </c>
      <c r="D41" s="7"/>
      <c r="E41" s="7"/>
      <c r="F41" s="7"/>
      <c r="G41" s="7"/>
      <c r="H41" s="7"/>
      <c r="I41" s="7"/>
      <c r="J41" s="7"/>
      <c r="K41" s="7"/>
      <c r="L41" s="9" t="s">
        <v>687</v>
      </c>
      <c r="M41" s="30">
        <v>26.6</v>
      </c>
      <c r="N41" s="52">
        <v>5.0999999999999996</v>
      </c>
      <c r="O41" s="30">
        <v>25.3</v>
      </c>
      <c r="P41" s="52">
        <v>4.9000000000000004</v>
      </c>
      <c r="Q41" s="30">
        <v>18.399999999999999</v>
      </c>
      <c r="R41" s="52">
        <v>5</v>
      </c>
      <c r="S41" s="30">
        <v>24.5</v>
      </c>
      <c r="T41" s="52">
        <v>7.3</v>
      </c>
      <c r="U41" s="30">
        <v>29.3</v>
      </c>
      <c r="V41" s="52">
        <v>5.5</v>
      </c>
      <c r="W41" s="30">
        <v>22.6</v>
      </c>
      <c r="X41" s="52">
        <v>6.3</v>
      </c>
      <c r="Y41" s="30">
        <v>24.3</v>
      </c>
      <c r="Z41" s="52">
        <v>7</v>
      </c>
      <c r="AA41" s="30">
        <v>33.700000000000003</v>
      </c>
      <c r="AB41" s="61">
        <v>11.3</v>
      </c>
      <c r="AC41" s="30">
        <v>24.6</v>
      </c>
      <c r="AD41" s="52">
        <v>2.2000000000000002</v>
      </c>
    </row>
    <row r="42" spans="1:30" ht="16.5" customHeight="1" x14ac:dyDescent="0.2">
      <c r="A42" s="7"/>
      <c r="B42" s="7"/>
      <c r="C42" s="7"/>
      <c r="D42" s="7" t="s">
        <v>521</v>
      </c>
      <c r="E42" s="7"/>
      <c r="F42" s="7"/>
      <c r="G42" s="7"/>
      <c r="H42" s="7"/>
      <c r="I42" s="7"/>
      <c r="J42" s="7"/>
      <c r="K42" s="7"/>
      <c r="L42" s="9" t="s">
        <v>687</v>
      </c>
      <c r="M42" s="36">
        <v>9.6999999999999993</v>
      </c>
      <c r="N42" s="7"/>
      <c r="O42" s="36">
        <v>9.9</v>
      </c>
      <c r="P42" s="7"/>
      <c r="Q42" s="30">
        <v>13.8</v>
      </c>
      <c r="R42" s="7"/>
      <c r="S42" s="30">
        <v>15.2</v>
      </c>
      <c r="T42" s="7"/>
      <c r="U42" s="36">
        <v>9.5</v>
      </c>
      <c r="V42" s="7"/>
      <c r="W42" s="30">
        <v>14.2</v>
      </c>
      <c r="X42" s="7"/>
      <c r="Y42" s="30">
        <v>14.6</v>
      </c>
      <c r="Z42" s="7"/>
      <c r="AA42" s="30">
        <v>17</v>
      </c>
      <c r="AB42" s="7"/>
      <c r="AC42" s="36">
        <v>4.5</v>
      </c>
      <c r="AD42" s="7"/>
    </row>
    <row r="43" spans="1:30" ht="16.5" customHeight="1" x14ac:dyDescent="0.2">
      <c r="A43" s="7"/>
      <c r="B43" s="7" t="s">
        <v>688</v>
      </c>
      <c r="C43" s="7"/>
      <c r="D43" s="7"/>
      <c r="E43" s="7"/>
      <c r="F43" s="7"/>
      <c r="G43" s="7"/>
      <c r="H43" s="7"/>
      <c r="I43" s="7"/>
      <c r="J43" s="7"/>
      <c r="K43" s="7"/>
      <c r="L43" s="9"/>
      <c r="M43" s="10"/>
      <c r="N43" s="7"/>
      <c r="O43" s="10"/>
      <c r="P43" s="7"/>
      <c r="Q43" s="10"/>
      <c r="R43" s="7"/>
      <c r="S43" s="10"/>
      <c r="T43" s="7"/>
      <c r="U43" s="10"/>
      <c r="V43" s="7"/>
      <c r="W43" s="10"/>
      <c r="X43" s="7"/>
      <c r="Y43" s="10"/>
      <c r="Z43" s="7"/>
      <c r="AA43" s="10"/>
      <c r="AB43" s="7"/>
      <c r="AC43" s="10"/>
      <c r="AD43" s="7"/>
    </row>
    <row r="44" spans="1:30" ht="16.5" customHeight="1" x14ac:dyDescent="0.2">
      <c r="A44" s="7"/>
      <c r="B44" s="7"/>
      <c r="C44" s="7" t="s">
        <v>683</v>
      </c>
      <c r="D44" s="7"/>
      <c r="E44" s="7"/>
      <c r="F44" s="7"/>
      <c r="G44" s="7"/>
      <c r="H44" s="7"/>
      <c r="I44" s="7"/>
      <c r="J44" s="7"/>
      <c r="K44" s="7"/>
      <c r="L44" s="9" t="s">
        <v>174</v>
      </c>
      <c r="M44" s="30">
        <v>46.5</v>
      </c>
      <c r="N44" s="61">
        <v>14.9</v>
      </c>
      <c r="O44" s="30">
        <v>61.6</v>
      </c>
      <c r="P44" s="61">
        <v>11.8</v>
      </c>
      <c r="Q44" s="30">
        <v>41.4</v>
      </c>
      <c r="R44" s="61">
        <v>13.9</v>
      </c>
      <c r="S44" s="59">
        <v>29</v>
      </c>
      <c r="T44" s="61">
        <v>16</v>
      </c>
      <c r="U44" s="30">
        <v>56.1</v>
      </c>
      <c r="V44" s="61">
        <v>18.8</v>
      </c>
      <c r="W44" s="30">
        <v>41.6</v>
      </c>
      <c r="X44" s="61">
        <v>16.8</v>
      </c>
      <c r="Y44" s="30">
        <v>47.3</v>
      </c>
      <c r="Z44" s="61">
        <v>15.9</v>
      </c>
      <c r="AA44" s="42" t="s">
        <v>227</v>
      </c>
      <c r="AB44" s="7"/>
      <c r="AC44" s="30">
        <v>47.8</v>
      </c>
      <c r="AD44" s="52">
        <v>7.1</v>
      </c>
    </row>
    <row r="45" spans="1:30" ht="16.5" customHeight="1" x14ac:dyDescent="0.2">
      <c r="A45" s="7"/>
      <c r="B45" s="7"/>
      <c r="C45" s="7"/>
      <c r="D45" s="7" t="s">
        <v>521</v>
      </c>
      <c r="E45" s="7"/>
      <c r="F45" s="7"/>
      <c r="G45" s="7"/>
      <c r="H45" s="7"/>
      <c r="I45" s="7"/>
      <c r="J45" s="7"/>
      <c r="K45" s="7"/>
      <c r="L45" s="9" t="s">
        <v>174</v>
      </c>
      <c r="M45" s="30">
        <v>16.3</v>
      </c>
      <c r="N45" s="7"/>
      <c r="O45" s="36">
        <v>9.8000000000000007</v>
      </c>
      <c r="P45" s="7"/>
      <c r="Q45" s="30">
        <v>17.100000000000001</v>
      </c>
      <c r="R45" s="7"/>
      <c r="S45" s="30">
        <v>28.1</v>
      </c>
      <c r="T45" s="7"/>
      <c r="U45" s="30">
        <v>17.100000000000001</v>
      </c>
      <c r="V45" s="7"/>
      <c r="W45" s="30">
        <v>20.6</v>
      </c>
      <c r="X45" s="7"/>
      <c r="Y45" s="30">
        <v>17.100000000000001</v>
      </c>
      <c r="Z45" s="7"/>
      <c r="AA45" s="42" t="s">
        <v>227</v>
      </c>
      <c r="AB45" s="7"/>
      <c r="AC45" s="36">
        <v>7.6</v>
      </c>
      <c r="AD45" s="7"/>
    </row>
    <row r="46" spans="1:30" ht="16.5" customHeight="1" x14ac:dyDescent="0.2">
      <c r="A46" s="7"/>
      <c r="B46" s="7"/>
      <c r="C46" s="7" t="s">
        <v>684</v>
      </c>
      <c r="D46" s="7"/>
      <c r="E46" s="7"/>
      <c r="F46" s="7"/>
      <c r="G46" s="7"/>
      <c r="H46" s="7"/>
      <c r="I46" s="7"/>
      <c r="J46" s="7"/>
      <c r="K46" s="7"/>
      <c r="L46" s="9" t="s">
        <v>174</v>
      </c>
      <c r="M46" s="59">
        <v>11.9</v>
      </c>
      <c r="N46" s="61">
        <v>11</v>
      </c>
      <c r="O46" s="51">
        <v>9.3000000000000007</v>
      </c>
      <c r="P46" s="52">
        <v>8.6</v>
      </c>
      <c r="Q46" s="59">
        <v>14.7</v>
      </c>
      <c r="R46" s="61">
        <v>10.9</v>
      </c>
      <c r="S46" s="42" t="s">
        <v>227</v>
      </c>
      <c r="T46" s="7"/>
      <c r="U46" s="63">
        <v>7.4</v>
      </c>
      <c r="V46" s="52">
        <v>7.7</v>
      </c>
      <c r="W46" s="63">
        <v>9.6</v>
      </c>
      <c r="X46" s="61">
        <v>13</v>
      </c>
      <c r="Y46" s="59">
        <v>35</v>
      </c>
      <c r="Z46" s="61">
        <v>19.899999999999999</v>
      </c>
      <c r="AA46" s="42" t="s">
        <v>227</v>
      </c>
      <c r="AB46" s="7"/>
      <c r="AC46" s="30">
        <v>12.6</v>
      </c>
      <c r="AD46" s="52">
        <v>4.8</v>
      </c>
    </row>
    <row r="47" spans="1:30" ht="16.5" customHeight="1" x14ac:dyDescent="0.2">
      <c r="A47" s="7"/>
      <c r="B47" s="7"/>
      <c r="C47" s="7"/>
      <c r="D47" s="7" t="s">
        <v>521</v>
      </c>
      <c r="E47" s="7"/>
      <c r="F47" s="7"/>
      <c r="G47" s="7"/>
      <c r="H47" s="7"/>
      <c r="I47" s="7"/>
      <c r="J47" s="7"/>
      <c r="K47" s="7"/>
      <c r="L47" s="9" t="s">
        <v>174</v>
      </c>
      <c r="M47" s="30">
        <v>47.1</v>
      </c>
      <c r="N47" s="7"/>
      <c r="O47" s="30">
        <v>47</v>
      </c>
      <c r="P47" s="7"/>
      <c r="Q47" s="30">
        <v>37.799999999999997</v>
      </c>
      <c r="R47" s="7"/>
      <c r="S47" s="42" t="s">
        <v>227</v>
      </c>
      <c r="T47" s="7"/>
      <c r="U47" s="30">
        <v>53.2</v>
      </c>
      <c r="V47" s="7"/>
      <c r="W47" s="30">
        <v>69.2</v>
      </c>
      <c r="X47" s="7"/>
      <c r="Y47" s="30">
        <v>29</v>
      </c>
      <c r="Z47" s="7"/>
      <c r="AA47" s="42" t="s">
        <v>227</v>
      </c>
      <c r="AB47" s="7"/>
      <c r="AC47" s="30">
        <v>19.5</v>
      </c>
      <c r="AD47" s="7"/>
    </row>
    <row r="48" spans="1:30" ht="16.5" customHeight="1" x14ac:dyDescent="0.2">
      <c r="A48" s="7"/>
      <c r="B48" s="7"/>
      <c r="C48" s="7" t="s">
        <v>685</v>
      </c>
      <c r="D48" s="7"/>
      <c r="E48" s="7"/>
      <c r="F48" s="7"/>
      <c r="G48" s="7"/>
      <c r="H48" s="7"/>
      <c r="I48" s="7"/>
      <c r="J48" s="7"/>
      <c r="K48" s="7"/>
      <c r="L48" s="9" t="s">
        <v>174</v>
      </c>
      <c r="M48" s="59">
        <v>13.8</v>
      </c>
      <c r="N48" s="52">
        <v>7.4</v>
      </c>
      <c r="O48" s="51">
        <v>6.1</v>
      </c>
      <c r="P48" s="52">
        <v>4.3</v>
      </c>
      <c r="Q48" s="59">
        <v>14.1</v>
      </c>
      <c r="R48" s="52">
        <v>9</v>
      </c>
      <c r="S48" s="59">
        <v>17</v>
      </c>
      <c r="T48" s="61">
        <v>12.2</v>
      </c>
      <c r="U48" s="51">
        <v>8.1</v>
      </c>
      <c r="V48" s="52">
        <v>5.7</v>
      </c>
      <c r="W48" s="59">
        <v>11.8</v>
      </c>
      <c r="X48" s="52">
        <v>8.5</v>
      </c>
      <c r="Y48" s="59">
        <v>11.3</v>
      </c>
      <c r="Z48" s="52">
        <v>5.8</v>
      </c>
      <c r="AA48" s="42" t="s">
        <v>227</v>
      </c>
      <c r="AB48" s="7"/>
      <c r="AC48" s="30">
        <v>11.5</v>
      </c>
      <c r="AD48" s="52">
        <v>3.5</v>
      </c>
    </row>
    <row r="49" spans="1:30" ht="16.5" customHeight="1" x14ac:dyDescent="0.2">
      <c r="A49" s="7"/>
      <c r="B49" s="7"/>
      <c r="C49" s="7"/>
      <c r="D49" s="7" t="s">
        <v>521</v>
      </c>
      <c r="E49" s="7"/>
      <c r="F49" s="7"/>
      <c r="G49" s="7"/>
      <c r="H49" s="7"/>
      <c r="I49" s="7"/>
      <c r="J49" s="7"/>
      <c r="K49" s="7"/>
      <c r="L49" s="9" t="s">
        <v>174</v>
      </c>
      <c r="M49" s="30">
        <v>27.3</v>
      </c>
      <c r="N49" s="7"/>
      <c r="O49" s="30">
        <v>35.6</v>
      </c>
      <c r="P49" s="7"/>
      <c r="Q49" s="30">
        <v>32.6</v>
      </c>
      <c r="R49" s="7"/>
      <c r="S49" s="30">
        <v>36.700000000000003</v>
      </c>
      <c r="T49" s="7"/>
      <c r="U49" s="30">
        <v>35.9</v>
      </c>
      <c r="V49" s="7"/>
      <c r="W49" s="30">
        <v>36.799999999999997</v>
      </c>
      <c r="X49" s="7"/>
      <c r="Y49" s="30">
        <v>26.4</v>
      </c>
      <c r="Z49" s="7"/>
      <c r="AA49" s="42" t="s">
        <v>227</v>
      </c>
      <c r="AB49" s="7"/>
      <c r="AC49" s="30">
        <v>15.7</v>
      </c>
      <c r="AD49" s="7"/>
    </row>
    <row r="50" spans="1:30" ht="16.5" customHeight="1" x14ac:dyDescent="0.2">
      <c r="A50" s="7"/>
      <c r="B50" s="7"/>
      <c r="C50" s="7" t="s">
        <v>686</v>
      </c>
      <c r="D50" s="7"/>
      <c r="E50" s="7"/>
      <c r="F50" s="7"/>
      <c r="G50" s="7"/>
      <c r="H50" s="7"/>
      <c r="I50" s="7"/>
      <c r="J50" s="7"/>
      <c r="K50" s="7"/>
      <c r="L50" s="9" t="s">
        <v>174</v>
      </c>
      <c r="M50" s="59">
        <v>14.1</v>
      </c>
      <c r="N50" s="52">
        <v>7.7</v>
      </c>
      <c r="O50" s="59">
        <v>21.9</v>
      </c>
      <c r="P50" s="61">
        <v>11.5</v>
      </c>
      <c r="Q50" s="59">
        <v>16.2</v>
      </c>
      <c r="R50" s="52">
        <v>9</v>
      </c>
      <c r="S50" s="59">
        <v>11.3</v>
      </c>
      <c r="T50" s="52">
        <v>9.4</v>
      </c>
      <c r="U50" s="42" t="s">
        <v>227</v>
      </c>
      <c r="V50" s="7"/>
      <c r="W50" s="51">
        <v>9.3000000000000007</v>
      </c>
      <c r="X50" s="52">
        <v>9.1</v>
      </c>
      <c r="Y50" s="59">
        <v>12.5</v>
      </c>
      <c r="Z50" s="61">
        <v>10.6</v>
      </c>
      <c r="AA50" s="42" t="s">
        <v>227</v>
      </c>
      <c r="AB50" s="7"/>
      <c r="AC50" s="30">
        <v>16.5</v>
      </c>
      <c r="AD50" s="52">
        <v>4.5999999999999996</v>
      </c>
    </row>
    <row r="51" spans="1:30" ht="16.5" customHeight="1" x14ac:dyDescent="0.2">
      <c r="A51" s="7"/>
      <c r="B51" s="7"/>
      <c r="C51" s="7"/>
      <c r="D51" s="7" t="s">
        <v>521</v>
      </c>
      <c r="E51" s="7"/>
      <c r="F51" s="7"/>
      <c r="G51" s="7"/>
      <c r="H51" s="7"/>
      <c r="I51" s="7"/>
      <c r="J51" s="7"/>
      <c r="K51" s="7"/>
      <c r="L51" s="9" t="s">
        <v>174</v>
      </c>
      <c r="M51" s="30">
        <v>27.7</v>
      </c>
      <c r="N51" s="7"/>
      <c r="O51" s="30">
        <v>26.7</v>
      </c>
      <c r="P51" s="7"/>
      <c r="Q51" s="30">
        <v>28.4</v>
      </c>
      <c r="R51" s="7"/>
      <c r="S51" s="30">
        <v>42.3</v>
      </c>
      <c r="T51" s="7"/>
      <c r="U51" s="42" t="s">
        <v>227</v>
      </c>
      <c r="V51" s="7"/>
      <c r="W51" s="30">
        <v>49.7</v>
      </c>
      <c r="X51" s="7"/>
      <c r="Y51" s="30">
        <v>43.1</v>
      </c>
      <c r="Z51" s="7"/>
      <c r="AA51" s="42" t="s">
        <v>227</v>
      </c>
      <c r="AB51" s="7"/>
      <c r="AC51" s="30">
        <v>14.2</v>
      </c>
      <c r="AD51" s="7"/>
    </row>
    <row r="52" spans="1:30" ht="16.5" customHeight="1" x14ac:dyDescent="0.2">
      <c r="A52" s="7"/>
      <c r="B52" s="7"/>
      <c r="C52" s="7" t="s">
        <v>536</v>
      </c>
      <c r="D52" s="7"/>
      <c r="E52" s="7"/>
      <c r="F52" s="7"/>
      <c r="G52" s="7"/>
      <c r="H52" s="7"/>
      <c r="I52" s="7"/>
      <c r="J52" s="7"/>
      <c r="K52" s="7"/>
      <c r="L52" s="9" t="s">
        <v>174</v>
      </c>
      <c r="M52" s="59">
        <v>20</v>
      </c>
      <c r="N52" s="61">
        <v>10.199999999999999</v>
      </c>
      <c r="O52" s="59">
        <v>18.8</v>
      </c>
      <c r="P52" s="61">
        <v>12.5</v>
      </c>
      <c r="Q52" s="59">
        <v>13.9</v>
      </c>
      <c r="R52" s="52">
        <v>9.6</v>
      </c>
      <c r="S52" s="42" t="s">
        <v>227</v>
      </c>
      <c r="T52" s="7"/>
      <c r="U52" s="42" t="s">
        <v>227</v>
      </c>
      <c r="V52" s="7"/>
      <c r="W52" s="59">
        <v>12.1</v>
      </c>
      <c r="X52" s="61">
        <v>11.4</v>
      </c>
      <c r="Y52" s="62">
        <v>15.1</v>
      </c>
      <c r="Z52" s="61">
        <v>15.7</v>
      </c>
      <c r="AA52" s="42" t="s">
        <v>227</v>
      </c>
      <c r="AB52" s="7"/>
      <c r="AC52" s="30">
        <v>17.899999999999999</v>
      </c>
      <c r="AD52" s="52">
        <v>5.6</v>
      </c>
    </row>
    <row r="53" spans="1:30" ht="16.5" customHeight="1" x14ac:dyDescent="0.2">
      <c r="A53" s="7"/>
      <c r="B53" s="7"/>
      <c r="C53" s="7"/>
      <c r="D53" s="7" t="s">
        <v>521</v>
      </c>
      <c r="E53" s="7"/>
      <c r="F53" s="7"/>
      <c r="G53" s="7"/>
      <c r="H53" s="7"/>
      <c r="I53" s="7"/>
      <c r="J53" s="7"/>
      <c r="K53" s="7"/>
      <c r="L53" s="9" t="s">
        <v>174</v>
      </c>
      <c r="M53" s="30">
        <v>26</v>
      </c>
      <c r="N53" s="7"/>
      <c r="O53" s="30">
        <v>33.9</v>
      </c>
      <c r="P53" s="7"/>
      <c r="Q53" s="30">
        <v>35.299999999999997</v>
      </c>
      <c r="R53" s="7"/>
      <c r="S53" s="42" t="s">
        <v>227</v>
      </c>
      <c r="T53" s="7"/>
      <c r="U53" s="42" t="s">
        <v>227</v>
      </c>
      <c r="V53" s="7"/>
      <c r="W53" s="30">
        <v>47.9</v>
      </c>
      <c r="X53" s="7"/>
      <c r="Y53" s="30">
        <v>53.2</v>
      </c>
      <c r="Z53" s="7"/>
      <c r="AA53" s="42" t="s">
        <v>227</v>
      </c>
      <c r="AB53" s="7"/>
      <c r="AC53" s="30">
        <v>15.9</v>
      </c>
      <c r="AD53" s="7"/>
    </row>
    <row r="54" spans="1:30" ht="16.5" customHeight="1" x14ac:dyDescent="0.2">
      <c r="A54" s="7"/>
      <c r="B54" s="7"/>
      <c r="C54" s="7" t="s">
        <v>537</v>
      </c>
      <c r="D54" s="7"/>
      <c r="E54" s="7"/>
      <c r="F54" s="7"/>
      <c r="G54" s="7"/>
      <c r="H54" s="7"/>
      <c r="I54" s="7"/>
      <c r="J54" s="7"/>
      <c r="K54" s="7"/>
      <c r="L54" s="9" t="s">
        <v>687</v>
      </c>
      <c r="M54" s="30">
        <v>20.399999999999999</v>
      </c>
      <c r="N54" s="52">
        <v>4.5</v>
      </c>
      <c r="O54" s="30">
        <v>22.9</v>
      </c>
      <c r="P54" s="52">
        <v>4.9000000000000004</v>
      </c>
      <c r="Q54" s="30">
        <v>19.7</v>
      </c>
      <c r="R54" s="52">
        <v>4.4000000000000004</v>
      </c>
      <c r="S54" s="30">
        <v>17.399999999999999</v>
      </c>
      <c r="T54" s="52">
        <v>6</v>
      </c>
      <c r="U54" s="30">
        <v>21.9</v>
      </c>
      <c r="V54" s="52">
        <v>5.7</v>
      </c>
      <c r="W54" s="30">
        <v>17.100000000000001</v>
      </c>
      <c r="X54" s="52">
        <v>6.3</v>
      </c>
      <c r="Y54" s="30">
        <v>21.8</v>
      </c>
      <c r="Z54" s="52">
        <v>5.2</v>
      </c>
      <c r="AA54" s="59">
        <v>40.9</v>
      </c>
      <c r="AB54" s="61">
        <v>37.700000000000003</v>
      </c>
      <c r="AC54" s="30">
        <v>20.8</v>
      </c>
      <c r="AD54" s="52">
        <v>2.2999999999999998</v>
      </c>
    </row>
    <row r="55" spans="1:30" ht="16.5" customHeight="1" x14ac:dyDescent="0.2">
      <c r="A55" s="7"/>
      <c r="B55" s="7"/>
      <c r="C55" s="7"/>
      <c r="D55" s="7" t="s">
        <v>521</v>
      </c>
      <c r="E55" s="7"/>
      <c r="F55" s="7"/>
      <c r="G55" s="7"/>
      <c r="H55" s="7"/>
      <c r="I55" s="7"/>
      <c r="J55" s="7"/>
      <c r="K55" s="7"/>
      <c r="L55" s="9" t="s">
        <v>687</v>
      </c>
      <c r="M55" s="30">
        <v>11.2</v>
      </c>
      <c r="N55" s="7"/>
      <c r="O55" s="30">
        <v>10.9</v>
      </c>
      <c r="P55" s="7"/>
      <c r="Q55" s="30">
        <v>11.4</v>
      </c>
      <c r="R55" s="7"/>
      <c r="S55" s="30">
        <v>17.600000000000001</v>
      </c>
      <c r="T55" s="7"/>
      <c r="U55" s="30">
        <v>13.4</v>
      </c>
      <c r="V55" s="7"/>
      <c r="W55" s="30">
        <v>18.8</v>
      </c>
      <c r="X55" s="7"/>
      <c r="Y55" s="30">
        <v>12.1</v>
      </c>
      <c r="Z55" s="7"/>
      <c r="AA55" s="30">
        <v>47</v>
      </c>
      <c r="AB55" s="7"/>
      <c r="AC55" s="36">
        <v>5.6</v>
      </c>
      <c r="AD55" s="7"/>
    </row>
    <row r="56" spans="1:30" ht="16.5" customHeight="1" x14ac:dyDescent="0.2">
      <c r="A56" s="7"/>
      <c r="B56" s="7" t="s">
        <v>689</v>
      </c>
      <c r="C56" s="7"/>
      <c r="D56" s="7"/>
      <c r="E56" s="7"/>
      <c r="F56" s="7"/>
      <c r="G56" s="7"/>
      <c r="H56" s="7"/>
      <c r="I56" s="7"/>
      <c r="J56" s="7"/>
      <c r="K56" s="7"/>
      <c r="L56" s="9"/>
      <c r="M56" s="10"/>
      <c r="N56" s="7"/>
      <c r="O56" s="10"/>
      <c r="P56" s="7"/>
      <c r="Q56" s="10"/>
      <c r="R56" s="7"/>
      <c r="S56" s="10"/>
      <c r="T56" s="7"/>
      <c r="U56" s="10"/>
      <c r="V56" s="7"/>
      <c r="W56" s="10"/>
      <c r="X56" s="7"/>
      <c r="Y56" s="10"/>
      <c r="Z56" s="7"/>
      <c r="AA56" s="10"/>
      <c r="AB56" s="7"/>
      <c r="AC56" s="10"/>
      <c r="AD56" s="7"/>
    </row>
    <row r="57" spans="1:30" ht="16.5" customHeight="1" x14ac:dyDescent="0.2">
      <c r="A57" s="7"/>
      <c r="B57" s="7"/>
      <c r="C57" s="7" t="s">
        <v>683</v>
      </c>
      <c r="D57" s="7"/>
      <c r="E57" s="7"/>
      <c r="F57" s="7"/>
      <c r="G57" s="7"/>
      <c r="H57" s="7"/>
      <c r="I57" s="7"/>
      <c r="J57" s="7"/>
      <c r="K57" s="7"/>
      <c r="L57" s="9" t="s">
        <v>174</v>
      </c>
      <c r="M57" s="30">
        <v>33.6</v>
      </c>
      <c r="N57" s="61">
        <v>13.6</v>
      </c>
      <c r="O57" s="30">
        <v>52.5</v>
      </c>
      <c r="P57" s="61">
        <v>17.2</v>
      </c>
      <c r="Q57" s="30">
        <v>29.9</v>
      </c>
      <c r="R57" s="61">
        <v>10.1</v>
      </c>
      <c r="S57" s="42" t="s">
        <v>227</v>
      </c>
      <c r="T57" s="7"/>
      <c r="U57" s="30">
        <v>39.200000000000003</v>
      </c>
      <c r="V57" s="61">
        <v>15.2</v>
      </c>
      <c r="W57" s="30">
        <v>21.9</v>
      </c>
      <c r="X57" s="61">
        <v>10.7</v>
      </c>
      <c r="Y57" s="42" t="s">
        <v>227</v>
      </c>
      <c r="Z57" s="7"/>
      <c r="AA57" s="42" t="s">
        <v>227</v>
      </c>
      <c r="AB57" s="7"/>
      <c r="AC57" s="30">
        <v>36.700000000000003</v>
      </c>
      <c r="AD57" s="52">
        <v>6.9</v>
      </c>
    </row>
    <row r="58" spans="1:30" ht="16.5" customHeight="1" x14ac:dyDescent="0.2">
      <c r="A58" s="7"/>
      <c r="B58" s="7"/>
      <c r="C58" s="7"/>
      <c r="D58" s="7" t="s">
        <v>521</v>
      </c>
      <c r="E58" s="7"/>
      <c r="F58" s="7"/>
      <c r="G58" s="7"/>
      <c r="H58" s="7"/>
      <c r="I58" s="7"/>
      <c r="J58" s="7"/>
      <c r="K58" s="7"/>
      <c r="L58" s="9" t="s">
        <v>174</v>
      </c>
      <c r="M58" s="30">
        <v>20.7</v>
      </c>
      <c r="N58" s="7"/>
      <c r="O58" s="30">
        <v>16.7</v>
      </c>
      <c r="P58" s="7"/>
      <c r="Q58" s="30">
        <v>17.3</v>
      </c>
      <c r="R58" s="7"/>
      <c r="S58" s="42" t="s">
        <v>227</v>
      </c>
      <c r="T58" s="7"/>
      <c r="U58" s="30">
        <v>19.8</v>
      </c>
      <c r="V58" s="7"/>
      <c r="W58" s="30">
        <v>24.9</v>
      </c>
      <c r="X58" s="7"/>
      <c r="Y58" s="42" t="s">
        <v>227</v>
      </c>
      <c r="Z58" s="7"/>
      <c r="AA58" s="42" t="s">
        <v>227</v>
      </c>
      <c r="AB58" s="7"/>
      <c r="AC58" s="36">
        <v>9.6</v>
      </c>
      <c r="AD58" s="7"/>
    </row>
    <row r="59" spans="1:30" ht="16.5" customHeight="1" x14ac:dyDescent="0.2">
      <c r="A59" s="7"/>
      <c r="B59" s="7"/>
      <c r="C59" s="7" t="s">
        <v>690</v>
      </c>
      <c r="D59" s="7"/>
      <c r="E59" s="7"/>
      <c r="F59" s="7"/>
      <c r="G59" s="7"/>
      <c r="H59" s="7"/>
      <c r="I59" s="7"/>
      <c r="J59" s="7"/>
      <c r="K59" s="7"/>
      <c r="L59" s="9" t="s">
        <v>174</v>
      </c>
      <c r="M59" s="30">
        <v>22.6</v>
      </c>
      <c r="N59" s="52">
        <v>6.3</v>
      </c>
      <c r="O59" s="30">
        <v>21.6</v>
      </c>
      <c r="P59" s="52">
        <v>6.8</v>
      </c>
      <c r="Q59" s="30">
        <v>18.2</v>
      </c>
      <c r="R59" s="52">
        <v>5.6</v>
      </c>
      <c r="S59" s="30">
        <v>14.5</v>
      </c>
      <c r="T59" s="52">
        <v>5.6</v>
      </c>
      <c r="U59" s="30">
        <v>17.100000000000001</v>
      </c>
      <c r="V59" s="52">
        <v>4.8</v>
      </c>
      <c r="W59" s="30">
        <v>15.6</v>
      </c>
      <c r="X59" s="52">
        <v>5.0999999999999996</v>
      </c>
      <c r="Y59" s="30">
        <v>24.6</v>
      </c>
      <c r="Z59" s="52">
        <v>9</v>
      </c>
      <c r="AA59" s="42" t="s">
        <v>227</v>
      </c>
      <c r="AB59" s="7"/>
      <c r="AC59" s="30">
        <v>19.7</v>
      </c>
      <c r="AD59" s="52">
        <v>2.7</v>
      </c>
    </row>
    <row r="60" spans="1:30" ht="16.5" customHeight="1" x14ac:dyDescent="0.2">
      <c r="A60" s="7"/>
      <c r="B60" s="7"/>
      <c r="C60" s="7"/>
      <c r="D60" s="7" t="s">
        <v>521</v>
      </c>
      <c r="E60" s="7"/>
      <c r="F60" s="7"/>
      <c r="G60" s="7"/>
      <c r="H60" s="7"/>
      <c r="I60" s="7"/>
      <c r="J60" s="7"/>
      <c r="K60" s="7"/>
      <c r="L60" s="9" t="s">
        <v>174</v>
      </c>
      <c r="M60" s="30">
        <v>14.2</v>
      </c>
      <c r="N60" s="7"/>
      <c r="O60" s="30">
        <v>16</v>
      </c>
      <c r="P60" s="7"/>
      <c r="Q60" s="30">
        <v>15.8</v>
      </c>
      <c r="R60" s="7"/>
      <c r="S60" s="30">
        <v>19.8</v>
      </c>
      <c r="T60" s="7"/>
      <c r="U60" s="30">
        <v>14.3</v>
      </c>
      <c r="V60" s="7"/>
      <c r="W60" s="30">
        <v>16.600000000000001</v>
      </c>
      <c r="X60" s="7"/>
      <c r="Y60" s="30">
        <v>18.7</v>
      </c>
      <c r="Z60" s="7"/>
      <c r="AA60" s="42" t="s">
        <v>227</v>
      </c>
      <c r="AB60" s="7"/>
      <c r="AC60" s="36">
        <v>6.9</v>
      </c>
      <c r="AD60" s="7"/>
    </row>
    <row r="61" spans="1:30" ht="16.5" customHeight="1" x14ac:dyDescent="0.2">
      <c r="A61" s="7"/>
      <c r="B61" s="7"/>
      <c r="C61" s="7" t="s">
        <v>536</v>
      </c>
      <c r="D61" s="7"/>
      <c r="E61" s="7"/>
      <c r="F61" s="7"/>
      <c r="G61" s="7"/>
      <c r="H61" s="7"/>
      <c r="I61" s="7"/>
      <c r="J61" s="7"/>
      <c r="K61" s="7"/>
      <c r="L61" s="9" t="s">
        <v>174</v>
      </c>
      <c r="M61" s="59">
        <v>17.100000000000001</v>
      </c>
      <c r="N61" s="52">
        <v>9.8000000000000007</v>
      </c>
      <c r="O61" s="63">
        <v>7.6</v>
      </c>
      <c r="P61" s="52">
        <v>8.1</v>
      </c>
      <c r="Q61" s="59">
        <v>18.5</v>
      </c>
      <c r="R61" s="61">
        <v>14.1</v>
      </c>
      <c r="S61" s="42" t="s">
        <v>227</v>
      </c>
      <c r="T61" s="7"/>
      <c r="U61" s="30">
        <v>20.6</v>
      </c>
      <c r="V61" s="52">
        <v>9</v>
      </c>
      <c r="W61" s="59">
        <v>19.7</v>
      </c>
      <c r="X61" s="61">
        <v>12.4</v>
      </c>
      <c r="Y61" s="42" t="s">
        <v>227</v>
      </c>
      <c r="Z61" s="7"/>
      <c r="AA61" s="42" t="s">
        <v>227</v>
      </c>
      <c r="AB61" s="7"/>
      <c r="AC61" s="30">
        <v>14.2</v>
      </c>
      <c r="AD61" s="52">
        <v>4.9000000000000004</v>
      </c>
    </row>
    <row r="62" spans="1:30" ht="16.5" customHeight="1" x14ac:dyDescent="0.2">
      <c r="A62" s="7"/>
      <c r="B62" s="7"/>
      <c r="C62" s="7"/>
      <c r="D62" s="7" t="s">
        <v>521</v>
      </c>
      <c r="E62" s="7"/>
      <c r="F62" s="7"/>
      <c r="G62" s="7"/>
      <c r="H62" s="7"/>
      <c r="I62" s="7"/>
      <c r="J62" s="7"/>
      <c r="K62" s="7"/>
      <c r="L62" s="9" t="s">
        <v>174</v>
      </c>
      <c r="M62" s="30">
        <v>29.1</v>
      </c>
      <c r="N62" s="7"/>
      <c r="O62" s="30">
        <v>54.1</v>
      </c>
      <c r="P62" s="7"/>
      <c r="Q62" s="30">
        <v>39</v>
      </c>
      <c r="R62" s="7"/>
      <c r="S62" s="42" t="s">
        <v>227</v>
      </c>
      <c r="T62" s="7"/>
      <c r="U62" s="30">
        <v>22.3</v>
      </c>
      <c r="V62" s="7"/>
      <c r="W62" s="30">
        <v>32.1</v>
      </c>
      <c r="X62" s="7"/>
      <c r="Y62" s="42" t="s">
        <v>227</v>
      </c>
      <c r="Z62" s="7"/>
      <c r="AA62" s="42" t="s">
        <v>227</v>
      </c>
      <c r="AB62" s="7"/>
      <c r="AC62" s="30">
        <v>17.5</v>
      </c>
      <c r="AD62" s="7"/>
    </row>
    <row r="63" spans="1:30" ht="16.5" customHeight="1" x14ac:dyDescent="0.2">
      <c r="A63" s="7"/>
      <c r="B63" s="7"/>
      <c r="C63" s="7" t="s">
        <v>537</v>
      </c>
      <c r="D63" s="7"/>
      <c r="E63" s="7"/>
      <c r="F63" s="7"/>
      <c r="G63" s="7"/>
      <c r="H63" s="7"/>
      <c r="I63" s="7"/>
      <c r="J63" s="7"/>
      <c r="K63" s="7"/>
      <c r="L63" s="9" t="s">
        <v>174</v>
      </c>
      <c r="M63" s="30">
        <v>24.3</v>
      </c>
      <c r="N63" s="52">
        <v>6.1</v>
      </c>
      <c r="O63" s="30">
        <v>27</v>
      </c>
      <c r="P63" s="52">
        <v>5.9</v>
      </c>
      <c r="Q63" s="30">
        <v>21</v>
      </c>
      <c r="R63" s="52">
        <v>4.4000000000000004</v>
      </c>
      <c r="S63" s="30">
        <v>15</v>
      </c>
      <c r="T63" s="52">
        <v>5.4</v>
      </c>
      <c r="U63" s="30">
        <v>22.6</v>
      </c>
      <c r="V63" s="52">
        <v>4.3</v>
      </c>
      <c r="W63" s="30">
        <v>17.3</v>
      </c>
      <c r="X63" s="52">
        <v>4.2</v>
      </c>
      <c r="Y63" s="30">
        <v>27</v>
      </c>
      <c r="Z63" s="52">
        <v>9.5</v>
      </c>
      <c r="AA63" s="42" t="s">
        <v>227</v>
      </c>
      <c r="AB63" s="7"/>
      <c r="AC63" s="30">
        <v>22.9</v>
      </c>
      <c r="AD63" s="52">
        <v>2.7</v>
      </c>
    </row>
    <row r="64" spans="1:30" ht="16.5" customHeight="1" x14ac:dyDescent="0.2">
      <c r="A64" s="7"/>
      <c r="B64" s="7"/>
      <c r="C64" s="7"/>
      <c r="D64" s="7" t="s">
        <v>521</v>
      </c>
      <c r="E64" s="7"/>
      <c r="F64" s="7"/>
      <c r="G64" s="7"/>
      <c r="H64" s="7"/>
      <c r="I64" s="7"/>
      <c r="J64" s="7"/>
      <c r="K64" s="7"/>
      <c r="L64" s="9" t="s">
        <v>174</v>
      </c>
      <c r="M64" s="30">
        <v>12.8</v>
      </c>
      <c r="N64" s="7"/>
      <c r="O64" s="30">
        <v>11.2</v>
      </c>
      <c r="P64" s="7"/>
      <c r="Q64" s="30">
        <v>10.8</v>
      </c>
      <c r="R64" s="7"/>
      <c r="S64" s="30">
        <v>18.399999999999999</v>
      </c>
      <c r="T64" s="7"/>
      <c r="U64" s="36">
        <v>9.6</v>
      </c>
      <c r="V64" s="7"/>
      <c r="W64" s="30">
        <v>12.5</v>
      </c>
      <c r="X64" s="7"/>
      <c r="Y64" s="30">
        <v>17.899999999999999</v>
      </c>
      <c r="Z64" s="7"/>
      <c r="AA64" s="42" t="s">
        <v>227</v>
      </c>
      <c r="AB64" s="7"/>
      <c r="AC64" s="36">
        <v>6</v>
      </c>
      <c r="AD64" s="7"/>
    </row>
    <row r="65" spans="1:30" ht="16.5" customHeight="1" x14ac:dyDescent="0.2">
      <c r="A65" s="7"/>
      <c r="B65" s="7" t="s">
        <v>691</v>
      </c>
      <c r="C65" s="7"/>
      <c r="D65" s="7"/>
      <c r="E65" s="7"/>
      <c r="F65" s="7"/>
      <c r="G65" s="7"/>
      <c r="H65" s="7"/>
      <c r="I65" s="7"/>
      <c r="J65" s="7"/>
      <c r="K65" s="7"/>
      <c r="L65" s="9"/>
      <c r="M65" s="10"/>
      <c r="N65" s="7"/>
      <c r="O65" s="10"/>
      <c r="P65" s="7"/>
      <c r="Q65" s="10"/>
      <c r="R65" s="7"/>
      <c r="S65" s="10"/>
      <c r="T65" s="7"/>
      <c r="U65" s="10"/>
      <c r="V65" s="7"/>
      <c r="W65" s="10"/>
      <c r="X65" s="7"/>
      <c r="Y65" s="10"/>
      <c r="Z65" s="7"/>
      <c r="AA65" s="10"/>
      <c r="AB65" s="7"/>
      <c r="AC65" s="10"/>
      <c r="AD65" s="7"/>
    </row>
    <row r="66" spans="1:30" ht="16.5" customHeight="1" x14ac:dyDescent="0.2">
      <c r="A66" s="7"/>
      <c r="B66" s="7"/>
      <c r="C66" s="7" t="s">
        <v>683</v>
      </c>
      <c r="D66" s="7"/>
      <c r="E66" s="7"/>
      <c r="F66" s="7"/>
      <c r="G66" s="7"/>
      <c r="H66" s="7"/>
      <c r="I66" s="7"/>
      <c r="J66" s="7"/>
      <c r="K66" s="7"/>
      <c r="L66" s="9" t="s">
        <v>174</v>
      </c>
      <c r="M66" s="30">
        <v>24.2</v>
      </c>
      <c r="N66" s="52">
        <v>6.9</v>
      </c>
      <c r="O66" s="30">
        <v>31.8</v>
      </c>
      <c r="P66" s="52">
        <v>7.9</v>
      </c>
      <c r="Q66" s="30">
        <v>16.2</v>
      </c>
      <c r="R66" s="52">
        <v>7.1</v>
      </c>
      <c r="S66" s="59">
        <v>20</v>
      </c>
      <c r="T66" s="61">
        <v>11</v>
      </c>
      <c r="U66" s="30">
        <v>30.5</v>
      </c>
      <c r="V66" s="61">
        <v>11.2</v>
      </c>
      <c r="W66" s="59">
        <v>19.5</v>
      </c>
      <c r="X66" s="61">
        <v>11.1</v>
      </c>
      <c r="Y66" s="30">
        <v>44.4</v>
      </c>
      <c r="Z66" s="61">
        <v>17.5</v>
      </c>
      <c r="AA66" s="42" t="s">
        <v>227</v>
      </c>
      <c r="AB66" s="7"/>
      <c r="AC66" s="30">
        <v>24.7</v>
      </c>
      <c r="AD66" s="52">
        <v>3.7</v>
      </c>
    </row>
    <row r="67" spans="1:30" ht="16.5" customHeight="1" x14ac:dyDescent="0.2">
      <c r="A67" s="7"/>
      <c r="B67" s="7"/>
      <c r="C67" s="7"/>
      <c r="D67" s="7" t="s">
        <v>521</v>
      </c>
      <c r="E67" s="7"/>
      <c r="F67" s="7"/>
      <c r="G67" s="7"/>
      <c r="H67" s="7"/>
      <c r="I67" s="7"/>
      <c r="J67" s="7"/>
      <c r="K67" s="7"/>
      <c r="L67" s="9" t="s">
        <v>174</v>
      </c>
      <c r="M67" s="30">
        <v>14.6</v>
      </c>
      <c r="N67" s="7"/>
      <c r="O67" s="30">
        <v>12.6</v>
      </c>
      <c r="P67" s="7"/>
      <c r="Q67" s="30">
        <v>22.5</v>
      </c>
      <c r="R67" s="7"/>
      <c r="S67" s="30">
        <v>28.1</v>
      </c>
      <c r="T67" s="7"/>
      <c r="U67" s="30">
        <v>18.8</v>
      </c>
      <c r="V67" s="7"/>
      <c r="W67" s="30">
        <v>29</v>
      </c>
      <c r="X67" s="7"/>
      <c r="Y67" s="30">
        <v>20.100000000000001</v>
      </c>
      <c r="Z67" s="7"/>
      <c r="AA67" s="42" t="s">
        <v>227</v>
      </c>
      <c r="AB67" s="7"/>
      <c r="AC67" s="36">
        <v>7.7</v>
      </c>
      <c r="AD67" s="7"/>
    </row>
    <row r="68" spans="1:30" ht="16.5" customHeight="1" x14ac:dyDescent="0.2">
      <c r="A68" s="7"/>
      <c r="B68" s="7"/>
      <c r="C68" s="7" t="s">
        <v>690</v>
      </c>
      <c r="D68" s="7"/>
      <c r="E68" s="7"/>
      <c r="F68" s="7"/>
      <c r="G68" s="7"/>
      <c r="H68" s="7"/>
      <c r="I68" s="7"/>
      <c r="J68" s="7"/>
      <c r="K68" s="7"/>
      <c r="L68" s="9" t="s">
        <v>174</v>
      </c>
      <c r="M68" s="30">
        <v>19.600000000000001</v>
      </c>
      <c r="N68" s="52">
        <v>4.8</v>
      </c>
      <c r="O68" s="30">
        <v>12.7</v>
      </c>
      <c r="P68" s="52">
        <v>3.4</v>
      </c>
      <c r="Q68" s="30">
        <v>13.2</v>
      </c>
      <c r="R68" s="52">
        <v>3.9</v>
      </c>
      <c r="S68" s="42" t="s">
        <v>227</v>
      </c>
      <c r="T68" s="7"/>
      <c r="U68" s="30">
        <v>16.100000000000001</v>
      </c>
      <c r="V68" s="52">
        <v>5.7</v>
      </c>
      <c r="W68" s="42" t="s">
        <v>227</v>
      </c>
      <c r="X68" s="7"/>
      <c r="Y68" s="30">
        <v>19.100000000000001</v>
      </c>
      <c r="Z68" s="52">
        <v>5.9</v>
      </c>
      <c r="AA68" s="42" t="s">
        <v>227</v>
      </c>
      <c r="AB68" s="7"/>
      <c r="AC68" s="30">
        <v>15</v>
      </c>
      <c r="AD68" s="52">
        <v>1.9</v>
      </c>
    </row>
    <row r="69" spans="1:30" ht="16.5" customHeight="1" x14ac:dyDescent="0.2">
      <c r="A69" s="7"/>
      <c r="B69" s="7"/>
      <c r="C69" s="7"/>
      <c r="D69" s="7" t="s">
        <v>521</v>
      </c>
      <c r="E69" s="7"/>
      <c r="F69" s="7"/>
      <c r="G69" s="7"/>
      <c r="H69" s="7"/>
      <c r="I69" s="7"/>
      <c r="J69" s="7"/>
      <c r="K69" s="7"/>
      <c r="L69" s="9" t="s">
        <v>174</v>
      </c>
      <c r="M69" s="30">
        <v>12.6</v>
      </c>
      <c r="N69" s="7"/>
      <c r="O69" s="30">
        <v>13.7</v>
      </c>
      <c r="P69" s="7"/>
      <c r="Q69" s="30">
        <v>14.9</v>
      </c>
      <c r="R69" s="7"/>
      <c r="S69" s="42" t="s">
        <v>227</v>
      </c>
      <c r="T69" s="7"/>
      <c r="U69" s="30">
        <v>18</v>
      </c>
      <c r="V69" s="7"/>
      <c r="W69" s="42" t="s">
        <v>227</v>
      </c>
      <c r="X69" s="7"/>
      <c r="Y69" s="30">
        <v>15.8</v>
      </c>
      <c r="Z69" s="7"/>
      <c r="AA69" s="42" t="s">
        <v>227</v>
      </c>
      <c r="AB69" s="7"/>
      <c r="AC69" s="36">
        <v>6.5</v>
      </c>
      <c r="AD69" s="7"/>
    </row>
    <row r="70" spans="1:30" ht="16.5" customHeight="1" x14ac:dyDescent="0.2">
      <c r="A70" s="7"/>
      <c r="B70" s="7"/>
      <c r="C70" s="7" t="s">
        <v>536</v>
      </c>
      <c r="D70" s="7"/>
      <c r="E70" s="7"/>
      <c r="F70" s="7"/>
      <c r="G70" s="7"/>
      <c r="H70" s="7"/>
      <c r="I70" s="7"/>
      <c r="J70" s="7"/>
      <c r="K70" s="7"/>
      <c r="L70" s="9" t="s">
        <v>174</v>
      </c>
      <c r="M70" s="59">
        <v>14.6</v>
      </c>
      <c r="N70" s="52">
        <v>9.1999999999999993</v>
      </c>
      <c r="O70" s="51">
        <v>7.7</v>
      </c>
      <c r="P70" s="52">
        <v>6.7</v>
      </c>
      <c r="Q70" s="59">
        <v>11.8</v>
      </c>
      <c r="R70" s="61">
        <v>11.3</v>
      </c>
      <c r="S70" s="42" t="s">
        <v>227</v>
      </c>
      <c r="T70" s="7"/>
      <c r="U70" s="59">
        <v>19</v>
      </c>
      <c r="V70" s="61">
        <v>18.5</v>
      </c>
      <c r="W70" s="42" t="s">
        <v>227</v>
      </c>
      <c r="X70" s="7"/>
      <c r="Y70" s="59">
        <v>23.8</v>
      </c>
      <c r="Z70" s="61">
        <v>21.6</v>
      </c>
      <c r="AA70" s="42" t="s">
        <v>227</v>
      </c>
      <c r="AB70" s="7"/>
      <c r="AC70" s="30">
        <v>12.1</v>
      </c>
      <c r="AD70" s="52">
        <v>5.2</v>
      </c>
    </row>
    <row r="71" spans="1:30" ht="16.5" customHeight="1" x14ac:dyDescent="0.2">
      <c r="A71" s="7"/>
      <c r="B71" s="7"/>
      <c r="C71" s="7"/>
      <c r="D71" s="7" t="s">
        <v>521</v>
      </c>
      <c r="E71" s="7"/>
      <c r="F71" s="7"/>
      <c r="G71" s="7"/>
      <c r="H71" s="7"/>
      <c r="I71" s="7"/>
      <c r="J71" s="7"/>
      <c r="K71" s="7"/>
      <c r="L71" s="9" t="s">
        <v>174</v>
      </c>
      <c r="M71" s="30">
        <v>32.299999999999997</v>
      </c>
      <c r="N71" s="7"/>
      <c r="O71" s="30">
        <v>44.6</v>
      </c>
      <c r="P71" s="7"/>
      <c r="Q71" s="30">
        <v>48.9</v>
      </c>
      <c r="R71" s="7"/>
      <c r="S71" s="42" t="s">
        <v>227</v>
      </c>
      <c r="T71" s="7"/>
      <c r="U71" s="30">
        <v>49.7</v>
      </c>
      <c r="V71" s="7"/>
      <c r="W71" s="42" t="s">
        <v>227</v>
      </c>
      <c r="X71" s="7"/>
      <c r="Y71" s="30">
        <v>46.3</v>
      </c>
      <c r="Z71" s="7"/>
      <c r="AA71" s="42" t="s">
        <v>227</v>
      </c>
      <c r="AB71" s="7"/>
      <c r="AC71" s="30">
        <v>22.1</v>
      </c>
      <c r="AD71" s="7"/>
    </row>
    <row r="72" spans="1:30" ht="16.5" customHeight="1" x14ac:dyDescent="0.2">
      <c r="A72" s="7"/>
      <c r="B72" s="7"/>
      <c r="C72" s="7" t="s">
        <v>537</v>
      </c>
      <c r="D72" s="7"/>
      <c r="E72" s="7"/>
      <c r="F72" s="7"/>
      <c r="G72" s="7"/>
      <c r="H72" s="7"/>
      <c r="I72" s="7"/>
      <c r="J72" s="7"/>
      <c r="K72" s="7"/>
      <c r="L72" s="9" t="s">
        <v>174</v>
      </c>
      <c r="M72" s="30">
        <v>20.3</v>
      </c>
      <c r="N72" s="52">
        <v>4.2</v>
      </c>
      <c r="O72" s="30">
        <v>16.399999999999999</v>
      </c>
      <c r="P72" s="52">
        <v>3.5</v>
      </c>
      <c r="Q72" s="30">
        <v>13.8</v>
      </c>
      <c r="R72" s="52">
        <v>3.1</v>
      </c>
      <c r="S72" s="30">
        <v>11.4</v>
      </c>
      <c r="T72" s="52">
        <v>4</v>
      </c>
      <c r="U72" s="30">
        <v>19.7</v>
      </c>
      <c r="V72" s="52">
        <v>4.7</v>
      </c>
      <c r="W72" s="59">
        <v>11.1</v>
      </c>
      <c r="X72" s="52">
        <v>5.9</v>
      </c>
      <c r="Y72" s="30">
        <v>25.4</v>
      </c>
      <c r="Z72" s="52">
        <v>6.1</v>
      </c>
      <c r="AA72" s="42" t="s">
        <v>227</v>
      </c>
      <c r="AB72" s="7"/>
      <c r="AC72" s="30">
        <v>17</v>
      </c>
      <c r="AD72" s="52">
        <v>1.8</v>
      </c>
    </row>
    <row r="73" spans="1:30" ht="16.5" customHeight="1" x14ac:dyDescent="0.2">
      <c r="A73" s="11"/>
      <c r="B73" s="11"/>
      <c r="C73" s="11"/>
      <c r="D73" s="11" t="s">
        <v>521</v>
      </c>
      <c r="E73" s="11"/>
      <c r="F73" s="11"/>
      <c r="G73" s="11"/>
      <c r="H73" s="11"/>
      <c r="I73" s="11"/>
      <c r="J73" s="11"/>
      <c r="K73" s="11"/>
      <c r="L73" s="12" t="s">
        <v>174</v>
      </c>
      <c r="M73" s="37">
        <v>10.5</v>
      </c>
      <c r="N73" s="11"/>
      <c r="O73" s="37">
        <v>10.9</v>
      </c>
      <c r="P73" s="11"/>
      <c r="Q73" s="37">
        <v>11.3</v>
      </c>
      <c r="R73" s="11"/>
      <c r="S73" s="37">
        <v>18.100000000000001</v>
      </c>
      <c r="T73" s="11"/>
      <c r="U73" s="37">
        <v>12.3</v>
      </c>
      <c r="V73" s="11"/>
      <c r="W73" s="37">
        <v>27</v>
      </c>
      <c r="X73" s="11"/>
      <c r="Y73" s="37">
        <v>12.3</v>
      </c>
      <c r="Z73" s="11"/>
      <c r="AA73" s="43" t="s">
        <v>227</v>
      </c>
      <c r="AB73" s="11"/>
      <c r="AC73" s="39">
        <v>5.3</v>
      </c>
      <c r="AD73" s="11"/>
    </row>
    <row r="74" spans="1:30" ht="4.5" customHeight="1" x14ac:dyDescent="0.2">
      <c r="A74" s="25"/>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6.5" customHeight="1" x14ac:dyDescent="0.2">
      <c r="A75" s="25"/>
      <c r="B75" s="25"/>
      <c r="C75" s="79" t="s">
        <v>692</v>
      </c>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row>
    <row r="76" spans="1:30" ht="4.5" customHeight="1" x14ac:dyDescent="0.2">
      <c r="A76" s="25"/>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6.5" customHeight="1" x14ac:dyDescent="0.2">
      <c r="A77" s="35"/>
      <c r="B77" s="35"/>
      <c r="C77" s="79" t="s">
        <v>154</v>
      </c>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row>
    <row r="78" spans="1:30" ht="16.5" customHeight="1" x14ac:dyDescent="0.2">
      <c r="A78" s="35"/>
      <c r="B78" s="35"/>
      <c r="C78" s="79" t="s">
        <v>155</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row>
    <row r="79" spans="1:30" ht="4.5" customHeight="1" x14ac:dyDescent="0.2">
      <c r="A79" s="25"/>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6.5" customHeight="1" x14ac:dyDescent="0.2">
      <c r="A80" s="25" t="s">
        <v>115</v>
      </c>
      <c r="B80" s="25"/>
      <c r="C80" s="79" t="s">
        <v>693</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row>
    <row r="81" spans="1:30" ht="16.5" customHeight="1" x14ac:dyDescent="0.2">
      <c r="A81" s="25" t="s">
        <v>117</v>
      </c>
      <c r="B81" s="25"/>
      <c r="C81" s="79" t="s">
        <v>694</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row>
    <row r="82" spans="1:30" ht="16.5" customHeight="1" x14ac:dyDescent="0.2">
      <c r="A82" s="25" t="s">
        <v>119</v>
      </c>
      <c r="B82" s="25"/>
      <c r="C82" s="79" t="s">
        <v>695</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row>
    <row r="83" spans="1:30" ht="42.4" customHeight="1" x14ac:dyDescent="0.2">
      <c r="A83" s="25" t="s">
        <v>121</v>
      </c>
      <c r="B83" s="25"/>
      <c r="C83" s="79" t="s">
        <v>527</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row>
    <row r="84" spans="1:30" ht="68.099999999999994" customHeight="1" x14ac:dyDescent="0.2">
      <c r="A84" s="25" t="s">
        <v>123</v>
      </c>
      <c r="B84" s="25"/>
      <c r="C84" s="79" t="s">
        <v>696</v>
      </c>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row>
    <row r="85" spans="1:30" ht="16.5" customHeight="1" x14ac:dyDescent="0.2">
      <c r="A85" s="25" t="s">
        <v>161</v>
      </c>
      <c r="B85" s="25"/>
      <c r="C85" s="79" t="s">
        <v>697</v>
      </c>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row>
    <row r="86" spans="1:30" ht="29.45" customHeight="1" x14ac:dyDescent="0.2">
      <c r="A86" s="25" t="s">
        <v>180</v>
      </c>
      <c r="B86" s="25"/>
      <c r="C86" s="79" t="s">
        <v>698</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row>
    <row r="87" spans="1:30" ht="16.5" customHeight="1" x14ac:dyDescent="0.2">
      <c r="A87" s="25" t="s">
        <v>529</v>
      </c>
      <c r="B87" s="25"/>
      <c r="C87" s="79" t="s">
        <v>530</v>
      </c>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row>
    <row r="88" spans="1:30" ht="16.5" customHeight="1" x14ac:dyDescent="0.2">
      <c r="A88" s="25" t="s">
        <v>656</v>
      </c>
      <c r="B88" s="25"/>
      <c r="C88" s="79" t="s">
        <v>657</v>
      </c>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row>
    <row r="89" spans="1:30" ht="4.5" customHeight="1" x14ac:dyDescent="0.2"/>
    <row r="90" spans="1:30" ht="29.45" customHeight="1" x14ac:dyDescent="0.2">
      <c r="A90" s="26" t="s">
        <v>125</v>
      </c>
      <c r="B90" s="25"/>
      <c r="C90" s="25"/>
      <c r="D90" s="25"/>
      <c r="E90" s="79" t="s">
        <v>699</v>
      </c>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row>
  </sheetData>
  <mergeCells count="23">
    <mergeCell ref="W2:X2"/>
    <mergeCell ref="Y2:Z2"/>
    <mergeCell ref="AA2:AB2"/>
    <mergeCell ref="AC2:AD2"/>
    <mergeCell ref="K1:AD1"/>
    <mergeCell ref="M2:N2"/>
    <mergeCell ref="O2:P2"/>
    <mergeCell ref="Q2:R2"/>
    <mergeCell ref="S2:T2"/>
    <mergeCell ref="U2:V2"/>
    <mergeCell ref="C75:AD75"/>
    <mergeCell ref="C77:AD77"/>
    <mergeCell ref="C78:AD78"/>
    <mergeCell ref="C80:AD80"/>
    <mergeCell ref="C81:AD81"/>
    <mergeCell ref="C87:AD87"/>
    <mergeCell ref="C88:AD88"/>
    <mergeCell ref="E90:AD90"/>
    <mergeCell ref="C82:AD82"/>
    <mergeCell ref="C83:AD83"/>
    <mergeCell ref="C84:AD84"/>
    <mergeCell ref="C85:AD85"/>
    <mergeCell ref="C86:AD86"/>
  </mergeCells>
  <pageMargins left="0.7" right="0.7" top="0.75" bottom="0.75" header="0.3" footer="0.3"/>
  <pageSetup paperSize="9" fitToHeight="0" orientation="landscape" horizontalDpi="300" verticalDpi="300"/>
  <headerFooter scaleWithDoc="0" alignWithMargins="0">
    <oddHeader>&amp;C&amp;"Arial"&amp;8TABLE 10A.46</oddHeader>
    <oddFooter>&amp;L&amp;"Arial"&amp;8REPORT ON
GOVERNMENT
SERVICES 2022&amp;R&amp;"Arial"&amp;8PRIMARY AND
COMMUNITY HEALTH
PAGE &amp;B&amp;P&amp;B</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V75"/>
  <sheetViews>
    <sheetView showGridLines="0" workbookViewId="0"/>
  </sheetViews>
  <sheetFormatPr defaultColWidth="10.85546875" defaultRowHeight="12.75" x14ac:dyDescent="0.2"/>
  <cols>
    <col min="1" max="10" width="1.7109375" customWidth="1"/>
    <col min="11" max="11" width="7.7109375" customWidth="1"/>
    <col min="12" max="12" width="5.42578125" customWidth="1"/>
    <col min="13" max="21" width="10.140625" customWidth="1"/>
    <col min="22" max="22" width="11.28515625" customWidth="1"/>
  </cols>
  <sheetData>
    <row r="1" spans="1:22" ht="17.45" customHeight="1" x14ac:dyDescent="0.2">
      <c r="A1" s="8" t="s">
        <v>700</v>
      </c>
      <c r="B1" s="8"/>
      <c r="C1" s="8"/>
      <c r="D1" s="8"/>
      <c r="E1" s="8"/>
      <c r="F1" s="8"/>
      <c r="G1" s="8"/>
      <c r="H1" s="8"/>
      <c r="I1" s="8"/>
      <c r="J1" s="8"/>
      <c r="K1" s="85" t="s">
        <v>701</v>
      </c>
      <c r="L1" s="86"/>
      <c r="M1" s="86"/>
      <c r="N1" s="86"/>
      <c r="O1" s="86"/>
      <c r="P1" s="86"/>
      <c r="Q1" s="86"/>
      <c r="R1" s="86"/>
      <c r="S1" s="86"/>
      <c r="T1" s="86"/>
      <c r="U1" s="86"/>
      <c r="V1" s="86"/>
    </row>
    <row r="2" spans="1:22"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702</v>
      </c>
      <c r="V2" s="29" t="s">
        <v>703</v>
      </c>
    </row>
    <row r="3" spans="1:22" ht="16.5" customHeight="1" x14ac:dyDescent="0.2">
      <c r="A3" s="7" t="s">
        <v>704</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705</v>
      </c>
      <c r="C4" s="7"/>
      <c r="D4" s="7"/>
      <c r="E4" s="7"/>
      <c r="F4" s="7"/>
      <c r="G4" s="7"/>
      <c r="H4" s="7"/>
      <c r="I4" s="7"/>
      <c r="J4" s="7"/>
      <c r="K4" s="7"/>
      <c r="L4" s="9"/>
      <c r="M4" s="10"/>
      <c r="N4" s="10"/>
      <c r="O4" s="10"/>
      <c r="P4" s="10"/>
      <c r="Q4" s="10"/>
      <c r="R4" s="10"/>
      <c r="S4" s="10"/>
      <c r="T4" s="10"/>
      <c r="U4" s="10"/>
      <c r="V4" s="10"/>
    </row>
    <row r="5" spans="1:22" ht="16.5" customHeight="1" x14ac:dyDescent="0.2">
      <c r="A5" s="7"/>
      <c r="B5" s="7"/>
      <c r="C5" s="7" t="s">
        <v>706</v>
      </c>
      <c r="D5" s="7"/>
      <c r="E5" s="7"/>
      <c r="F5" s="7"/>
      <c r="G5" s="7"/>
      <c r="H5" s="7"/>
      <c r="I5" s="7"/>
      <c r="J5" s="7"/>
      <c r="K5" s="7"/>
      <c r="L5" s="9" t="s">
        <v>240</v>
      </c>
      <c r="M5" s="50">
        <v>7052036</v>
      </c>
      <c r="N5" s="50">
        <v>5010498</v>
      </c>
      <c r="O5" s="50">
        <v>4402017</v>
      </c>
      <c r="P5" s="50">
        <v>2294558</v>
      </c>
      <c r="Q5" s="50">
        <v>1599673</v>
      </c>
      <c r="R5" s="45">
        <v>491699</v>
      </c>
      <c r="S5" s="45">
        <v>343786</v>
      </c>
      <c r="T5" s="19">
        <v>78000</v>
      </c>
      <c r="U5" s="13" t="s">
        <v>104</v>
      </c>
      <c r="V5" s="64">
        <v>21272267</v>
      </c>
    </row>
    <row r="6" spans="1:22" ht="16.5" customHeight="1" x14ac:dyDescent="0.2">
      <c r="A6" s="7"/>
      <c r="B6" s="7"/>
      <c r="C6" s="7" t="s">
        <v>707</v>
      </c>
      <c r="D6" s="7"/>
      <c r="E6" s="7"/>
      <c r="F6" s="7"/>
      <c r="G6" s="7"/>
      <c r="H6" s="7"/>
      <c r="I6" s="7"/>
      <c r="J6" s="7"/>
      <c r="K6" s="7"/>
      <c r="L6" s="9" t="s">
        <v>240</v>
      </c>
      <c r="M6" s="19">
        <v>52221</v>
      </c>
      <c r="N6" s="50">
        <v>1416251</v>
      </c>
      <c r="O6" s="45">
        <v>134899</v>
      </c>
      <c r="P6" s="19">
        <v>27069</v>
      </c>
      <c r="Q6" s="45">
        <v>159943</v>
      </c>
      <c r="R6" s="19">
        <v>13235</v>
      </c>
      <c r="S6" s="13" t="s">
        <v>104</v>
      </c>
      <c r="T6" s="13" t="s">
        <v>104</v>
      </c>
      <c r="U6" s="13" t="s">
        <v>104</v>
      </c>
      <c r="V6" s="50">
        <v>1803618</v>
      </c>
    </row>
    <row r="7" spans="1:22" ht="29.45" customHeight="1" x14ac:dyDescent="0.2">
      <c r="A7" s="7"/>
      <c r="B7" s="7"/>
      <c r="C7" s="84" t="s">
        <v>708</v>
      </c>
      <c r="D7" s="84"/>
      <c r="E7" s="84"/>
      <c r="F7" s="84"/>
      <c r="G7" s="84"/>
      <c r="H7" s="84"/>
      <c r="I7" s="84"/>
      <c r="J7" s="84"/>
      <c r="K7" s="84"/>
      <c r="L7" s="9" t="s">
        <v>240</v>
      </c>
      <c r="M7" s="13" t="s">
        <v>104</v>
      </c>
      <c r="N7" s="13">
        <v>4</v>
      </c>
      <c r="O7" s="15">
        <v>163</v>
      </c>
      <c r="P7" s="17">
        <v>4475</v>
      </c>
      <c r="Q7" s="13">
        <v>6</v>
      </c>
      <c r="R7" s="17">
        <v>3070</v>
      </c>
      <c r="S7" s="13">
        <v>1</v>
      </c>
      <c r="T7" s="17">
        <v>8156</v>
      </c>
      <c r="U7" s="13" t="s">
        <v>104</v>
      </c>
      <c r="V7" s="19">
        <v>15875</v>
      </c>
    </row>
    <row r="8" spans="1:22" ht="16.5" customHeight="1" x14ac:dyDescent="0.2">
      <c r="A8" s="7"/>
      <c r="B8" s="7"/>
      <c r="C8" s="7" t="s">
        <v>709</v>
      </c>
      <c r="D8" s="7"/>
      <c r="E8" s="7"/>
      <c r="F8" s="7"/>
      <c r="G8" s="7"/>
      <c r="H8" s="7"/>
      <c r="I8" s="7"/>
      <c r="J8" s="7"/>
      <c r="K8" s="7"/>
      <c r="L8" s="9" t="s">
        <v>240</v>
      </c>
      <c r="M8" s="19">
        <v>56779</v>
      </c>
      <c r="N8" s="19">
        <v>99041</v>
      </c>
      <c r="O8" s="19">
        <v>99096</v>
      </c>
      <c r="P8" s="19">
        <v>21888</v>
      </c>
      <c r="Q8" s="19">
        <v>14121</v>
      </c>
      <c r="R8" s="17">
        <v>1257</v>
      </c>
      <c r="S8" s="17">
        <v>1282</v>
      </c>
      <c r="T8" s="17">
        <v>7302</v>
      </c>
      <c r="U8" s="15">
        <v>652</v>
      </c>
      <c r="V8" s="45">
        <v>301418</v>
      </c>
    </row>
    <row r="9" spans="1:22" ht="16.5" customHeight="1" x14ac:dyDescent="0.2">
      <c r="A9" s="7"/>
      <c r="B9" s="7"/>
      <c r="C9" s="7" t="s">
        <v>710</v>
      </c>
      <c r="D9" s="7"/>
      <c r="E9" s="7"/>
      <c r="F9" s="7"/>
      <c r="G9" s="7"/>
      <c r="H9" s="7"/>
      <c r="I9" s="7"/>
      <c r="J9" s="7"/>
      <c r="K9" s="7"/>
      <c r="L9" s="9" t="s">
        <v>240</v>
      </c>
      <c r="M9" s="15">
        <v>163</v>
      </c>
      <c r="N9" s="16">
        <v>26</v>
      </c>
      <c r="O9" s="15">
        <v>366</v>
      </c>
      <c r="P9" s="15">
        <v>108</v>
      </c>
      <c r="Q9" s="16">
        <v>49</v>
      </c>
      <c r="R9" s="16">
        <v>31</v>
      </c>
      <c r="S9" s="13" t="s">
        <v>104</v>
      </c>
      <c r="T9" s="15">
        <v>543</v>
      </c>
      <c r="U9" s="13" t="s">
        <v>104</v>
      </c>
      <c r="V9" s="17">
        <v>1286</v>
      </c>
    </row>
    <row r="10" spans="1:22" ht="16.5" customHeight="1" x14ac:dyDescent="0.2">
      <c r="A10" s="7"/>
      <c r="B10" s="7"/>
      <c r="C10" s="7" t="s">
        <v>711</v>
      </c>
      <c r="D10" s="7"/>
      <c r="E10" s="7"/>
      <c r="F10" s="7"/>
      <c r="G10" s="7"/>
      <c r="H10" s="7"/>
      <c r="I10" s="7"/>
      <c r="J10" s="7"/>
      <c r="K10" s="7"/>
      <c r="L10" s="9" t="s">
        <v>240</v>
      </c>
      <c r="M10" s="19">
        <v>28917</v>
      </c>
      <c r="N10" s="19">
        <v>12669</v>
      </c>
      <c r="O10" s="19">
        <v>12520</v>
      </c>
      <c r="P10" s="19">
        <v>21448</v>
      </c>
      <c r="Q10" s="19">
        <v>14589</v>
      </c>
      <c r="R10" s="15">
        <v>332</v>
      </c>
      <c r="S10" s="13" t="s">
        <v>104</v>
      </c>
      <c r="T10" s="19">
        <v>84045</v>
      </c>
      <c r="U10" s="13" t="s">
        <v>104</v>
      </c>
      <c r="V10" s="45">
        <v>174520</v>
      </c>
    </row>
    <row r="11" spans="1:22" ht="16.5" customHeight="1" x14ac:dyDescent="0.2">
      <c r="A11" s="7"/>
      <c r="B11" s="7"/>
      <c r="C11" s="7" t="s">
        <v>712</v>
      </c>
      <c r="D11" s="7"/>
      <c r="E11" s="7"/>
      <c r="F11" s="7"/>
      <c r="G11" s="7"/>
      <c r="H11" s="7"/>
      <c r="I11" s="7"/>
      <c r="J11" s="7"/>
      <c r="K11" s="7"/>
      <c r="L11" s="9" t="s">
        <v>240</v>
      </c>
      <c r="M11" s="45">
        <v>392225</v>
      </c>
      <c r="N11" s="17">
        <v>9264</v>
      </c>
      <c r="O11" s="45">
        <v>242633</v>
      </c>
      <c r="P11" s="45">
        <v>559697</v>
      </c>
      <c r="Q11" s="19">
        <v>51726</v>
      </c>
      <c r="R11" s="15">
        <v>182</v>
      </c>
      <c r="S11" s="45">
        <v>150865</v>
      </c>
      <c r="T11" s="45">
        <v>185330</v>
      </c>
      <c r="U11" s="15">
        <v>734</v>
      </c>
      <c r="V11" s="50">
        <v>1592656</v>
      </c>
    </row>
    <row r="12" spans="1:22" ht="16.5" customHeight="1" x14ac:dyDescent="0.2">
      <c r="A12" s="7"/>
      <c r="B12" s="7"/>
      <c r="C12" s="7" t="s">
        <v>111</v>
      </c>
      <c r="D12" s="7"/>
      <c r="E12" s="7"/>
      <c r="F12" s="7"/>
      <c r="G12" s="7"/>
      <c r="H12" s="7"/>
      <c r="I12" s="7"/>
      <c r="J12" s="7"/>
      <c r="K12" s="7"/>
      <c r="L12" s="9" t="s">
        <v>240</v>
      </c>
      <c r="M12" s="19">
        <v>15838</v>
      </c>
      <c r="N12" s="17">
        <v>1688</v>
      </c>
      <c r="O12" s="19">
        <v>17904</v>
      </c>
      <c r="P12" s="17">
        <v>1628</v>
      </c>
      <c r="Q12" s="17">
        <v>1589</v>
      </c>
      <c r="R12" s="17">
        <v>1471</v>
      </c>
      <c r="S12" s="15">
        <v>147</v>
      </c>
      <c r="T12" s="15">
        <v>602</v>
      </c>
      <c r="U12" s="13" t="s">
        <v>104</v>
      </c>
      <c r="V12" s="19">
        <v>40867</v>
      </c>
    </row>
    <row r="13" spans="1:22" ht="16.5" customHeight="1" x14ac:dyDescent="0.2">
      <c r="A13" s="7"/>
      <c r="B13" s="7"/>
      <c r="C13" s="7" t="s">
        <v>105</v>
      </c>
      <c r="D13" s="7"/>
      <c r="E13" s="7"/>
      <c r="F13" s="7"/>
      <c r="G13" s="7"/>
      <c r="H13" s="7"/>
      <c r="I13" s="7"/>
      <c r="J13" s="7"/>
      <c r="K13" s="7"/>
      <c r="L13" s="9" t="s">
        <v>240</v>
      </c>
      <c r="M13" s="50">
        <v>7598179</v>
      </c>
      <c r="N13" s="50">
        <v>6549441</v>
      </c>
      <c r="O13" s="50">
        <v>4909598</v>
      </c>
      <c r="P13" s="50">
        <v>2930871</v>
      </c>
      <c r="Q13" s="50">
        <v>1841696</v>
      </c>
      <c r="R13" s="45">
        <v>511277</v>
      </c>
      <c r="S13" s="45">
        <v>496081</v>
      </c>
      <c r="T13" s="45">
        <v>363978</v>
      </c>
      <c r="U13" s="17">
        <v>1386</v>
      </c>
      <c r="V13" s="64">
        <v>25202507</v>
      </c>
    </row>
    <row r="14" spans="1:22" ht="16.5" customHeight="1" x14ac:dyDescent="0.2">
      <c r="A14" s="7"/>
      <c r="B14" s="7" t="s">
        <v>713</v>
      </c>
      <c r="C14" s="7"/>
      <c r="D14" s="7"/>
      <c r="E14" s="7"/>
      <c r="F14" s="7"/>
      <c r="G14" s="7"/>
      <c r="H14" s="7"/>
      <c r="I14" s="7"/>
      <c r="J14" s="7"/>
      <c r="K14" s="7"/>
      <c r="L14" s="9"/>
      <c r="M14" s="10"/>
      <c r="N14" s="10"/>
      <c r="O14" s="10"/>
      <c r="P14" s="10"/>
      <c r="Q14" s="10"/>
      <c r="R14" s="10"/>
      <c r="S14" s="10"/>
      <c r="T14" s="10"/>
      <c r="U14" s="10"/>
      <c r="V14" s="10"/>
    </row>
    <row r="15" spans="1:22" ht="16.5" customHeight="1" x14ac:dyDescent="0.2">
      <c r="A15" s="7"/>
      <c r="B15" s="7"/>
      <c r="C15" s="7" t="s">
        <v>706</v>
      </c>
      <c r="D15" s="7"/>
      <c r="E15" s="7"/>
      <c r="F15" s="7"/>
      <c r="G15" s="7"/>
      <c r="H15" s="7"/>
      <c r="I15" s="7"/>
      <c r="J15" s="7"/>
      <c r="K15" s="7"/>
      <c r="L15" s="9" t="s">
        <v>174</v>
      </c>
      <c r="M15" s="30">
        <v>92.8</v>
      </c>
      <c r="N15" s="30">
        <v>76.5</v>
      </c>
      <c r="O15" s="30">
        <v>89.7</v>
      </c>
      <c r="P15" s="30">
        <v>78.3</v>
      </c>
      <c r="Q15" s="30">
        <v>86.9</v>
      </c>
      <c r="R15" s="30">
        <v>96.2</v>
      </c>
      <c r="S15" s="30">
        <v>69.3</v>
      </c>
      <c r="T15" s="30">
        <v>21.4</v>
      </c>
      <c r="U15" s="36" t="s">
        <v>104</v>
      </c>
      <c r="V15" s="30">
        <v>84.4</v>
      </c>
    </row>
    <row r="16" spans="1:22" ht="16.5" customHeight="1" x14ac:dyDescent="0.2">
      <c r="A16" s="7"/>
      <c r="B16" s="7"/>
      <c r="C16" s="7" t="s">
        <v>707</v>
      </c>
      <c r="D16" s="7"/>
      <c r="E16" s="7"/>
      <c r="F16" s="7"/>
      <c r="G16" s="7"/>
      <c r="H16" s="7"/>
      <c r="I16" s="7"/>
      <c r="J16" s="7"/>
      <c r="K16" s="7"/>
      <c r="L16" s="9" t="s">
        <v>174</v>
      </c>
      <c r="M16" s="36">
        <v>0.7</v>
      </c>
      <c r="N16" s="30">
        <v>21.6</v>
      </c>
      <c r="O16" s="36">
        <v>2.7</v>
      </c>
      <c r="P16" s="36">
        <v>0.9</v>
      </c>
      <c r="Q16" s="36">
        <v>8.6999999999999993</v>
      </c>
      <c r="R16" s="36">
        <v>2.6</v>
      </c>
      <c r="S16" s="36" t="s">
        <v>104</v>
      </c>
      <c r="T16" s="36" t="s">
        <v>104</v>
      </c>
      <c r="U16" s="36" t="s">
        <v>104</v>
      </c>
      <c r="V16" s="36">
        <v>7.2</v>
      </c>
    </row>
    <row r="17" spans="1:22" ht="29.45" customHeight="1" x14ac:dyDescent="0.2">
      <c r="A17" s="7"/>
      <c r="B17" s="7"/>
      <c r="C17" s="84" t="s">
        <v>708</v>
      </c>
      <c r="D17" s="84"/>
      <c r="E17" s="84"/>
      <c r="F17" s="84"/>
      <c r="G17" s="84"/>
      <c r="H17" s="84"/>
      <c r="I17" s="84"/>
      <c r="J17" s="84"/>
      <c r="K17" s="84"/>
      <c r="L17" s="9" t="s">
        <v>174</v>
      </c>
      <c r="M17" s="36" t="s">
        <v>104</v>
      </c>
      <c r="N17" s="36" t="s">
        <v>104</v>
      </c>
      <c r="O17" s="36" t="s">
        <v>104</v>
      </c>
      <c r="P17" s="36">
        <v>0.2</v>
      </c>
      <c r="Q17" s="36" t="s">
        <v>104</v>
      </c>
      <c r="R17" s="36">
        <v>0.6</v>
      </c>
      <c r="S17" s="36" t="s">
        <v>104</v>
      </c>
      <c r="T17" s="36">
        <v>2.2000000000000002</v>
      </c>
      <c r="U17" s="36" t="s">
        <v>104</v>
      </c>
      <c r="V17" s="36">
        <v>0.1</v>
      </c>
    </row>
    <row r="18" spans="1:22" ht="16.5" customHeight="1" x14ac:dyDescent="0.2">
      <c r="A18" s="7"/>
      <c r="B18" s="7"/>
      <c r="C18" s="7" t="s">
        <v>709</v>
      </c>
      <c r="D18" s="7"/>
      <c r="E18" s="7"/>
      <c r="F18" s="7"/>
      <c r="G18" s="7"/>
      <c r="H18" s="7"/>
      <c r="I18" s="7"/>
      <c r="J18" s="7"/>
      <c r="K18" s="7"/>
      <c r="L18" s="9" t="s">
        <v>174</v>
      </c>
      <c r="M18" s="36">
        <v>0.7</v>
      </c>
      <c r="N18" s="36">
        <v>1.5</v>
      </c>
      <c r="O18" s="36">
        <v>2</v>
      </c>
      <c r="P18" s="36">
        <v>0.7</v>
      </c>
      <c r="Q18" s="36">
        <v>0.8</v>
      </c>
      <c r="R18" s="36">
        <v>0.2</v>
      </c>
      <c r="S18" s="36">
        <v>0.3</v>
      </c>
      <c r="T18" s="36">
        <v>2</v>
      </c>
      <c r="U18" s="30">
        <v>47</v>
      </c>
      <c r="V18" s="36">
        <v>1.2</v>
      </c>
    </row>
    <row r="19" spans="1:22" ht="16.5" customHeight="1" x14ac:dyDescent="0.2">
      <c r="A19" s="7"/>
      <c r="B19" s="7"/>
      <c r="C19" s="7" t="s">
        <v>710</v>
      </c>
      <c r="D19" s="7"/>
      <c r="E19" s="7"/>
      <c r="F19" s="7"/>
      <c r="G19" s="7"/>
      <c r="H19" s="7"/>
      <c r="I19" s="7"/>
      <c r="J19" s="7"/>
      <c r="K19" s="7"/>
      <c r="L19" s="9" t="s">
        <v>174</v>
      </c>
      <c r="M19" s="36" t="s">
        <v>104</v>
      </c>
      <c r="N19" s="36" t="s">
        <v>104</v>
      </c>
      <c r="O19" s="36" t="s">
        <v>104</v>
      </c>
      <c r="P19" s="36" t="s">
        <v>104</v>
      </c>
      <c r="Q19" s="36" t="s">
        <v>104</v>
      </c>
      <c r="R19" s="36" t="s">
        <v>104</v>
      </c>
      <c r="S19" s="36" t="s">
        <v>104</v>
      </c>
      <c r="T19" s="36">
        <v>0.1</v>
      </c>
      <c r="U19" s="36" t="s">
        <v>104</v>
      </c>
      <c r="V19" s="36" t="s">
        <v>104</v>
      </c>
    </row>
    <row r="20" spans="1:22" ht="16.5" customHeight="1" x14ac:dyDescent="0.2">
      <c r="A20" s="7"/>
      <c r="B20" s="7"/>
      <c r="C20" s="7" t="s">
        <v>711</v>
      </c>
      <c r="D20" s="7"/>
      <c r="E20" s="7"/>
      <c r="F20" s="7"/>
      <c r="G20" s="7"/>
      <c r="H20" s="7"/>
      <c r="I20" s="7"/>
      <c r="J20" s="7"/>
      <c r="K20" s="7"/>
      <c r="L20" s="9" t="s">
        <v>174</v>
      </c>
      <c r="M20" s="36">
        <v>0.4</v>
      </c>
      <c r="N20" s="36">
        <v>0.2</v>
      </c>
      <c r="O20" s="36">
        <v>0.3</v>
      </c>
      <c r="P20" s="36">
        <v>0.7</v>
      </c>
      <c r="Q20" s="36">
        <v>0.8</v>
      </c>
      <c r="R20" s="36">
        <v>0.1</v>
      </c>
      <c r="S20" s="36" t="s">
        <v>104</v>
      </c>
      <c r="T20" s="30">
        <v>23.1</v>
      </c>
      <c r="U20" s="36" t="s">
        <v>104</v>
      </c>
      <c r="V20" s="36">
        <v>0.7</v>
      </c>
    </row>
    <row r="21" spans="1:22" ht="16.5" customHeight="1" x14ac:dyDescent="0.2">
      <c r="A21" s="7"/>
      <c r="B21" s="7"/>
      <c r="C21" s="7" t="s">
        <v>712</v>
      </c>
      <c r="D21" s="7"/>
      <c r="E21" s="7"/>
      <c r="F21" s="7"/>
      <c r="G21" s="7"/>
      <c r="H21" s="7"/>
      <c r="I21" s="7"/>
      <c r="J21" s="7"/>
      <c r="K21" s="7"/>
      <c r="L21" s="9" t="s">
        <v>174</v>
      </c>
      <c r="M21" s="36">
        <v>5.2</v>
      </c>
      <c r="N21" s="36">
        <v>0.1</v>
      </c>
      <c r="O21" s="36">
        <v>4.9000000000000004</v>
      </c>
      <c r="P21" s="30">
        <v>19.100000000000001</v>
      </c>
      <c r="Q21" s="36">
        <v>2.8</v>
      </c>
      <c r="R21" s="36" t="s">
        <v>104</v>
      </c>
      <c r="S21" s="30">
        <v>30.4</v>
      </c>
      <c r="T21" s="30">
        <v>50.9</v>
      </c>
      <c r="U21" s="30">
        <v>53</v>
      </c>
      <c r="V21" s="36">
        <v>6.3</v>
      </c>
    </row>
    <row r="22" spans="1:22" ht="16.5" customHeight="1" x14ac:dyDescent="0.2">
      <c r="A22" s="7"/>
      <c r="B22" s="7"/>
      <c r="C22" s="7" t="s">
        <v>111</v>
      </c>
      <c r="D22" s="7"/>
      <c r="E22" s="7"/>
      <c r="F22" s="7"/>
      <c r="G22" s="7"/>
      <c r="H22" s="7"/>
      <c r="I22" s="7"/>
      <c r="J22" s="7"/>
      <c r="K22" s="7"/>
      <c r="L22" s="9" t="s">
        <v>174</v>
      </c>
      <c r="M22" s="36">
        <v>0.2</v>
      </c>
      <c r="N22" s="36" t="s">
        <v>104</v>
      </c>
      <c r="O22" s="36">
        <v>0.4</v>
      </c>
      <c r="P22" s="36">
        <v>0.1</v>
      </c>
      <c r="Q22" s="36">
        <v>0.1</v>
      </c>
      <c r="R22" s="36">
        <v>0.3</v>
      </c>
      <c r="S22" s="36" t="s">
        <v>104</v>
      </c>
      <c r="T22" s="36">
        <v>0.2</v>
      </c>
      <c r="U22" s="36" t="s">
        <v>104</v>
      </c>
      <c r="V22" s="36">
        <v>0.2</v>
      </c>
    </row>
    <row r="23" spans="1:22" ht="16.5" customHeight="1" x14ac:dyDescent="0.2">
      <c r="A23" s="7"/>
      <c r="B23" s="7"/>
      <c r="C23" s="7" t="s">
        <v>105</v>
      </c>
      <c r="D23" s="7"/>
      <c r="E23" s="7"/>
      <c r="F23" s="7"/>
      <c r="G23" s="7"/>
      <c r="H23" s="7"/>
      <c r="I23" s="7"/>
      <c r="J23" s="7"/>
      <c r="K23" s="7"/>
      <c r="L23" s="9" t="s">
        <v>174</v>
      </c>
      <c r="M23" s="33">
        <v>100</v>
      </c>
      <c r="N23" s="33">
        <v>100</v>
      </c>
      <c r="O23" s="33">
        <v>100</v>
      </c>
      <c r="P23" s="33">
        <v>100</v>
      </c>
      <c r="Q23" s="33">
        <v>100</v>
      </c>
      <c r="R23" s="33">
        <v>100</v>
      </c>
      <c r="S23" s="33">
        <v>100</v>
      </c>
      <c r="T23" s="33">
        <v>100</v>
      </c>
      <c r="U23" s="33">
        <v>100</v>
      </c>
      <c r="V23" s="33">
        <v>100</v>
      </c>
    </row>
    <row r="24" spans="1:22" ht="16.5" customHeight="1" x14ac:dyDescent="0.2">
      <c r="A24" s="7" t="s">
        <v>714</v>
      </c>
      <c r="B24" s="7"/>
      <c r="C24" s="7"/>
      <c r="D24" s="7"/>
      <c r="E24" s="7"/>
      <c r="F24" s="7"/>
      <c r="G24" s="7"/>
      <c r="H24" s="7"/>
      <c r="I24" s="7"/>
      <c r="J24" s="7"/>
      <c r="K24" s="7"/>
      <c r="L24" s="9"/>
      <c r="M24" s="10"/>
      <c r="N24" s="10"/>
      <c r="O24" s="10"/>
      <c r="P24" s="10"/>
      <c r="Q24" s="10"/>
      <c r="R24" s="10"/>
      <c r="S24" s="10"/>
      <c r="T24" s="10"/>
      <c r="U24" s="10"/>
      <c r="V24" s="10"/>
    </row>
    <row r="25" spans="1:22" ht="16.5" customHeight="1" x14ac:dyDescent="0.2">
      <c r="A25" s="7"/>
      <c r="B25" s="7" t="s">
        <v>705</v>
      </c>
      <c r="C25" s="7"/>
      <c r="D25" s="7"/>
      <c r="E25" s="7"/>
      <c r="F25" s="7"/>
      <c r="G25" s="7"/>
      <c r="H25" s="7"/>
      <c r="I25" s="7"/>
      <c r="J25" s="7"/>
      <c r="K25" s="7"/>
      <c r="L25" s="9"/>
      <c r="M25" s="10"/>
      <c r="N25" s="10"/>
      <c r="O25" s="10"/>
      <c r="P25" s="10"/>
      <c r="Q25" s="10"/>
      <c r="R25" s="10"/>
      <c r="S25" s="10"/>
      <c r="T25" s="10"/>
      <c r="U25" s="10"/>
      <c r="V25" s="10"/>
    </row>
    <row r="26" spans="1:22" ht="16.5" customHeight="1" x14ac:dyDescent="0.2">
      <c r="A26" s="7"/>
      <c r="B26" s="7"/>
      <c r="C26" s="7" t="s">
        <v>706</v>
      </c>
      <c r="D26" s="7"/>
      <c r="E26" s="7"/>
      <c r="F26" s="7"/>
      <c r="G26" s="7"/>
      <c r="H26" s="7"/>
      <c r="I26" s="7"/>
      <c r="J26" s="7"/>
      <c r="K26" s="7"/>
      <c r="L26" s="9" t="s">
        <v>240</v>
      </c>
      <c r="M26" s="50">
        <v>6823299</v>
      </c>
      <c r="N26" s="50">
        <v>4784535</v>
      </c>
      <c r="O26" s="50">
        <v>4318030</v>
      </c>
      <c r="P26" s="50">
        <v>2240278</v>
      </c>
      <c r="Q26" s="50">
        <v>1514419</v>
      </c>
      <c r="R26" s="45">
        <v>469990</v>
      </c>
      <c r="S26" s="45">
        <v>320165</v>
      </c>
      <c r="T26" s="19">
        <v>75703</v>
      </c>
      <c r="U26" s="13" t="s">
        <v>104</v>
      </c>
      <c r="V26" s="64">
        <v>20546419</v>
      </c>
    </row>
    <row r="27" spans="1:22" ht="16.5" customHeight="1" x14ac:dyDescent="0.2">
      <c r="A27" s="7"/>
      <c r="B27" s="7"/>
      <c r="C27" s="7" t="s">
        <v>707</v>
      </c>
      <c r="D27" s="7"/>
      <c r="E27" s="7"/>
      <c r="F27" s="7"/>
      <c r="G27" s="7"/>
      <c r="H27" s="7"/>
      <c r="I27" s="7"/>
      <c r="J27" s="7"/>
      <c r="K27" s="7"/>
      <c r="L27" s="9" t="s">
        <v>240</v>
      </c>
      <c r="M27" s="19">
        <v>65214</v>
      </c>
      <c r="N27" s="50">
        <v>1483258</v>
      </c>
      <c r="O27" s="45">
        <v>152860</v>
      </c>
      <c r="P27" s="19">
        <v>33024</v>
      </c>
      <c r="Q27" s="45">
        <v>168529</v>
      </c>
      <c r="R27" s="19">
        <v>13683</v>
      </c>
      <c r="S27" s="13" t="s">
        <v>104</v>
      </c>
      <c r="T27" s="13" t="s">
        <v>104</v>
      </c>
      <c r="U27" s="13" t="s">
        <v>104</v>
      </c>
      <c r="V27" s="50">
        <v>1916568</v>
      </c>
    </row>
    <row r="28" spans="1:22" ht="29.45" customHeight="1" x14ac:dyDescent="0.2">
      <c r="A28" s="7"/>
      <c r="B28" s="7"/>
      <c r="C28" s="84" t="s">
        <v>708</v>
      </c>
      <c r="D28" s="84"/>
      <c r="E28" s="84"/>
      <c r="F28" s="84"/>
      <c r="G28" s="84"/>
      <c r="H28" s="84"/>
      <c r="I28" s="84"/>
      <c r="J28" s="84"/>
      <c r="K28" s="84"/>
      <c r="L28" s="9" t="s">
        <v>240</v>
      </c>
      <c r="M28" s="13" t="s">
        <v>104</v>
      </c>
      <c r="N28" s="13" t="s">
        <v>104</v>
      </c>
      <c r="O28" s="15">
        <v>255</v>
      </c>
      <c r="P28" s="17">
        <v>8951</v>
      </c>
      <c r="Q28" s="16">
        <v>35</v>
      </c>
      <c r="R28" s="17">
        <v>3070</v>
      </c>
      <c r="S28" s="13">
        <v>7</v>
      </c>
      <c r="T28" s="17">
        <v>7215</v>
      </c>
      <c r="U28" s="13" t="s">
        <v>104</v>
      </c>
      <c r="V28" s="19">
        <v>19533</v>
      </c>
    </row>
    <row r="29" spans="1:22" ht="16.5" customHeight="1" x14ac:dyDescent="0.2">
      <c r="A29" s="7"/>
      <c r="B29" s="7"/>
      <c r="C29" s="7" t="s">
        <v>709</v>
      </c>
      <c r="D29" s="7"/>
      <c r="E29" s="7"/>
      <c r="F29" s="7"/>
      <c r="G29" s="7"/>
      <c r="H29" s="7"/>
      <c r="I29" s="7"/>
      <c r="J29" s="7"/>
      <c r="K29" s="7"/>
      <c r="L29" s="9" t="s">
        <v>240</v>
      </c>
      <c r="M29" s="19">
        <v>56792</v>
      </c>
      <c r="N29" s="45">
        <v>100373</v>
      </c>
      <c r="O29" s="19">
        <v>99178</v>
      </c>
      <c r="P29" s="19">
        <v>20204</v>
      </c>
      <c r="Q29" s="19">
        <v>12570</v>
      </c>
      <c r="R29" s="17">
        <v>1422</v>
      </c>
      <c r="S29" s="17">
        <v>1187</v>
      </c>
      <c r="T29" s="19">
        <v>11042</v>
      </c>
      <c r="U29" s="15">
        <v>897</v>
      </c>
      <c r="V29" s="45">
        <v>303665</v>
      </c>
    </row>
    <row r="30" spans="1:22" ht="16.5" customHeight="1" x14ac:dyDescent="0.2">
      <c r="A30" s="7"/>
      <c r="B30" s="7"/>
      <c r="C30" s="7" t="s">
        <v>710</v>
      </c>
      <c r="D30" s="7"/>
      <c r="E30" s="7"/>
      <c r="F30" s="7"/>
      <c r="G30" s="7"/>
      <c r="H30" s="7"/>
      <c r="I30" s="7"/>
      <c r="J30" s="7"/>
      <c r="K30" s="7"/>
      <c r="L30" s="9" t="s">
        <v>240</v>
      </c>
      <c r="M30" s="16">
        <v>73</v>
      </c>
      <c r="N30" s="16">
        <v>22</v>
      </c>
      <c r="O30" s="15">
        <v>278</v>
      </c>
      <c r="P30" s="16">
        <v>29</v>
      </c>
      <c r="Q30" s="16">
        <v>29</v>
      </c>
      <c r="R30" s="13" t="s">
        <v>104</v>
      </c>
      <c r="S30" s="13" t="s">
        <v>104</v>
      </c>
      <c r="T30" s="15">
        <v>811</v>
      </c>
      <c r="U30" s="13" t="s">
        <v>104</v>
      </c>
      <c r="V30" s="17">
        <v>1242</v>
      </c>
    </row>
    <row r="31" spans="1:22" ht="16.5" customHeight="1" x14ac:dyDescent="0.2">
      <c r="A31" s="7"/>
      <c r="B31" s="7"/>
      <c r="C31" s="7" t="s">
        <v>711</v>
      </c>
      <c r="D31" s="7"/>
      <c r="E31" s="7"/>
      <c r="F31" s="7"/>
      <c r="G31" s="7"/>
      <c r="H31" s="7"/>
      <c r="I31" s="7"/>
      <c r="J31" s="7"/>
      <c r="K31" s="7"/>
      <c r="L31" s="9" t="s">
        <v>240</v>
      </c>
      <c r="M31" s="19">
        <v>26152</v>
      </c>
      <c r="N31" s="19">
        <v>12278</v>
      </c>
      <c r="O31" s="19">
        <v>11885</v>
      </c>
      <c r="P31" s="19">
        <v>19219</v>
      </c>
      <c r="Q31" s="19">
        <v>14273</v>
      </c>
      <c r="R31" s="16">
        <v>46</v>
      </c>
      <c r="S31" s="13" t="s">
        <v>104</v>
      </c>
      <c r="T31" s="19">
        <v>84230</v>
      </c>
      <c r="U31" s="13" t="s">
        <v>104</v>
      </c>
      <c r="V31" s="45">
        <v>168083</v>
      </c>
    </row>
    <row r="32" spans="1:22" ht="16.5" customHeight="1" x14ac:dyDescent="0.2">
      <c r="A32" s="7"/>
      <c r="B32" s="7"/>
      <c r="C32" s="7" t="s">
        <v>712</v>
      </c>
      <c r="D32" s="7"/>
      <c r="E32" s="7"/>
      <c r="F32" s="7"/>
      <c r="G32" s="7"/>
      <c r="H32" s="7"/>
      <c r="I32" s="7"/>
      <c r="J32" s="7"/>
      <c r="K32" s="7"/>
      <c r="L32" s="9" t="s">
        <v>240</v>
      </c>
      <c r="M32" s="45">
        <v>373128</v>
      </c>
      <c r="N32" s="17">
        <v>9877</v>
      </c>
      <c r="O32" s="45">
        <v>241120</v>
      </c>
      <c r="P32" s="45">
        <v>573561</v>
      </c>
      <c r="Q32" s="19">
        <v>56784</v>
      </c>
      <c r="R32" s="15">
        <v>272</v>
      </c>
      <c r="S32" s="45">
        <v>147177</v>
      </c>
      <c r="T32" s="45">
        <v>180796</v>
      </c>
      <c r="U32" s="15">
        <v>852</v>
      </c>
      <c r="V32" s="50">
        <v>1583567</v>
      </c>
    </row>
    <row r="33" spans="1:22" ht="16.5" customHeight="1" x14ac:dyDescent="0.2">
      <c r="A33" s="7"/>
      <c r="B33" s="7"/>
      <c r="C33" s="7" t="s">
        <v>111</v>
      </c>
      <c r="D33" s="7"/>
      <c r="E33" s="7"/>
      <c r="F33" s="7"/>
      <c r="G33" s="7"/>
      <c r="H33" s="7"/>
      <c r="I33" s="7"/>
      <c r="J33" s="7"/>
      <c r="K33" s="7"/>
      <c r="L33" s="9" t="s">
        <v>240</v>
      </c>
      <c r="M33" s="19">
        <v>14530</v>
      </c>
      <c r="N33" s="15">
        <v>623</v>
      </c>
      <c r="O33" s="19">
        <v>17350</v>
      </c>
      <c r="P33" s="15">
        <v>830</v>
      </c>
      <c r="Q33" s="17">
        <v>1335</v>
      </c>
      <c r="R33" s="17">
        <v>1144</v>
      </c>
      <c r="S33" s="16">
        <v>99</v>
      </c>
      <c r="T33" s="15">
        <v>684</v>
      </c>
      <c r="U33" s="13" t="s">
        <v>104</v>
      </c>
      <c r="V33" s="19">
        <v>36595</v>
      </c>
    </row>
    <row r="34" spans="1:22" ht="16.5" customHeight="1" x14ac:dyDescent="0.2">
      <c r="A34" s="7"/>
      <c r="B34" s="7"/>
      <c r="C34" s="7" t="s">
        <v>105</v>
      </c>
      <c r="D34" s="7"/>
      <c r="E34" s="7"/>
      <c r="F34" s="7"/>
      <c r="G34" s="7"/>
      <c r="H34" s="7"/>
      <c r="I34" s="7"/>
      <c r="J34" s="7"/>
      <c r="K34" s="7"/>
      <c r="L34" s="9" t="s">
        <v>240</v>
      </c>
      <c r="M34" s="50">
        <v>7359188</v>
      </c>
      <c r="N34" s="50">
        <v>6390966</v>
      </c>
      <c r="O34" s="50">
        <v>4840956</v>
      </c>
      <c r="P34" s="50">
        <v>2896096</v>
      </c>
      <c r="Q34" s="50">
        <v>1767974</v>
      </c>
      <c r="R34" s="45">
        <v>489627</v>
      </c>
      <c r="S34" s="45">
        <v>468635</v>
      </c>
      <c r="T34" s="45">
        <v>360481</v>
      </c>
      <c r="U34" s="17">
        <v>1749</v>
      </c>
      <c r="V34" s="64">
        <v>24575672</v>
      </c>
    </row>
    <row r="35" spans="1:22" ht="16.5" customHeight="1" x14ac:dyDescent="0.2">
      <c r="A35" s="7"/>
      <c r="B35" s="7" t="s">
        <v>713</v>
      </c>
      <c r="C35" s="7"/>
      <c r="D35" s="7"/>
      <c r="E35" s="7"/>
      <c r="F35" s="7"/>
      <c r="G35" s="7"/>
      <c r="H35" s="7"/>
      <c r="I35" s="7"/>
      <c r="J35" s="7"/>
      <c r="K35" s="7"/>
      <c r="L35" s="9"/>
      <c r="M35" s="10"/>
      <c r="N35" s="10"/>
      <c r="O35" s="10"/>
      <c r="P35" s="10"/>
      <c r="Q35" s="10"/>
      <c r="R35" s="10"/>
      <c r="S35" s="10"/>
      <c r="T35" s="10"/>
      <c r="U35" s="10"/>
      <c r="V35" s="10"/>
    </row>
    <row r="36" spans="1:22" ht="16.5" customHeight="1" x14ac:dyDescent="0.2">
      <c r="A36" s="7"/>
      <c r="B36" s="7"/>
      <c r="C36" s="7" t="s">
        <v>706</v>
      </c>
      <c r="D36" s="7"/>
      <c r="E36" s="7"/>
      <c r="F36" s="7"/>
      <c r="G36" s="7"/>
      <c r="H36" s="7"/>
      <c r="I36" s="7"/>
      <c r="J36" s="7"/>
      <c r="K36" s="7"/>
      <c r="L36" s="9" t="s">
        <v>174</v>
      </c>
      <c r="M36" s="30">
        <v>92.7</v>
      </c>
      <c r="N36" s="30">
        <v>74.900000000000006</v>
      </c>
      <c r="O36" s="30">
        <v>89.2</v>
      </c>
      <c r="P36" s="30">
        <v>77.400000000000006</v>
      </c>
      <c r="Q36" s="30">
        <v>85.7</v>
      </c>
      <c r="R36" s="30">
        <v>96</v>
      </c>
      <c r="S36" s="30">
        <v>68.3</v>
      </c>
      <c r="T36" s="30">
        <v>21</v>
      </c>
      <c r="U36" s="36" t="s">
        <v>104</v>
      </c>
      <c r="V36" s="30">
        <v>83.6</v>
      </c>
    </row>
    <row r="37" spans="1:22" ht="16.5" customHeight="1" x14ac:dyDescent="0.2">
      <c r="A37" s="7"/>
      <c r="B37" s="7"/>
      <c r="C37" s="7" t="s">
        <v>707</v>
      </c>
      <c r="D37" s="7"/>
      <c r="E37" s="7"/>
      <c r="F37" s="7"/>
      <c r="G37" s="7"/>
      <c r="H37" s="7"/>
      <c r="I37" s="7"/>
      <c r="J37" s="7"/>
      <c r="K37" s="7"/>
      <c r="L37" s="9" t="s">
        <v>174</v>
      </c>
      <c r="M37" s="36">
        <v>0.9</v>
      </c>
      <c r="N37" s="30">
        <v>23.2</v>
      </c>
      <c r="O37" s="36">
        <v>3.2</v>
      </c>
      <c r="P37" s="36">
        <v>1.1000000000000001</v>
      </c>
      <c r="Q37" s="36">
        <v>9.5</v>
      </c>
      <c r="R37" s="36">
        <v>2.8</v>
      </c>
      <c r="S37" s="36" t="s">
        <v>104</v>
      </c>
      <c r="T37" s="36" t="s">
        <v>104</v>
      </c>
      <c r="U37" s="36" t="s">
        <v>104</v>
      </c>
      <c r="V37" s="36">
        <v>7.8</v>
      </c>
    </row>
    <row r="38" spans="1:22" ht="29.45" customHeight="1" x14ac:dyDescent="0.2">
      <c r="A38" s="7"/>
      <c r="B38" s="7"/>
      <c r="C38" s="84" t="s">
        <v>708</v>
      </c>
      <c r="D38" s="84"/>
      <c r="E38" s="84"/>
      <c r="F38" s="84"/>
      <c r="G38" s="84"/>
      <c r="H38" s="84"/>
      <c r="I38" s="84"/>
      <c r="J38" s="84"/>
      <c r="K38" s="84"/>
      <c r="L38" s="9" t="s">
        <v>174</v>
      </c>
      <c r="M38" s="36" t="s">
        <v>104</v>
      </c>
      <c r="N38" s="36" t="s">
        <v>104</v>
      </c>
      <c r="O38" s="36" t="s">
        <v>104</v>
      </c>
      <c r="P38" s="36">
        <v>0.3</v>
      </c>
      <c r="Q38" s="36" t="s">
        <v>104</v>
      </c>
      <c r="R38" s="36">
        <v>0.6</v>
      </c>
      <c r="S38" s="36" t="s">
        <v>104</v>
      </c>
      <c r="T38" s="36">
        <v>2</v>
      </c>
      <c r="U38" s="36" t="s">
        <v>104</v>
      </c>
      <c r="V38" s="36">
        <v>0.1</v>
      </c>
    </row>
    <row r="39" spans="1:22" ht="16.5" customHeight="1" x14ac:dyDescent="0.2">
      <c r="A39" s="7"/>
      <c r="B39" s="7"/>
      <c r="C39" s="7" t="s">
        <v>709</v>
      </c>
      <c r="D39" s="7"/>
      <c r="E39" s="7"/>
      <c r="F39" s="7"/>
      <c r="G39" s="7"/>
      <c r="H39" s="7"/>
      <c r="I39" s="7"/>
      <c r="J39" s="7"/>
      <c r="K39" s="7"/>
      <c r="L39" s="9" t="s">
        <v>174</v>
      </c>
      <c r="M39" s="36">
        <v>0.8</v>
      </c>
      <c r="N39" s="36">
        <v>1.6</v>
      </c>
      <c r="O39" s="36">
        <v>2</v>
      </c>
      <c r="P39" s="36">
        <v>0.7</v>
      </c>
      <c r="Q39" s="36">
        <v>0.7</v>
      </c>
      <c r="R39" s="36">
        <v>0.3</v>
      </c>
      <c r="S39" s="36">
        <v>0.3</v>
      </c>
      <c r="T39" s="36">
        <v>3.1</v>
      </c>
      <c r="U39" s="30">
        <v>51.3</v>
      </c>
      <c r="V39" s="36">
        <v>1.2</v>
      </c>
    </row>
    <row r="40" spans="1:22" ht="16.5" customHeight="1" x14ac:dyDescent="0.2">
      <c r="A40" s="7"/>
      <c r="B40" s="7"/>
      <c r="C40" s="7" t="s">
        <v>710</v>
      </c>
      <c r="D40" s="7"/>
      <c r="E40" s="7"/>
      <c r="F40" s="7"/>
      <c r="G40" s="7"/>
      <c r="H40" s="7"/>
      <c r="I40" s="7"/>
      <c r="J40" s="7"/>
      <c r="K40" s="7"/>
      <c r="L40" s="9" t="s">
        <v>174</v>
      </c>
      <c r="M40" s="36" t="s">
        <v>104</v>
      </c>
      <c r="N40" s="36" t="s">
        <v>104</v>
      </c>
      <c r="O40" s="36" t="s">
        <v>104</v>
      </c>
      <c r="P40" s="36" t="s">
        <v>104</v>
      </c>
      <c r="Q40" s="36" t="s">
        <v>104</v>
      </c>
      <c r="R40" s="36" t="s">
        <v>104</v>
      </c>
      <c r="S40" s="36" t="s">
        <v>104</v>
      </c>
      <c r="T40" s="36">
        <v>0.2</v>
      </c>
      <c r="U40" s="36" t="s">
        <v>104</v>
      </c>
      <c r="V40" s="36" t="s">
        <v>104</v>
      </c>
    </row>
    <row r="41" spans="1:22" ht="16.5" customHeight="1" x14ac:dyDescent="0.2">
      <c r="A41" s="7"/>
      <c r="B41" s="7"/>
      <c r="C41" s="7" t="s">
        <v>711</v>
      </c>
      <c r="D41" s="7"/>
      <c r="E41" s="7"/>
      <c r="F41" s="7"/>
      <c r="G41" s="7"/>
      <c r="H41" s="7"/>
      <c r="I41" s="7"/>
      <c r="J41" s="7"/>
      <c r="K41" s="7"/>
      <c r="L41" s="9" t="s">
        <v>174</v>
      </c>
      <c r="M41" s="36">
        <v>0.4</v>
      </c>
      <c r="N41" s="36">
        <v>0.2</v>
      </c>
      <c r="O41" s="36">
        <v>0.2</v>
      </c>
      <c r="P41" s="36">
        <v>0.7</v>
      </c>
      <c r="Q41" s="36">
        <v>0.8</v>
      </c>
      <c r="R41" s="36" t="s">
        <v>104</v>
      </c>
      <c r="S41" s="36" t="s">
        <v>104</v>
      </c>
      <c r="T41" s="30">
        <v>23.4</v>
      </c>
      <c r="U41" s="36" t="s">
        <v>104</v>
      </c>
      <c r="V41" s="36">
        <v>0.7</v>
      </c>
    </row>
    <row r="42" spans="1:22" ht="16.5" customHeight="1" x14ac:dyDescent="0.2">
      <c r="A42" s="7"/>
      <c r="B42" s="7"/>
      <c r="C42" s="7" t="s">
        <v>712</v>
      </c>
      <c r="D42" s="7"/>
      <c r="E42" s="7"/>
      <c r="F42" s="7"/>
      <c r="G42" s="7"/>
      <c r="H42" s="7"/>
      <c r="I42" s="7"/>
      <c r="J42" s="7"/>
      <c r="K42" s="7"/>
      <c r="L42" s="9" t="s">
        <v>174</v>
      </c>
      <c r="M42" s="36">
        <v>5.0999999999999996</v>
      </c>
      <c r="N42" s="36">
        <v>0.2</v>
      </c>
      <c r="O42" s="36">
        <v>5</v>
      </c>
      <c r="P42" s="30">
        <v>19.8</v>
      </c>
      <c r="Q42" s="36">
        <v>3.2</v>
      </c>
      <c r="R42" s="36">
        <v>0.1</v>
      </c>
      <c r="S42" s="30">
        <v>31.4</v>
      </c>
      <c r="T42" s="30">
        <v>50.2</v>
      </c>
      <c r="U42" s="30">
        <v>48.7</v>
      </c>
      <c r="V42" s="36">
        <v>6.4</v>
      </c>
    </row>
    <row r="43" spans="1:22" ht="16.5" customHeight="1" x14ac:dyDescent="0.2">
      <c r="A43" s="7"/>
      <c r="B43" s="7"/>
      <c r="C43" s="7" t="s">
        <v>111</v>
      </c>
      <c r="D43" s="7"/>
      <c r="E43" s="7"/>
      <c r="F43" s="7"/>
      <c r="G43" s="7"/>
      <c r="H43" s="7"/>
      <c r="I43" s="7"/>
      <c r="J43" s="7"/>
      <c r="K43" s="7"/>
      <c r="L43" s="9" t="s">
        <v>174</v>
      </c>
      <c r="M43" s="36">
        <v>0.2</v>
      </c>
      <c r="N43" s="36" t="s">
        <v>104</v>
      </c>
      <c r="O43" s="36">
        <v>0.4</v>
      </c>
      <c r="P43" s="36" t="s">
        <v>104</v>
      </c>
      <c r="Q43" s="36">
        <v>0.1</v>
      </c>
      <c r="R43" s="36">
        <v>0.2</v>
      </c>
      <c r="S43" s="36" t="s">
        <v>104</v>
      </c>
      <c r="T43" s="36">
        <v>0.2</v>
      </c>
      <c r="U43" s="36" t="s">
        <v>104</v>
      </c>
      <c r="V43" s="36">
        <v>0.1</v>
      </c>
    </row>
    <row r="44" spans="1:22" ht="16.5" customHeight="1" x14ac:dyDescent="0.2">
      <c r="A44" s="7"/>
      <c r="B44" s="7"/>
      <c r="C44" s="7" t="s">
        <v>105</v>
      </c>
      <c r="D44" s="7"/>
      <c r="E44" s="7"/>
      <c r="F44" s="7"/>
      <c r="G44" s="7"/>
      <c r="H44" s="7"/>
      <c r="I44" s="7"/>
      <c r="J44" s="7"/>
      <c r="K44" s="7"/>
      <c r="L44" s="9" t="s">
        <v>174</v>
      </c>
      <c r="M44" s="33">
        <v>100</v>
      </c>
      <c r="N44" s="33">
        <v>100</v>
      </c>
      <c r="O44" s="33">
        <v>100</v>
      </c>
      <c r="P44" s="33">
        <v>100</v>
      </c>
      <c r="Q44" s="33">
        <v>100</v>
      </c>
      <c r="R44" s="33">
        <v>100</v>
      </c>
      <c r="S44" s="33">
        <v>100</v>
      </c>
      <c r="T44" s="33">
        <v>100</v>
      </c>
      <c r="U44" s="33">
        <v>100</v>
      </c>
      <c r="V44" s="33">
        <v>100</v>
      </c>
    </row>
    <row r="45" spans="1:22" ht="16.5" customHeight="1" x14ac:dyDescent="0.2">
      <c r="A45" s="7" t="s">
        <v>715</v>
      </c>
      <c r="B45" s="7"/>
      <c r="C45" s="7"/>
      <c r="D45" s="7"/>
      <c r="E45" s="7"/>
      <c r="F45" s="7"/>
      <c r="G45" s="7"/>
      <c r="H45" s="7"/>
      <c r="I45" s="7"/>
      <c r="J45" s="7"/>
      <c r="K45" s="7"/>
      <c r="L45" s="9"/>
      <c r="M45" s="10"/>
      <c r="N45" s="10"/>
      <c r="O45" s="10"/>
      <c r="P45" s="10"/>
      <c r="Q45" s="10"/>
      <c r="R45" s="10"/>
      <c r="S45" s="10"/>
      <c r="T45" s="10"/>
      <c r="U45" s="10"/>
      <c r="V45" s="10"/>
    </row>
    <row r="46" spans="1:22" ht="16.5" customHeight="1" x14ac:dyDescent="0.2">
      <c r="A46" s="7"/>
      <c r="B46" s="7" t="s">
        <v>705</v>
      </c>
      <c r="C46" s="7"/>
      <c r="D46" s="7"/>
      <c r="E46" s="7"/>
      <c r="F46" s="7"/>
      <c r="G46" s="7"/>
      <c r="H46" s="7"/>
      <c r="I46" s="7"/>
      <c r="J46" s="7"/>
      <c r="K46" s="7"/>
      <c r="L46" s="9"/>
      <c r="M46" s="10"/>
      <c r="N46" s="10"/>
      <c r="O46" s="10"/>
      <c r="P46" s="10"/>
      <c r="Q46" s="10"/>
      <c r="R46" s="10"/>
      <c r="S46" s="10"/>
      <c r="T46" s="10"/>
      <c r="U46" s="10"/>
      <c r="V46" s="10"/>
    </row>
    <row r="47" spans="1:22" ht="16.5" customHeight="1" x14ac:dyDescent="0.2">
      <c r="A47" s="7"/>
      <c r="B47" s="7"/>
      <c r="C47" s="7" t="s">
        <v>706</v>
      </c>
      <c r="D47" s="7"/>
      <c r="E47" s="7"/>
      <c r="F47" s="7"/>
      <c r="G47" s="7"/>
      <c r="H47" s="7"/>
      <c r="I47" s="7"/>
      <c r="J47" s="7"/>
      <c r="K47" s="7"/>
      <c r="L47" s="9" t="s">
        <v>240</v>
      </c>
      <c r="M47" s="50">
        <v>6381707</v>
      </c>
      <c r="N47" s="50">
        <v>4325559</v>
      </c>
      <c r="O47" s="50">
        <v>4105862</v>
      </c>
      <c r="P47" s="50">
        <v>2061563</v>
      </c>
      <c r="Q47" s="50">
        <v>1377460</v>
      </c>
      <c r="R47" s="45">
        <v>441636</v>
      </c>
      <c r="S47" s="45">
        <v>286067</v>
      </c>
      <c r="T47" s="19">
        <v>70551</v>
      </c>
      <c r="U47" s="13" t="s">
        <v>104</v>
      </c>
      <c r="V47" s="64">
        <v>19050405</v>
      </c>
    </row>
    <row r="48" spans="1:22" ht="16.5" customHeight="1" x14ac:dyDescent="0.2">
      <c r="A48" s="7"/>
      <c r="B48" s="7"/>
      <c r="C48" s="7" t="s">
        <v>707</v>
      </c>
      <c r="D48" s="7"/>
      <c r="E48" s="7"/>
      <c r="F48" s="7"/>
      <c r="G48" s="7"/>
      <c r="H48" s="7"/>
      <c r="I48" s="7"/>
      <c r="J48" s="7"/>
      <c r="K48" s="7"/>
      <c r="L48" s="9" t="s">
        <v>240</v>
      </c>
      <c r="M48" s="19">
        <v>77124</v>
      </c>
      <c r="N48" s="50">
        <v>1529223</v>
      </c>
      <c r="O48" s="45">
        <v>173278</v>
      </c>
      <c r="P48" s="19">
        <v>39503</v>
      </c>
      <c r="Q48" s="45">
        <v>173630</v>
      </c>
      <c r="R48" s="19">
        <v>14306</v>
      </c>
      <c r="S48" s="13" t="s">
        <v>104</v>
      </c>
      <c r="T48" s="13" t="s">
        <v>104</v>
      </c>
      <c r="U48" s="13" t="s">
        <v>104</v>
      </c>
      <c r="V48" s="50">
        <v>2007064</v>
      </c>
    </row>
    <row r="49" spans="1:22" ht="29.45" customHeight="1" x14ac:dyDescent="0.2">
      <c r="A49" s="7"/>
      <c r="B49" s="7"/>
      <c r="C49" s="84" t="s">
        <v>708</v>
      </c>
      <c r="D49" s="84"/>
      <c r="E49" s="84"/>
      <c r="F49" s="84"/>
      <c r="G49" s="84"/>
      <c r="H49" s="84"/>
      <c r="I49" s="84"/>
      <c r="J49" s="84"/>
      <c r="K49" s="84"/>
      <c r="L49" s="9" t="s">
        <v>240</v>
      </c>
      <c r="M49" s="13" t="s">
        <v>104</v>
      </c>
      <c r="N49" s="13" t="s">
        <v>104</v>
      </c>
      <c r="O49" s="15">
        <v>332</v>
      </c>
      <c r="P49" s="19">
        <v>10776</v>
      </c>
      <c r="Q49" s="16">
        <v>97</v>
      </c>
      <c r="R49" s="17">
        <v>3070</v>
      </c>
      <c r="S49" s="16">
        <v>75</v>
      </c>
      <c r="T49" s="17">
        <v>4648</v>
      </c>
      <c r="U49" s="13" t="s">
        <v>104</v>
      </c>
      <c r="V49" s="19">
        <v>18998</v>
      </c>
    </row>
    <row r="50" spans="1:22" ht="16.5" customHeight="1" x14ac:dyDescent="0.2">
      <c r="A50" s="7"/>
      <c r="B50" s="7"/>
      <c r="C50" s="7" t="s">
        <v>709</v>
      </c>
      <c r="D50" s="7"/>
      <c r="E50" s="7"/>
      <c r="F50" s="7"/>
      <c r="G50" s="7"/>
      <c r="H50" s="7"/>
      <c r="I50" s="7"/>
      <c r="J50" s="7"/>
      <c r="K50" s="7"/>
      <c r="L50" s="9" t="s">
        <v>240</v>
      </c>
      <c r="M50" s="19">
        <v>56124</v>
      </c>
      <c r="N50" s="19">
        <v>97052</v>
      </c>
      <c r="O50" s="45">
        <v>101190</v>
      </c>
      <c r="P50" s="19">
        <v>18093</v>
      </c>
      <c r="Q50" s="19">
        <v>10574</v>
      </c>
      <c r="R50" s="17">
        <v>1618</v>
      </c>
      <c r="S50" s="17">
        <v>1184</v>
      </c>
      <c r="T50" s="17">
        <v>9126</v>
      </c>
      <c r="U50" s="17">
        <v>1100</v>
      </c>
      <c r="V50" s="45">
        <v>296061</v>
      </c>
    </row>
    <row r="51" spans="1:22" ht="16.5" customHeight="1" x14ac:dyDescent="0.2">
      <c r="A51" s="7"/>
      <c r="B51" s="7"/>
      <c r="C51" s="7" t="s">
        <v>710</v>
      </c>
      <c r="D51" s="7"/>
      <c r="E51" s="7"/>
      <c r="F51" s="7"/>
      <c r="G51" s="7"/>
      <c r="H51" s="7"/>
      <c r="I51" s="7"/>
      <c r="J51" s="7"/>
      <c r="K51" s="7"/>
      <c r="L51" s="9" t="s">
        <v>240</v>
      </c>
      <c r="M51" s="16">
        <v>32</v>
      </c>
      <c r="N51" s="16">
        <v>16</v>
      </c>
      <c r="O51" s="15">
        <v>324</v>
      </c>
      <c r="P51" s="13">
        <v>5</v>
      </c>
      <c r="Q51" s="13" t="s">
        <v>104</v>
      </c>
      <c r="R51" s="13" t="s">
        <v>104</v>
      </c>
      <c r="S51" s="13" t="s">
        <v>104</v>
      </c>
      <c r="T51" s="15">
        <v>679</v>
      </c>
      <c r="U51" s="13" t="s">
        <v>104</v>
      </c>
      <c r="V51" s="17">
        <v>1056</v>
      </c>
    </row>
    <row r="52" spans="1:22" ht="16.5" customHeight="1" x14ac:dyDescent="0.2">
      <c r="A52" s="7"/>
      <c r="B52" s="7"/>
      <c r="C52" s="7" t="s">
        <v>711</v>
      </c>
      <c r="D52" s="7"/>
      <c r="E52" s="7"/>
      <c r="F52" s="7"/>
      <c r="G52" s="7"/>
      <c r="H52" s="7"/>
      <c r="I52" s="7"/>
      <c r="J52" s="7"/>
      <c r="K52" s="7"/>
      <c r="L52" s="9" t="s">
        <v>240</v>
      </c>
      <c r="M52" s="19">
        <v>23793</v>
      </c>
      <c r="N52" s="19">
        <v>11308</v>
      </c>
      <c r="O52" s="19">
        <v>11959</v>
      </c>
      <c r="P52" s="19">
        <v>16118</v>
      </c>
      <c r="Q52" s="19">
        <v>13926</v>
      </c>
      <c r="R52" s="16">
        <v>32</v>
      </c>
      <c r="S52" s="13" t="s">
        <v>104</v>
      </c>
      <c r="T52" s="19">
        <v>81670</v>
      </c>
      <c r="U52" s="13" t="s">
        <v>104</v>
      </c>
      <c r="V52" s="45">
        <v>158806</v>
      </c>
    </row>
    <row r="53" spans="1:22" ht="16.5" customHeight="1" x14ac:dyDescent="0.2">
      <c r="A53" s="7"/>
      <c r="B53" s="7"/>
      <c r="C53" s="7" t="s">
        <v>712</v>
      </c>
      <c r="D53" s="7"/>
      <c r="E53" s="7"/>
      <c r="F53" s="7"/>
      <c r="G53" s="7"/>
      <c r="H53" s="7"/>
      <c r="I53" s="7"/>
      <c r="J53" s="7"/>
      <c r="K53" s="7"/>
      <c r="L53" s="9" t="s">
        <v>240</v>
      </c>
      <c r="M53" s="45">
        <v>362189</v>
      </c>
      <c r="N53" s="19">
        <v>10169</v>
      </c>
      <c r="O53" s="45">
        <v>236639</v>
      </c>
      <c r="P53" s="45">
        <v>583913</v>
      </c>
      <c r="Q53" s="19">
        <v>60663</v>
      </c>
      <c r="R53" s="15">
        <v>313</v>
      </c>
      <c r="S53" s="45">
        <v>141769</v>
      </c>
      <c r="T53" s="45">
        <v>173334</v>
      </c>
      <c r="U53" s="15">
        <v>823</v>
      </c>
      <c r="V53" s="50">
        <v>1569812</v>
      </c>
    </row>
    <row r="54" spans="1:22" ht="16.5" customHeight="1" x14ac:dyDescent="0.2">
      <c r="A54" s="7"/>
      <c r="B54" s="7"/>
      <c r="C54" s="7" t="s">
        <v>111</v>
      </c>
      <c r="D54" s="7"/>
      <c r="E54" s="7"/>
      <c r="F54" s="7"/>
      <c r="G54" s="7"/>
      <c r="H54" s="7"/>
      <c r="I54" s="7"/>
      <c r="J54" s="7"/>
      <c r="K54" s="7"/>
      <c r="L54" s="9" t="s">
        <v>240</v>
      </c>
      <c r="M54" s="19">
        <v>12927</v>
      </c>
      <c r="N54" s="16">
        <v>49</v>
      </c>
      <c r="O54" s="19">
        <v>17814</v>
      </c>
      <c r="P54" s="15">
        <v>363</v>
      </c>
      <c r="Q54" s="17">
        <v>1073</v>
      </c>
      <c r="R54" s="15">
        <v>808</v>
      </c>
      <c r="S54" s="13">
        <v>5</v>
      </c>
      <c r="T54" s="15">
        <v>633</v>
      </c>
      <c r="U54" s="13" t="s">
        <v>104</v>
      </c>
      <c r="V54" s="19">
        <v>33672</v>
      </c>
    </row>
    <row r="55" spans="1:22" ht="16.5" customHeight="1" x14ac:dyDescent="0.2">
      <c r="A55" s="7"/>
      <c r="B55" s="7"/>
      <c r="C55" s="7" t="s">
        <v>105</v>
      </c>
      <c r="D55" s="7"/>
      <c r="E55" s="7"/>
      <c r="F55" s="7"/>
      <c r="G55" s="7"/>
      <c r="H55" s="7"/>
      <c r="I55" s="7"/>
      <c r="J55" s="7"/>
      <c r="K55" s="7"/>
      <c r="L55" s="9" t="s">
        <v>240</v>
      </c>
      <c r="M55" s="50">
        <v>6913896</v>
      </c>
      <c r="N55" s="50">
        <v>5973376</v>
      </c>
      <c r="O55" s="50">
        <v>4647398</v>
      </c>
      <c r="P55" s="50">
        <v>2730334</v>
      </c>
      <c r="Q55" s="50">
        <v>1637423</v>
      </c>
      <c r="R55" s="45">
        <v>461783</v>
      </c>
      <c r="S55" s="45">
        <v>429100</v>
      </c>
      <c r="T55" s="45">
        <v>340641</v>
      </c>
      <c r="U55" s="17">
        <v>1923</v>
      </c>
      <c r="V55" s="64">
        <v>23135874</v>
      </c>
    </row>
    <row r="56" spans="1:22" ht="16.5" customHeight="1" x14ac:dyDescent="0.2">
      <c r="A56" s="7"/>
      <c r="B56" s="7" t="s">
        <v>713</v>
      </c>
      <c r="C56" s="7"/>
      <c r="D56" s="7"/>
      <c r="E56" s="7"/>
      <c r="F56" s="7"/>
      <c r="G56" s="7"/>
      <c r="H56" s="7"/>
      <c r="I56" s="7"/>
      <c r="J56" s="7"/>
      <c r="K56" s="7"/>
      <c r="L56" s="9"/>
      <c r="M56" s="10"/>
      <c r="N56" s="10"/>
      <c r="O56" s="10"/>
      <c r="P56" s="10"/>
      <c r="Q56" s="10"/>
      <c r="R56" s="10"/>
      <c r="S56" s="10"/>
      <c r="T56" s="10"/>
      <c r="U56" s="10"/>
      <c r="V56" s="10"/>
    </row>
    <row r="57" spans="1:22" ht="16.5" customHeight="1" x14ac:dyDescent="0.2">
      <c r="A57" s="7"/>
      <c r="B57" s="7"/>
      <c r="C57" s="7" t="s">
        <v>706</v>
      </c>
      <c r="D57" s="7"/>
      <c r="E57" s="7"/>
      <c r="F57" s="7"/>
      <c r="G57" s="7"/>
      <c r="H57" s="7"/>
      <c r="I57" s="7"/>
      <c r="J57" s="7"/>
      <c r="K57" s="7"/>
      <c r="L57" s="9" t="s">
        <v>174</v>
      </c>
      <c r="M57" s="30">
        <v>92.3</v>
      </c>
      <c r="N57" s="30">
        <v>72.400000000000006</v>
      </c>
      <c r="O57" s="30">
        <v>88.3</v>
      </c>
      <c r="P57" s="30">
        <v>75.5</v>
      </c>
      <c r="Q57" s="30">
        <v>84.1</v>
      </c>
      <c r="R57" s="30">
        <v>95.6</v>
      </c>
      <c r="S57" s="30">
        <v>66.7</v>
      </c>
      <c r="T57" s="30">
        <v>20.7</v>
      </c>
      <c r="U57" s="36" t="s">
        <v>104</v>
      </c>
      <c r="V57" s="30">
        <v>82.3</v>
      </c>
    </row>
    <row r="58" spans="1:22" ht="16.5" customHeight="1" x14ac:dyDescent="0.2">
      <c r="A58" s="7"/>
      <c r="B58" s="7"/>
      <c r="C58" s="7" t="s">
        <v>707</v>
      </c>
      <c r="D58" s="7"/>
      <c r="E58" s="7"/>
      <c r="F58" s="7"/>
      <c r="G58" s="7"/>
      <c r="H58" s="7"/>
      <c r="I58" s="7"/>
      <c r="J58" s="7"/>
      <c r="K58" s="7"/>
      <c r="L58" s="9" t="s">
        <v>174</v>
      </c>
      <c r="M58" s="36">
        <v>1.1000000000000001</v>
      </c>
      <c r="N58" s="30">
        <v>25.6</v>
      </c>
      <c r="O58" s="36">
        <v>3.7</v>
      </c>
      <c r="P58" s="36">
        <v>1.4</v>
      </c>
      <c r="Q58" s="30">
        <v>10.6</v>
      </c>
      <c r="R58" s="36">
        <v>3.1</v>
      </c>
      <c r="S58" s="36" t="s">
        <v>104</v>
      </c>
      <c r="T58" s="36" t="s">
        <v>104</v>
      </c>
      <c r="U58" s="36" t="s">
        <v>104</v>
      </c>
      <c r="V58" s="36">
        <v>8.6999999999999993</v>
      </c>
    </row>
    <row r="59" spans="1:22" ht="29.45" customHeight="1" x14ac:dyDescent="0.2">
      <c r="A59" s="7"/>
      <c r="B59" s="7"/>
      <c r="C59" s="84" t="s">
        <v>708</v>
      </c>
      <c r="D59" s="84"/>
      <c r="E59" s="84"/>
      <c r="F59" s="84"/>
      <c r="G59" s="84"/>
      <c r="H59" s="84"/>
      <c r="I59" s="84"/>
      <c r="J59" s="84"/>
      <c r="K59" s="84"/>
      <c r="L59" s="9" t="s">
        <v>174</v>
      </c>
      <c r="M59" s="36" t="s">
        <v>104</v>
      </c>
      <c r="N59" s="36" t="s">
        <v>104</v>
      </c>
      <c r="O59" s="36" t="s">
        <v>104</v>
      </c>
      <c r="P59" s="36">
        <v>0.4</v>
      </c>
      <c r="Q59" s="36" t="s">
        <v>104</v>
      </c>
      <c r="R59" s="36">
        <v>0.7</v>
      </c>
      <c r="S59" s="36" t="s">
        <v>104</v>
      </c>
      <c r="T59" s="36">
        <v>1.4</v>
      </c>
      <c r="U59" s="36" t="s">
        <v>104</v>
      </c>
      <c r="V59" s="36">
        <v>0.1</v>
      </c>
    </row>
    <row r="60" spans="1:22" ht="16.5" customHeight="1" x14ac:dyDescent="0.2">
      <c r="A60" s="7"/>
      <c r="B60" s="7"/>
      <c r="C60" s="7" t="s">
        <v>709</v>
      </c>
      <c r="D60" s="7"/>
      <c r="E60" s="7"/>
      <c r="F60" s="7"/>
      <c r="G60" s="7"/>
      <c r="H60" s="7"/>
      <c r="I60" s="7"/>
      <c r="J60" s="7"/>
      <c r="K60" s="7"/>
      <c r="L60" s="9" t="s">
        <v>174</v>
      </c>
      <c r="M60" s="36">
        <v>0.8</v>
      </c>
      <c r="N60" s="36">
        <v>1.6</v>
      </c>
      <c r="O60" s="36">
        <v>2.2000000000000002</v>
      </c>
      <c r="P60" s="36">
        <v>0.7</v>
      </c>
      <c r="Q60" s="36">
        <v>0.6</v>
      </c>
      <c r="R60" s="36">
        <v>0.4</v>
      </c>
      <c r="S60" s="36">
        <v>0.3</v>
      </c>
      <c r="T60" s="36">
        <v>2.7</v>
      </c>
      <c r="U60" s="30">
        <v>57.2</v>
      </c>
      <c r="V60" s="36">
        <v>1.3</v>
      </c>
    </row>
    <row r="61" spans="1:22" ht="16.5" customHeight="1" x14ac:dyDescent="0.2">
      <c r="A61" s="7"/>
      <c r="B61" s="7"/>
      <c r="C61" s="7" t="s">
        <v>710</v>
      </c>
      <c r="D61" s="7"/>
      <c r="E61" s="7"/>
      <c r="F61" s="7"/>
      <c r="G61" s="7"/>
      <c r="H61" s="7"/>
      <c r="I61" s="7"/>
      <c r="J61" s="7"/>
      <c r="K61" s="7"/>
      <c r="L61" s="9" t="s">
        <v>174</v>
      </c>
      <c r="M61" s="36" t="s">
        <v>104</v>
      </c>
      <c r="N61" s="36" t="s">
        <v>104</v>
      </c>
      <c r="O61" s="36" t="s">
        <v>104</v>
      </c>
      <c r="P61" s="36" t="s">
        <v>104</v>
      </c>
      <c r="Q61" s="36" t="s">
        <v>104</v>
      </c>
      <c r="R61" s="36" t="s">
        <v>104</v>
      </c>
      <c r="S61" s="36" t="s">
        <v>104</v>
      </c>
      <c r="T61" s="36">
        <v>0.2</v>
      </c>
      <c r="U61" s="36" t="s">
        <v>104</v>
      </c>
      <c r="V61" s="36" t="s">
        <v>104</v>
      </c>
    </row>
    <row r="62" spans="1:22" ht="16.5" customHeight="1" x14ac:dyDescent="0.2">
      <c r="A62" s="7"/>
      <c r="B62" s="7"/>
      <c r="C62" s="7" t="s">
        <v>711</v>
      </c>
      <c r="D62" s="7"/>
      <c r="E62" s="7"/>
      <c r="F62" s="7"/>
      <c r="G62" s="7"/>
      <c r="H62" s="7"/>
      <c r="I62" s="7"/>
      <c r="J62" s="7"/>
      <c r="K62" s="7"/>
      <c r="L62" s="9" t="s">
        <v>174</v>
      </c>
      <c r="M62" s="36">
        <v>0.3</v>
      </c>
      <c r="N62" s="36">
        <v>0.2</v>
      </c>
      <c r="O62" s="36">
        <v>0.3</v>
      </c>
      <c r="P62" s="36">
        <v>0.6</v>
      </c>
      <c r="Q62" s="36">
        <v>0.9</v>
      </c>
      <c r="R62" s="36" t="s">
        <v>104</v>
      </c>
      <c r="S62" s="36" t="s">
        <v>104</v>
      </c>
      <c r="T62" s="30">
        <v>24</v>
      </c>
      <c r="U62" s="36" t="s">
        <v>104</v>
      </c>
      <c r="V62" s="36">
        <v>0.7</v>
      </c>
    </row>
    <row r="63" spans="1:22" ht="16.5" customHeight="1" x14ac:dyDescent="0.2">
      <c r="A63" s="7"/>
      <c r="B63" s="7"/>
      <c r="C63" s="7" t="s">
        <v>712</v>
      </c>
      <c r="D63" s="7"/>
      <c r="E63" s="7"/>
      <c r="F63" s="7"/>
      <c r="G63" s="7"/>
      <c r="H63" s="7"/>
      <c r="I63" s="7"/>
      <c r="J63" s="7"/>
      <c r="K63" s="7"/>
      <c r="L63" s="9" t="s">
        <v>174</v>
      </c>
      <c r="M63" s="36">
        <v>5.2</v>
      </c>
      <c r="N63" s="36">
        <v>0.2</v>
      </c>
      <c r="O63" s="36">
        <v>5.0999999999999996</v>
      </c>
      <c r="P63" s="30">
        <v>21.4</v>
      </c>
      <c r="Q63" s="36">
        <v>3.7</v>
      </c>
      <c r="R63" s="36">
        <v>0.1</v>
      </c>
      <c r="S63" s="30">
        <v>33</v>
      </c>
      <c r="T63" s="30">
        <v>50.9</v>
      </c>
      <c r="U63" s="30">
        <v>42.8</v>
      </c>
      <c r="V63" s="36">
        <v>6.8</v>
      </c>
    </row>
    <row r="64" spans="1:22" ht="16.5" customHeight="1" x14ac:dyDescent="0.2">
      <c r="A64" s="7"/>
      <c r="B64" s="7"/>
      <c r="C64" s="7" t="s">
        <v>111</v>
      </c>
      <c r="D64" s="7"/>
      <c r="E64" s="7"/>
      <c r="F64" s="7"/>
      <c r="G64" s="7"/>
      <c r="H64" s="7"/>
      <c r="I64" s="7"/>
      <c r="J64" s="7"/>
      <c r="K64" s="7"/>
      <c r="L64" s="9" t="s">
        <v>174</v>
      </c>
      <c r="M64" s="36">
        <v>0.2</v>
      </c>
      <c r="N64" s="36" t="s">
        <v>104</v>
      </c>
      <c r="O64" s="36">
        <v>0.4</v>
      </c>
      <c r="P64" s="36" t="s">
        <v>104</v>
      </c>
      <c r="Q64" s="36">
        <v>0.1</v>
      </c>
      <c r="R64" s="36">
        <v>0.2</v>
      </c>
      <c r="S64" s="36" t="s">
        <v>104</v>
      </c>
      <c r="T64" s="36">
        <v>0.2</v>
      </c>
      <c r="U64" s="36" t="s">
        <v>104</v>
      </c>
      <c r="V64" s="36">
        <v>0.1</v>
      </c>
    </row>
    <row r="65" spans="1:22" ht="16.5" customHeight="1" x14ac:dyDescent="0.2">
      <c r="A65" s="11"/>
      <c r="B65" s="11"/>
      <c r="C65" s="11" t="s">
        <v>105</v>
      </c>
      <c r="D65" s="11"/>
      <c r="E65" s="11"/>
      <c r="F65" s="11"/>
      <c r="G65" s="11"/>
      <c r="H65" s="11"/>
      <c r="I65" s="11"/>
      <c r="J65" s="11"/>
      <c r="K65" s="11"/>
      <c r="L65" s="12" t="s">
        <v>174</v>
      </c>
      <c r="M65" s="34">
        <v>100</v>
      </c>
      <c r="N65" s="34">
        <v>100</v>
      </c>
      <c r="O65" s="34">
        <v>100</v>
      </c>
      <c r="P65" s="34">
        <v>100</v>
      </c>
      <c r="Q65" s="34">
        <v>100</v>
      </c>
      <c r="R65" s="34">
        <v>100</v>
      </c>
      <c r="S65" s="34">
        <v>100</v>
      </c>
      <c r="T65" s="34">
        <v>100</v>
      </c>
      <c r="U65" s="34">
        <v>100</v>
      </c>
      <c r="V65" s="34">
        <v>100</v>
      </c>
    </row>
    <row r="66" spans="1:22" ht="4.5" customHeight="1" x14ac:dyDescent="0.2">
      <c r="A66" s="25"/>
      <c r="B66" s="25"/>
      <c r="C66" s="2"/>
      <c r="D66" s="2"/>
      <c r="E66" s="2"/>
      <c r="F66" s="2"/>
      <c r="G66" s="2"/>
      <c r="H66" s="2"/>
      <c r="I66" s="2"/>
      <c r="J66" s="2"/>
      <c r="K66" s="2"/>
      <c r="L66" s="2"/>
      <c r="M66" s="2"/>
      <c r="N66" s="2"/>
      <c r="O66" s="2"/>
      <c r="P66" s="2"/>
      <c r="Q66" s="2"/>
      <c r="R66" s="2"/>
      <c r="S66" s="2"/>
      <c r="T66" s="2"/>
      <c r="U66" s="2"/>
      <c r="V66" s="2"/>
    </row>
    <row r="67" spans="1:22" ht="16.5" customHeight="1" x14ac:dyDescent="0.2">
      <c r="A67" s="25"/>
      <c r="B67" s="25"/>
      <c r="C67" s="79" t="s">
        <v>206</v>
      </c>
      <c r="D67" s="79"/>
      <c r="E67" s="79"/>
      <c r="F67" s="79"/>
      <c r="G67" s="79"/>
      <c r="H67" s="79"/>
      <c r="I67" s="79"/>
      <c r="J67" s="79"/>
      <c r="K67" s="79"/>
      <c r="L67" s="79"/>
      <c r="M67" s="79"/>
      <c r="N67" s="79"/>
      <c r="O67" s="79"/>
      <c r="P67" s="79"/>
      <c r="Q67" s="79"/>
      <c r="R67" s="79"/>
      <c r="S67" s="79"/>
      <c r="T67" s="79"/>
      <c r="U67" s="79"/>
      <c r="V67" s="79"/>
    </row>
    <row r="68" spans="1:22" ht="4.5" customHeight="1" x14ac:dyDescent="0.2">
      <c r="A68" s="25"/>
      <c r="B68" s="25"/>
      <c r="C68" s="2"/>
      <c r="D68" s="2"/>
      <c r="E68" s="2"/>
      <c r="F68" s="2"/>
      <c r="G68" s="2"/>
      <c r="H68" s="2"/>
      <c r="I68" s="2"/>
      <c r="J68" s="2"/>
      <c r="K68" s="2"/>
      <c r="L68" s="2"/>
      <c r="M68" s="2"/>
      <c r="N68" s="2"/>
      <c r="O68" s="2"/>
      <c r="P68" s="2"/>
      <c r="Q68" s="2"/>
      <c r="R68" s="2"/>
      <c r="S68" s="2"/>
      <c r="T68" s="2"/>
      <c r="U68" s="2"/>
      <c r="V68" s="2"/>
    </row>
    <row r="69" spans="1:22" ht="16.5" customHeight="1" x14ac:dyDescent="0.2">
      <c r="A69" s="25" t="s">
        <v>115</v>
      </c>
      <c r="B69" s="25"/>
      <c r="C69" s="79" t="s">
        <v>116</v>
      </c>
      <c r="D69" s="79"/>
      <c r="E69" s="79"/>
      <c r="F69" s="79"/>
      <c r="G69" s="79"/>
      <c r="H69" s="79"/>
      <c r="I69" s="79"/>
      <c r="J69" s="79"/>
      <c r="K69" s="79"/>
      <c r="L69" s="79"/>
      <c r="M69" s="79"/>
      <c r="N69" s="79"/>
      <c r="O69" s="79"/>
      <c r="P69" s="79"/>
      <c r="Q69" s="79"/>
      <c r="R69" s="79"/>
      <c r="S69" s="79"/>
      <c r="T69" s="79"/>
      <c r="U69" s="79"/>
      <c r="V69" s="79"/>
    </row>
    <row r="70" spans="1:22" ht="16.5" customHeight="1" x14ac:dyDescent="0.2">
      <c r="A70" s="25" t="s">
        <v>117</v>
      </c>
      <c r="B70" s="25"/>
      <c r="C70" s="79" t="s">
        <v>716</v>
      </c>
      <c r="D70" s="79"/>
      <c r="E70" s="79"/>
      <c r="F70" s="79"/>
      <c r="G70" s="79"/>
      <c r="H70" s="79"/>
      <c r="I70" s="79"/>
      <c r="J70" s="79"/>
      <c r="K70" s="79"/>
      <c r="L70" s="79"/>
      <c r="M70" s="79"/>
      <c r="N70" s="79"/>
      <c r="O70" s="79"/>
      <c r="P70" s="79"/>
      <c r="Q70" s="79"/>
      <c r="R70" s="79"/>
      <c r="S70" s="79"/>
      <c r="T70" s="79"/>
      <c r="U70" s="79"/>
      <c r="V70" s="79"/>
    </row>
    <row r="71" spans="1:22" ht="16.5" customHeight="1" x14ac:dyDescent="0.2">
      <c r="A71" s="25" t="s">
        <v>119</v>
      </c>
      <c r="B71" s="25"/>
      <c r="C71" s="79" t="s">
        <v>717</v>
      </c>
      <c r="D71" s="79"/>
      <c r="E71" s="79"/>
      <c r="F71" s="79"/>
      <c r="G71" s="79"/>
      <c r="H71" s="79"/>
      <c r="I71" s="79"/>
      <c r="J71" s="79"/>
      <c r="K71" s="79"/>
      <c r="L71" s="79"/>
      <c r="M71" s="79"/>
      <c r="N71" s="79"/>
      <c r="O71" s="79"/>
      <c r="P71" s="79"/>
      <c r="Q71" s="79"/>
      <c r="R71" s="79"/>
      <c r="S71" s="79"/>
      <c r="T71" s="79"/>
      <c r="U71" s="79"/>
      <c r="V71" s="79"/>
    </row>
    <row r="72" spans="1:22" ht="16.5" customHeight="1" x14ac:dyDescent="0.2">
      <c r="A72" s="25" t="s">
        <v>121</v>
      </c>
      <c r="B72" s="25"/>
      <c r="C72" s="79" t="s">
        <v>718</v>
      </c>
      <c r="D72" s="79"/>
      <c r="E72" s="79"/>
      <c r="F72" s="79"/>
      <c r="G72" s="79"/>
      <c r="H72" s="79"/>
      <c r="I72" s="79"/>
      <c r="J72" s="79"/>
      <c r="K72" s="79"/>
      <c r="L72" s="79"/>
      <c r="M72" s="79"/>
      <c r="N72" s="79"/>
      <c r="O72" s="79"/>
      <c r="P72" s="79"/>
      <c r="Q72" s="79"/>
      <c r="R72" s="79"/>
      <c r="S72" s="79"/>
      <c r="T72" s="79"/>
      <c r="U72" s="79"/>
      <c r="V72" s="79"/>
    </row>
    <row r="73" spans="1:22" ht="16.5" customHeight="1" x14ac:dyDescent="0.2">
      <c r="A73" s="25" t="s">
        <v>123</v>
      </c>
      <c r="B73" s="25"/>
      <c r="C73" s="79" t="s">
        <v>719</v>
      </c>
      <c r="D73" s="79"/>
      <c r="E73" s="79"/>
      <c r="F73" s="79"/>
      <c r="G73" s="79"/>
      <c r="H73" s="79"/>
      <c r="I73" s="79"/>
      <c r="J73" s="79"/>
      <c r="K73" s="79"/>
      <c r="L73" s="79"/>
      <c r="M73" s="79"/>
      <c r="N73" s="79"/>
      <c r="O73" s="79"/>
      <c r="P73" s="79"/>
      <c r="Q73" s="79"/>
      <c r="R73" s="79"/>
      <c r="S73" s="79"/>
      <c r="T73" s="79"/>
      <c r="U73" s="79"/>
      <c r="V73" s="79"/>
    </row>
    <row r="74" spans="1:22" ht="4.5" customHeight="1" x14ac:dyDescent="0.2"/>
    <row r="75" spans="1:22" ht="16.5" customHeight="1" x14ac:dyDescent="0.2">
      <c r="A75" s="26" t="s">
        <v>125</v>
      </c>
      <c r="B75" s="25"/>
      <c r="C75" s="25"/>
      <c r="D75" s="25"/>
      <c r="E75" s="79" t="s">
        <v>720</v>
      </c>
      <c r="F75" s="79"/>
      <c r="G75" s="79"/>
      <c r="H75" s="79"/>
      <c r="I75" s="79"/>
      <c r="J75" s="79"/>
      <c r="K75" s="79"/>
      <c r="L75" s="79"/>
      <c r="M75" s="79"/>
      <c r="N75" s="79"/>
      <c r="O75" s="79"/>
      <c r="P75" s="79"/>
      <c r="Q75" s="79"/>
      <c r="R75" s="79"/>
      <c r="S75" s="79"/>
      <c r="T75" s="79"/>
      <c r="U75" s="79"/>
      <c r="V75" s="79"/>
    </row>
  </sheetData>
  <mergeCells count="14">
    <mergeCell ref="K1:V1"/>
    <mergeCell ref="C67:V67"/>
    <mergeCell ref="C69:V69"/>
    <mergeCell ref="C70:V70"/>
    <mergeCell ref="C7:K7"/>
    <mergeCell ref="C17:K17"/>
    <mergeCell ref="C28:K28"/>
    <mergeCell ref="C38:K38"/>
    <mergeCell ref="C49:K49"/>
    <mergeCell ref="C71:V71"/>
    <mergeCell ref="C72:V72"/>
    <mergeCell ref="C73:V73"/>
    <mergeCell ref="E75:V75"/>
    <mergeCell ref="C59:K59"/>
  </mergeCells>
  <pageMargins left="0.7" right="0.7" top="0.75" bottom="0.75" header="0.3" footer="0.3"/>
  <pageSetup paperSize="9" fitToHeight="0" orientation="landscape" horizontalDpi="300" verticalDpi="300"/>
  <headerFooter scaleWithDoc="0" alignWithMargins="0">
    <oddHeader>&amp;C&amp;"Arial"&amp;8TABLE 10A.47</oddHeader>
    <oddFooter>&amp;L&amp;"Arial"&amp;8REPORT ON
GOVERNMENT
SERVICES 2022&amp;R&amp;"Arial"&amp;8PRIMARY AND
COMMUNITY HEALTH
PAGE &amp;B&amp;P&amp;B</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U74"/>
  <sheetViews>
    <sheetView showGridLines="0" workbookViewId="0"/>
  </sheetViews>
  <sheetFormatPr defaultColWidth="10.85546875" defaultRowHeight="12.75" x14ac:dyDescent="0.2"/>
  <cols>
    <col min="1" max="10" width="1.7109375" customWidth="1"/>
    <col min="11" max="11" width="3.7109375" customWidth="1"/>
    <col min="12" max="12" width="5.42578125" customWidth="1"/>
    <col min="13" max="21" width="6.7109375" customWidth="1"/>
  </cols>
  <sheetData>
    <row r="1" spans="1:21" ht="33.950000000000003" customHeight="1" x14ac:dyDescent="0.2">
      <c r="A1" s="8" t="s">
        <v>721</v>
      </c>
      <c r="B1" s="8"/>
      <c r="C1" s="8"/>
      <c r="D1" s="8"/>
      <c r="E1" s="8"/>
      <c r="F1" s="8"/>
      <c r="G1" s="8"/>
      <c r="H1" s="8"/>
      <c r="I1" s="8"/>
      <c r="J1" s="8"/>
      <c r="K1" s="85" t="s">
        <v>722</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723</v>
      </c>
      <c r="B3" s="7"/>
      <c r="C3" s="7"/>
      <c r="D3" s="7"/>
      <c r="E3" s="7"/>
      <c r="F3" s="7"/>
      <c r="G3" s="7"/>
      <c r="H3" s="7"/>
      <c r="I3" s="7"/>
      <c r="J3" s="7"/>
      <c r="K3" s="7"/>
      <c r="L3" s="9"/>
      <c r="M3" s="10"/>
      <c r="N3" s="10"/>
      <c r="O3" s="10"/>
      <c r="P3" s="10"/>
      <c r="Q3" s="10"/>
      <c r="R3" s="10"/>
      <c r="S3" s="10"/>
      <c r="T3" s="10"/>
      <c r="U3" s="10"/>
    </row>
    <row r="4" spans="1:21" ht="16.5" customHeight="1" x14ac:dyDescent="0.2">
      <c r="A4" s="7"/>
      <c r="B4" s="7" t="s">
        <v>724</v>
      </c>
      <c r="C4" s="7"/>
      <c r="D4" s="7"/>
      <c r="E4" s="7"/>
      <c r="F4" s="7"/>
      <c r="G4" s="7"/>
      <c r="H4" s="7"/>
      <c r="I4" s="7"/>
      <c r="J4" s="7"/>
      <c r="K4" s="7"/>
      <c r="L4" s="9"/>
      <c r="M4" s="10"/>
      <c r="N4" s="10"/>
      <c r="O4" s="10"/>
      <c r="P4" s="10"/>
      <c r="Q4" s="10"/>
      <c r="R4" s="10"/>
      <c r="S4" s="10"/>
      <c r="T4" s="10"/>
      <c r="U4" s="10"/>
    </row>
    <row r="5" spans="1:21" ht="16.5" customHeight="1" x14ac:dyDescent="0.2">
      <c r="A5" s="7"/>
      <c r="B5" s="7"/>
      <c r="C5" s="7" t="s">
        <v>140</v>
      </c>
      <c r="D5" s="7"/>
      <c r="E5" s="7"/>
      <c r="F5" s="7"/>
      <c r="G5" s="7"/>
      <c r="H5" s="7"/>
      <c r="I5" s="7"/>
      <c r="J5" s="7"/>
      <c r="K5" s="7"/>
      <c r="L5" s="9" t="s">
        <v>174</v>
      </c>
      <c r="M5" s="30">
        <v>94.8</v>
      </c>
      <c r="N5" s="30">
        <v>95.2</v>
      </c>
      <c r="O5" s="30">
        <v>94.6</v>
      </c>
      <c r="P5" s="30">
        <v>94.4</v>
      </c>
      <c r="Q5" s="30">
        <v>95.1</v>
      </c>
      <c r="R5" s="30">
        <v>95.1</v>
      </c>
      <c r="S5" s="30">
        <v>96.4</v>
      </c>
      <c r="T5" s="30">
        <v>95.2</v>
      </c>
      <c r="U5" s="30">
        <v>94.9</v>
      </c>
    </row>
    <row r="6" spans="1:21" ht="16.5" customHeight="1" x14ac:dyDescent="0.2">
      <c r="A6" s="7"/>
      <c r="B6" s="7"/>
      <c r="C6" s="7" t="s">
        <v>96</v>
      </c>
      <c r="D6" s="7"/>
      <c r="E6" s="7"/>
      <c r="F6" s="7"/>
      <c r="G6" s="7"/>
      <c r="H6" s="7"/>
      <c r="I6" s="7"/>
      <c r="J6" s="7"/>
      <c r="K6" s="7"/>
      <c r="L6" s="9" t="s">
        <v>174</v>
      </c>
      <c r="M6" s="30">
        <v>94.5</v>
      </c>
      <c r="N6" s="30">
        <v>94.9</v>
      </c>
      <c r="O6" s="30">
        <v>94.4</v>
      </c>
      <c r="P6" s="30">
        <v>94.1</v>
      </c>
      <c r="Q6" s="30">
        <v>94.7</v>
      </c>
      <c r="R6" s="30">
        <v>94.5</v>
      </c>
      <c r="S6" s="30">
        <v>95.9</v>
      </c>
      <c r="T6" s="30">
        <v>94.5</v>
      </c>
      <c r="U6" s="30">
        <v>94.6</v>
      </c>
    </row>
    <row r="7" spans="1:21" ht="16.5" customHeight="1" x14ac:dyDescent="0.2">
      <c r="A7" s="7"/>
      <c r="B7" s="7"/>
      <c r="C7" s="7" t="s">
        <v>141</v>
      </c>
      <c r="D7" s="7"/>
      <c r="E7" s="7"/>
      <c r="F7" s="7"/>
      <c r="G7" s="7"/>
      <c r="H7" s="7"/>
      <c r="I7" s="7"/>
      <c r="J7" s="7"/>
      <c r="K7" s="7"/>
      <c r="L7" s="9" t="s">
        <v>174</v>
      </c>
      <c r="M7" s="30">
        <v>94</v>
      </c>
      <c r="N7" s="30">
        <v>94.7</v>
      </c>
      <c r="O7" s="30">
        <v>94.1</v>
      </c>
      <c r="P7" s="30">
        <v>93.6</v>
      </c>
      <c r="Q7" s="30">
        <v>94.6</v>
      </c>
      <c r="R7" s="30">
        <v>94.2</v>
      </c>
      <c r="S7" s="30">
        <v>95.6</v>
      </c>
      <c r="T7" s="30">
        <v>94</v>
      </c>
      <c r="U7" s="30">
        <v>94.2</v>
      </c>
    </row>
    <row r="8" spans="1:21" ht="16.5" customHeight="1" x14ac:dyDescent="0.2">
      <c r="A8" s="7"/>
      <c r="B8" s="7"/>
      <c r="C8" s="7" t="s">
        <v>142</v>
      </c>
      <c r="D8" s="7"/>
      <c r="E8" s="7"/>
      <c r="F8" s="7"/>
      <c r="G8" s="7"/>
      <c r="H8" s="7"/>
      <c r="I8" s="7"/>
      <c r="J8" s="7"/>
      <c r="K8" s="7"/>
      <c r="L8" s="9" t="s">
        <v>174</v>
      </c>
      <c r="M8" s="30">
        <v>94</v>
      </c>
      <c r="N8" s="30">
        <v>94.2</v>
      </c>
      <c r="O8" s="30">
        <v>94</v>
      </c>
      <c r="P8" s="30">
        <v>93.4</v>
      </c>
      <c r="Q8" s="30">
        <v>94.3</v>
      </c>
      <c r="R8" s="30">
        <v>94.4</v>
      </c>
      <c r="S8" s="30">
        <v>95.4</v>
      </c>
      <c r="T8" s="30">
        <v>93.4</v>
      </c>
      <c r="U8" s="30">
        <v>94</v>
      </c>
    </row>
    <row r="9" spans="1:21" ht="16.5" customHeight="1" x14ac:dyDescent="0.2">
      <c r="A9" s="7"/>
      <c r="B9" s="7"/>
      <c r="C9" s="7" t="s">
        <v>143</v>
      </c>
      <c r="D9" s="7"/>
      <c r="E9" s="7"/>
      <c r="F9" s="7"/>
      <c r="G9" s="7"/>
      <c r="H9" s="7"/>
      <c r="I9" s="7"/>
      <c r="J9" s="7"/>
      <c r="K9" s="7"/>
      <c r="L9" s="9" t="s">
        <v>174</v>
      </c>
      <c r="M9" s="30">
        <v>93.6</v>
      </c>
      <c r="N9" s="30">
        <v>93.9</v>
      </c>
      <c r="O9" s="30">
        <v>94.2</v>
      </c>
      <c r="P9" s="30">
        <v>93.1</v>
      </c>
      <c r="Q9" s="30">
        <v>94.1</v>
      </c>
      <c r="R9" s="30">
        <v>93.7</v>
      </c>
      <c r="S9" s="30">
        <v>95</v>
      </c>
      <c r="T9" s="30">
        <v>92.8</v>
      </c>
      <c r="U9" s="30">
        <v>93.8</v>
      </c>
    </row>
    <row r="10" spans="1:21" ht="16.5" customHeight="1" x14ac:dyDescent="0.2">
      <c r="A10" s="7"/>
      <c r="B10" s="7"/>
      <c r="C10" s="7" t="s">
        <v>144</v>
      </c>
      <c r="D10" s="7"/>
      <c r="E10" s="7"/>
      <c r="F10" s="7"/>
      <c r="G10" s="7"/>
      <c r="H10" s="7"/>
      <c r="I10" s="7"/>
      <c r="J10" s="7"/>
      <c r="K10" s="7"/>
      <c r="L10" s="9" t="s">
        <v>174</v>
      </c>
      <c r="M10" s="30">
        <v>92.9</v>
      </c>
      <c r="N10" s="30">
        <v>93</v>
      </c>
      <c r="O10" s="30">
        <v>93.2</v>
      </c>
      <c r="P10" s="30">
        <v>92.6</v>
      </c>
      <c r="Q10" s="30">
        <v>93</v>
      </c>
      <c r="R10" s="30">
        <v>93.5</v>
      </c>
      <c r="S10" s="30">
        <v>94.5</v>
      </c>
      <c r="T10" s="30">
        <v>93</v>
      </c>
      <c r="U10" s="30">
        <v>93</v>
      </c>
    </row>
    <row r="11" spans="1:21" ht="16.5" customHeight="1" x14ac:dyDescent="0.2">
      <c r="A11" s="7"/>
      <c r="B11" s="7"/>
      <c r="C11" s="7" t="s">
        <v>145</v>
      </c>
      <c r="D11" s="7"/>
      <c r="E11" s="7"/>
      <c r="F11" s="7"/>
      <c r="G11" s="7"/>
      <c r="H11" s="7"/>
      <c r="I11" s="7"/>
      <c r="J11" s="7"/>
      <c r="K11" s="7"/>
      <c r="L11" s="9" t="s">
        <v>174</v>
      </c>
      <c r="M11" s="30">
        <v>91.1</v>
      </c>
      <c r="N11" s="30">
        <v>91.2</v>
      </c>
      <c r="O11" s="30">
        <v>91.9</v>
      </c>
      <c r="P11" s="30">
        <v>91.4</v>
      </c>
      <c r="Q11" s="30">
        <v>91.2</v>
      </c>
      <c r="R11" s="30">
        <v>90.7</v>
      </c>
      <c r="S11" s="30">
        <v>92.9</v>
      </c>
      <c r="T11" s="30">
        <v>90.5</v>
      </c>
      <c r="U11" s="30">
        <v>91.3</v>
      </c>
    </row>
    <row r="12" spans="1:21" ht="16.5" customHeight="1" x14ac:dyDescent="0.2">
      <c r="A12" s="7"/>
      <c r="B12" s="7"/>
      <c r="C12" s="7" t="s">
        <v>146</v>
      </c>
      <c r="D12" s="7"/>
      <c r="E12" s="7"/>
      <c r="F12" s="7"/>
      <c r="G12" s="7"/>
      <c r="H12" s="7"/>
      <c r="I12" s="7"/>
      <c r="J12" s="7"/>
      <c r="K12" s="7"/>
      <c r="L12" s="9" t="s">
        <v>174</v>
      </c>
      <c r="M12" s="30">
        <v>89.7</v>
      </c>
      <c r="N12" s="30">
        <v>90.8</v>
      </c>
      <c r="O12" s="30">
        <v>91.2</v>
      </c>
      <c r="P12" s="30">
        <v>90.1</v>
      </c>
      <c r="Q12" s="30">
        <v>90.2</v>
      </c>
      <c r="R12" s="30">
        <v>89.8</v>
      </c>
      <c r="S12" s="30">
        <v>93</v>
      </c>
      <c r="T12" s="30">
        <v>90.8</v>
      </c>
      <c r="U12" s="30">
        <v>90.4</v>
      </c>
    </row>
    <row r="13" spans="1:21" ht="16.5" customHeight="1" x14ac:dyDescent="0.2">
      <c r="A13" s="7"/>
      <c r="B13" s="7"/>
      <c r="C13" s="7" t="s">
        <v>147</v>
      </c>
      <c r="D13" s="7"/>
      <c r="E13" s="7"/>
      <c r="F13" s="7"/>
      <c r="G13" s="7"/>
      <c r="H13" s="7"/>
      <c r="I13" s="7"/>
      <c r="J13" s="7"/>
      <c r="K13" s="7"/>
      <c r="L13" s="9" t="s">
        <v>174</v>
      </c>
      <c r="M13" s="30">
        <v>90.8</v>
      </c>
      <c r="N13" s="30">
        <v>91.7</v>
      </c>
      <c r="O13" s="30">
        <v>92</v>
      </c>
      <c r="P13" s="30">
        <v>90.2</v>
      </c>
      <c r="Q13" s="30">
        <v>91.3</v>
      </c>
      <c r="R13" s="30">
        <v>92.2</v>
      </c>
      <c r="S13" s="30">
        <v>92.8</v>
      </c>
      <c r="T13" s="30">
        <v>91.5</v>
      </c>
      <c r="U13" s="30">
        <v>91.3</v>
      </c>
    </row>
    <row r="14" spans="1:21" ht="16.5" customHeight="1" x14ac:dyDescent="0.2">
      <c r="A14" s="7"/>
      <c r="B14" s="7"/>
      <c r="C14" s="7" t="s">
        <v>148</v>
      </c>
      <c r="D14" s="7"/>
      <c r="E14" s="7"/>
      <c r="F14" s="7"/>
      <c r="G14" s="7"/>
      <c r="H14" s="7"/>
      <c r="I14" s="7"/>
      <c r="J14" s="7"/>
      <c r="K14" s="7"/>
      <c r="L14" s="9" t="s">
        <v>174</v>
      </c>
      <c r="M14" s="30">
        <v>91.6</v>
      </c>
      <c r="N14" s="30">
        <v>92.6</v>
      </c>
      <c r="O14" s="30">
        <v>91.6</v>
      </c>
      <c r="P14" s="30">
        <v>90.3</v>
      </c>
      <c r="Q14" s="30">
        <v>92.3</v>
      </c>
      <c r="R14" s="30">
        <v>92.5</v>
      </c>
      <c r="S14" s="30">
        <v>93.2</v>
      </c>
      <c r="T14" s="30">
        <v>91.8</v>
      </c>
      <c r="U14" s="30">
        <v>91.8</v>
      </c>
    </row>
    <row r="15" spans="1:21" ht="16.5" customHeight="1" x14ac:dyDescent="0.2">
      <c r="A15" s="7"/>
      <c r="B15" s="7" t="s">
        <v>725</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140</v>
      </c>
      <c r="D16" s="7"/>
      <c r="E16" s="7"/>
      <c r="F16" s="7"/>
      <c r="G16" s="7"/>
      <c r="H16" s="7"/>
      <c r="I16" s="7"/>
      <c r="J16" s="7"/>
      <c r="K16" s="7"/>
      <c r="L16" s="9"/>
      <c r="M16" s="10"/>
      <c r="N16" s="10"/>
      <c r="O16" s="10"/>
      <c r="P16" s="10"/>
      <c r="Q16" s="10"/>
      <c r="R16" s="10"/>
      <c r="S16" s="10"/>
      <c r="T16" s="10"/>
      <c r="U16" s="10"/>
    </row>
    <row r="17" spans="1:21" ht="29.45" customHeight="1" x14ac:dyDescent="0.2">
      <c r="A17" s="7"/>
      <c r="B17" s="7"/>
      <c r="C17" s="7"/>
      <c r="D17" s="84" t="s">
        <v>726</v>
      </c>
      <c r="E17" s="84"/>
      <c r="F17" s="84"/>
      <c r="G17" s="84"/>
      <c r="H17" s="84"/>
      <c r="I17" s="84"/>
      <c r="J17" s="84"/>
      <c r="K17" s="84"/>
      <c r="L17" s="9" t="s">
        <v>174</v>
      </c>
      <c r="M17" s="30">
        <v>95.3</v>
      </c>
      <c r="N17" s="30">
        <v>95.6</v>
      </c>
      <c r="O17" s="30">
        <v>94.8</v>
      </c>
      <c r="P17" s="30">
        <v>94.7</v>
      </c>
      <c r="Q17" s="30">
        <v>95.4</v>
      </c>
      <c r="R17" s="30">
        <v>95.7</v>
      </c>
      <c r="S17" s="30">
        <v>97.1</v>
      </c>
      <c r="T17" s="30">
        <v>95.5</v>
      </c>
      <c r="U17" s="30">
        <v>95.2</v>
      </c>
    </row>
    <row r="18" spans="1:21" ht="16.5" customHeight="1" x14ac:dyDescent="0.2">
      <c r="A18" s="7"/>
      <c r="B18" s="7"/>
      <c r="C18" s="7"/>
      <c r="D18" s="7" t="s">
        <v>727</v>
      </c>
      <c r="E18" s="7"/>
      <c r="F18" s="7"/>
      <c r="G18" s="7"/>
      <c r="H18" s="7"/>
      <c r="I18" s="7"/>
      <c r="J18" s="7"/>
      <c r="K18" s="7"/>
      <c r="L18" s="9" t="s">
        <v>174</v>
      </c>
      <c r="M18" s="30">
        <v>95.3</v>
      </c>
      <c r="N18" s="30">
        <v>95.6</v>
      </c>
      <c r="O18" s="30">
        <v>94.8</v>
      </c>
      <c r="P18" s="30">
        <v>94.6</v>
      </c>
      <c r="Q18" s="30">
        <v>95.4</v>
      </c>
      <c r="R18" s="30">
        <v>95.7</v>
      </c>
      <c r="S18" s="30">
        <v>97.1</v>
      </c>
      <c r="T18" s="30">
        <v>95.4</v>
      </c>
      <c r="U18" s="30">
        <v>95.2</v>
      </c>
    </row>
    <row r="19" spans="1:21" ht="16.5" customHeight="1" x14ac:dyDescent="0.2">
      <c r="A19" s="7"/>
      <c r="B19" s="7"/>
      <c r="C19" s="7"/>
      <c r="D19" s="7" t="s">
        <v>728</v>
      </c>
      <c r="E19" s="7"/>
      <c r="F19" s="7"/>
      <c r="G19" s="7"/>
      <c r="H19" s="7"/>
      <c r="I19" s="7"/>
      <c r="J19" s="7"/>
      <c r="K19" s="7"/>
      <c r="L19" s="9" t="s">
        <v>174</v>
      </c>
      <c r="M19" s="30">
        <v>95.3</v>
      </c>
      <c r="N19" s="30">
        <v>95.6</v>
      </c>
      <c r="O19" s="30">
        <v>94.8</v>
      </c>
      <c r="P19" s="30">
        <v>94.7</v>
      </c>
      <c r="Q19" s="30">
        <v>95.4</v>
      </c>
      <c r="R19" s="30">
        <v>95.7</v>
      </c>
      <c r="S19" s="30">
        <v>97.2</v>
      </c>
      <c r="T19" s="30">
        <v>95.6</v>
      </c>
      <c r="U19" s="30">
        <v>95.3</v>
      </c>
    </row>
    <row r="20" spans="1:21" ht="29.45" customHeight="1" x14ac:dyDescent="0.2">
      <c r="A20" s="7"/>
      <c r="B20" s="7"/>
      <c r="C20" s="7"/>
      <c r="D20" s="84" t="s">
        <v>729</v>
      </c>
      <c r="E20" s="84"/>
      <c r="F20" s="84"/>
      <c r="G20" s="84"/>
      <c r="H20" s="84"/>
      <c r="I20" s="84"/>
      <c r="J20" s="84"/>
      <c r="K20" s="84"/>
      <c r="L20" s="9" t="s">
        <v>174</v>
      </c>
      <c r="M20" s="30">
        <v>95.2</v>
      </c>
      <c r="N20" s="30">
        <v>95.5</v>
      </c>
      <c r="O20" s="30">
        <v>94.7</v>
      </c>
      <c r="P20" s="30">
        <v>94.6</v>
      </c>
      <c r="Q20" s="30">
        <v>95.3</v>
      </c>
      <c r="R20" s="30">
        <v>95.6</v>
      </c>
      <c r="S20" s="30">
        <v>96.9</v>
      </c>
      <c r="T20" s="30">
        <v>95.4</v>
      </c>
      <c r="U20" s="30">
        <v>95.2</v>
      </c>
    </row>
    <row r="21" spans="1:21" ht="16.5" customHeight="1" x14ac:dyDescent="0.2">
      <c r="A21" s="7"/>
      <c r="B21" s="7"/>
      <c r="C21" s="7"/>
      <c r="D21" s="7" t="s">
        <v>730</v>
      </c>
      <c r="E21" s="7"/>
      <c r="F21" s="7"/>
      <c r="G21" s="7"/>
      <c r="H21" s="7"/>
      <c r="I21" s="7"/>
      <c r="J21" s="7"/>
      <c r="K21" s="7"/>
      <c r="L21" s="9" t="s">
        <v>174</v>
      </c>
      <c r="M21" s="30">
        <v>96.4</v>
      </c>
      <c r="N21" s="30">
        <v>96.9</v>
      </c>
      <c r="O21" s="30">
        <v>96.2</v>
      </c>
      <c r="P21" s="30">
        <v>96.3</v>
      </c>
      <c r="Q21" s="30">
        <v>96.6</v>
      </c>
      <c r="R21" s="30">
        <v>96.3</v>
      </c>
      <c r="S21" s="30">
        <v>97.6</v>
      </c>
      <c r="T21" s="30">
        <v>97.8</v>
      </c>
      <c r="U21" s="30">
        <v>96.5</v>
      </c>
    </row>
    <row r="22" spans="1:21" ht="16.5" customHeight="1" x14ac:dyDescent="0.2">
      <c r="A22" s="7" t="s">
        <v>731</v>
      </c>
      <c r="B22" s="7"/>
      <c r="C22" s="7"/>
      <c r="D22" s="7"/>
      <c r="E22" s="7"/>
      <c r="F22" s="7"/>
      <c r="G22" s="7"/>
      <c r="H22" s="7"/>
      <c r="I22" s="7"/>
      <c r="J22" s="7"/>
      <c r="K22" s="7"/>
      <c r="L22" s="9"/>
      <c r="M22" s="10"/>
      <c r="N22" s="10"/>
      <c r="O22" s="10"/>
      <c r="P22" s="10"/>
      <c r="Q22" s="10"/>
      <c r="R22" s="10"/>
      <c r="S22" s="10"/>
      <c r="T22" s="10"/>
      <c r="U22" s="10"/>
    </row>
    <row r="23" spans="1:21" ht="16.5" customHeight="1" x14ac:dyDescent="0.2">
      <c r="A23" s="7"/>
      <c r="B23" s="7" t="s">
        <v>724</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140</v>
      </c>
      <c r="D24" s="7"/>
      <c r="E24" s="7"/>
      <c r="F24" s="7"/>
      <c r="G24" s="7"/>
      <c r="H24" s="7"/>
      <c r="I24" s="7"/>
      <c r="J24" s="7"/>
      <c r="K24" s="7"/>
      <c r="L24" s="9" t="s">
        <v>174</v>
      </c>
      <c r="M24" s="30">
        <v>92.5</v>
      </c>
      <c r="N24" s="30">
        <v>93.1</v>
      </c>
      <c r="O24" s="30">
        <v>92.7</v>
      </c>
      <c r="P24" s="30">
        <v>91.9</v>
      </c>
      <c r="Q24" s="30">
        <v>92.7</v>
      </c>
      <c r="R24" s="30">
        <v>91</v>
      </c>
      <c r="S24" s="30">
        <v>93.5</v>
      </c>
      <c r="T24" s="30">
        <v>92.2</v>
      </c>
      <c r="U24" s="30">
        <v>92.6</v>
      </c>
    </row>
    <row r="25" spans="1:21" ht="16.5" customHeight="1" x14ac:dyDescent="0.2">
      <c r="A25" s="7"/>
      <c r="B25" s="7"/>
      <c r="C25" s="7" t="s">
        <v>96</v>
      </c>
      <c r="D25" s="7"/>
      <c r="E25" s="7"/>
      <c r="F25" s="7"/>
      <c r="G25" s="7"/>
      <c r="H25" s="7"/>
      <c r="I25" s="7"/>
      <c r="J25" s="7"/>
      <c r="K25" s="7"/>
      <c r="L25" s="9" t="s">
        <v>174</v>
      </c>
      <c r="M25" s="30">
        <v>91.4</v>
      </c>
      <c r="N25" s="30">
        <v>92.3</v>
      </c>
      <c r="O25" s="30">
        <v>92</v>
      </c>
      <c r="P25" s="30">
        <v>90.2</v>
      </c>
      <c r="Q25" s="30">
        <v>91.9</v>
      </c>
      <c r="R25" s="30">
        <v>90.9</v>
      </c>
      <c r="S25" s="30">
        <v>92.8</v>
      </c>
      <c r="T25" s="30">
        <v>91.4</v>
      </c>
      <c r="U25" s="30">
        <v>91.7</v>
      </c>
    </row>
    <row r="26" spans="1:21" ht="16.5" customHeight="1" x14ac:dyDescent="0.2">
      <c r="A26" s="7"/>
      <c r="B26" s="7"/>
      <c r="C26" s="7" t="s">
        <v>141</v>
      </c>
      <c r="D26" s="7"/>
      <c r="E26" s="7"/>
      <c r="F26" s="7"/>
      <c r="G26" s="7"/>
      <c r="H26" s="7"/>
      <c r="I26" s="7"/>
      <c r="J26" s="7"/>
      <c r="K26" s="7"/>
      <c r="L26" s="9" t="s">
        <v>174</v>
      </c>
      <c r="M26" s="30">
        <v>90.9</v>
      </c>
      <c r="N26" s="30">
        <v>92</v>
      </c>
      <c r="O26" s="30">
        <v>91.8</v>
      </c>
      <c r="P26" s="30">
        <v>90.2</v>
      </c>
      <c r="Q26" s="30">
        <v>91.6</v>
      </c>
      <c r="R26" s="30">
        <v>91.7</v>
      </c>
      <c r="S26" s="30">
        <v>93.4</v>
      </c>
      <c r="T26" s="30">
        <v>90</v>
      </c>
      <c r="U26" s="30">
        <v>91.4</v>
      </c>
    </row>
    <row r="27" spans="1:21" ht="16.5" customHeight="1" x14ac:dyDescent="0.2">
      <c r="A27" s="7"/>
      <c r="B27" s="7"/>
      <c r="C27" s="7" t="s">
        <v>142</v>
      </c>
      <c r="D27" s="7"/>
      <c r="E27" s="7"/>
      <c r="F27" s="7"/>
      <c r="G27" s="7"/>
      <c r="H27" s="7"/>
      <c r="I27" s="7"/>
      <c r="J27" s="7"/>
      <c r="K27" s="7"/>
      <c r="L27" s="9" t="s">
        <v>174</v>
      </c>
      <c r="M27" s="30">
        <v>90</v>
      </c>
      <c r="N27" s="30">
        <v>91</v>
      </c>
      <c r="O27" s="30">
        <v>91.6</v>
      </c>
      <c r="P27" s="30">
        <v>89.2</v>
      </c>
      <c r="Q27" s="30">
        <v>90.7</v>
      </c>
      <c r="R27" s="30">
        <v>91</v>
      </c>
      <c r="S27" s="30">
        <v>92.5</v>
      </c>
      <c r="T27" s="30">
        <v>88.4</v>
      </c>
      <c r="U27" s="30">
        <v>90.6</v>
      </c>
    </row>
    <row r="28" spans="1:21" ht="16.5" customHeight="1" x14ac:dyDescent="0.2">
      <c r="A28" s="7"/>
      <c r="B28" s="7"/>
      <c r="C28" s="7" t="s">
        <v>143</v>
      </c>
      <c r="D28" s="7"/>
      <c r="E28" s="7"/>
      <c r="F28" s="7"/>
      <c r="G28" s="7"/>
      <c r="H28" s="7"/>
      <c r="I28" s="7"/>
      <c r="J28" s="7"/>
      <c r="K28" s="7"/>
      <c r="L28" s="9" t="s">
        <v>174</v>
      </c>
      <c r="M28" s="30">
        <v>90.2</v>
      </c>
      <c r="N28" s="30">
        <v>91.1</v>
      </c>
      <c r="O28" s="30">
        <v>92.1</v>
      </c>
      <c r="P28" s="30">
        <v>89.9</v>
      </c>
      <c r="Q28" s="30">
        <v>90.9</v>
      </c>
      <c r="R28" s="30">
        <v>91.6</v>
      </c>
      <c r="S28" s="30">
        <v>92</v>
      </c>
      <c r="T28" s="30">
        <v>88.1</v>
      </c>
      <c r="U28" s="30">
        <v>90.9</v>
      </c>
    </row>
    <row r="29" spans="1:21" ht="16.5" customHeight="1" x14ac:dyDescent="0.2">
      <c r="A29" s="7"/>
      <c r="B29" s="7"/>
      <c r="C29" s="7" t="s">
        <v>144</v>
      </c>
      <c r="D29" s="7"/>
      <c r="E29" s="7"/>
      <c r="F29" s="7"/>
      <c r="G29" s="7"/>
      <c r="H29" s="7"/>
      <c r="I29" s="7"/>
      <c r="J29" s="7"/>
      <c r="K29" s="7"/>
      <c r="L29" s="9" t="s">
        <v>174</v>
      </c>
      <c r="M29" s="30">
        <v>90.4</v>
      </c>
      <c r="N29" s="30">
        <v>91</v>
      </c>
      <c r="O29" s="30">
        <v>91.4</v>
      </c>
      <c r="P29" s="30">
        <v>89.6</v>
      </c>
      <c r="Q29" s="30">
        <v>90.5</v>
      </c>
      <c r="R29" s="30">
        <v>90.7</v>
      </c>
      <c r="S29" s="30">
        <v>91.8</v>
      </c>
      <c r="T29" s="30">
        <v>88.9</v>
      </c>
      <c r="U29" s="30">
        <v>90.7</v>
      </c>
    </row>
    <row r="30" spans="1:21" ht="16.5" customHeight="1" x14ac:dyDescent="0.2">
      <c r="A30" s="7"/>
      <c r="B30" s="7"/>
      <c r="C30" s="7" t="s">
        <v>732</v>
      </c>
      <c r="D30" s="7"/>
      <c r="E30" s="7"/>
      <c r="F30" s="7"/>
      <c r="G30" s="7"/>
      <c r="H30" s="7"/>
      <c r="I30" s="7"/>
      <c r="J30" s="7"/>
      <c r="K30" s="7"/>
      <c r="L30" s="9" t="s">
        <v>174</v>
      </c>
      <c r="M30" s="30">
        <v>88.8</v>
      </c>
      <c r="N30" s="30">
        <v>89.6</v>
      </c>
      <c r="O30" s="30">
        <v>90.4</v>
      </c>
      <c r="P30" s="30">
        <v>87.7</v>
      </c>
      <c r="Q30" s="30">
        <v>87.9</v>
      </c>
      <c r="R30" s="30">
        <v>87.5</v>
      </c>
      <c r="S30" s="30">
        <v>91.4</v>
      </c>
      <c r="T30" s="30">
        <v>89.3</v>
      </c>
      <c r="U30" s="30">
        <v>89.2</v>
      </c>
    </row>
    <row r="31" spans="1:21" ht="16.5" customHeight="1" x14ac:dyDescent="0.2">
      <c r="A31" s="7"/>
      <c r="B31" s="7"/>
      <c r="C31" s="7" t="s">
        <v>146</v>
      </c>
      <c r="D31" s="7"/>
      <c r="E31" s="7"/>
      <c r="F31" s="7"/>
      <c r="G31" s="7"/>
      <c r="H31" s="7"/>
      <c r="I31" s="7"/>
      <c r="J31" s="7"/>
      <c r="K31" s="7"/>
      <c r="L31" s="9" t="s">
        <v>174</v>
      </c>
      <c r="M31" s="30">
        <v>91.9</v>
      </c>
      <c r="N31" s="30">
        <v>92.8</v>
      </c>
      <c r="O31" s="30">
        <v>93.2</v>
      </c>
      <c r="P31" s="30">
        <v>91</v>
      </c>
      <c r="Q31" s="30">
        <v>92.2</v>
      </c>
      <c r="R31" s="30">
        <v>93.1</v>
      </c>
      <c r="S31" s="30">
        <v>93.1</v>
      </c>
      <c r="T31" s="30">
        <v>93.6</v>
      </c>
      <c r="U31" s="30">
        <v>92.4</v>
      </c>
    </row>
    <row r="32" spans="1:21" ht="16.5" customHeight="1" x14ac:dyDescent="0.2">
      <c r="A32" s="7"/>
      <c r="B32" s="7"/>
      <c r="C32" s="7" t="s">
        <v>147</v>
      </c>
      <c r="D32" s="7"/>
      <c r="E32" s="7"/>
      <c r="F32" s="7"/>
      <c r="G32" s="7"/>
      <c r="H32" s="7"/>
      <c r="I32" s="7"/>
      <c r="J32" s="7"/>
      <c r="K32" s="7"/>
      <c r="L32" s="9" t="s">
        <v>174</v>
      </c>
      <c r="M32" s="30">
        <v>92.3</v>
      </c>
      <c r="N32" s="30">
        <v>93.1</v>
      </c>
      <c r="O32" s="30">
        <v>92.6</v>
      </c>
      <c r="P32" s="30">
        <v>90.6</v>
      </c>
      <c r="Q32" s="30">
        <v>92.5</v>
      </c>
      <c r="R32" s="30">
        <v>94.2</v>
      </c>
      <c r="S32" s="30">
        <v>93.2</v>
      </c>
      <c r="T32" s="30">
        <v>93.4</v>
      </c>
      <c r="U32" s="30">
        <v>92.4</v>
      </c>
    </row>
    <row r="33" spans="1:21" ht="16.5" customHeight="1" x14ac:dyDescent="0.2">
      <c r="A33" s="7"/>
      <c r="B33" s="7"/>
      <c r="C33" s="7" t="s">
        <v>148</v>
      </c>
      <c r="D33" s="7"/>
      <c r="E33" s="7"/>
      <c r="F33" s="7"/>
      <c r="G33" s="7"/>
      <c r="H33" s="7"/>
      <c r="I33" s="7"/>
      <c r="J33" s="7"/>
      <c r="K33" s="7"/>
      <c r="L33" s="9" t="s">
        <v>174</v>
      </c>
      <c r="M33" s="30">
        <v>92.3</v>
      </c>
      <c r="N33" s="30">
        <v>93.3</v>
      </c>
      <c r="O33" s="30">
        <v>92.8</v>
      </c>
      <c r="P33" s="30">
        <v>90.8</v>
      </c>
      <c r="Q33" s="30">
        <v>92.6</v>
      </c>
      <c r="R33" s="30">
        <v>93.8</v>
      </c>
      <c r="S33" s="30">
        <v>93.6</v>
      </c>
      <c r="T33" s="30">
        <v>94.5</v>
      </c>
      <c r="U33" s="30">
        <v>92.6</v>
      </c>
    </row>
    <row r="34" spans="1:21" ht="16.5" customHeight="1" x14ac:dyDescent="0.2">
      <c r="A34" s="7"/>
      <c r="B34" s="7" t="s">
        <v>725</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140</v>
      </c>
      <c r="D35" s="7"/>
      <c r="E35" s="7"/>
      <c r="F35" s="7"/>
      <c r="G35" s="7"/>
      <c r="H35" s="7"/>
      <c r="I35" s="7"/>
      <c r="J35" s="7"/>
      <c r="K35" s="7"/>
      <c r="L35" s="9"/>
      <c r="M35" s="10"/>
      <c r="N35" s="10"/>
      <c r="O35" s="10"/>
      <c r="P35" s="10"/>
      <c r="Q35" s="10"/>
      <c r="R35" s="10"/>
      <c r="S35" s="10"/>
      <c r="T35" s="10"/>
      <c r="U35" s="10"/>
    </row>
    <row r="36" spans="1:21" ht="29.45" customHeight="1" x14ac:dyDescent="0.2">
      <c r="A36" s="7"/>
      <c r="B36" s="7"/>
      <c r="C36" s="7"/>
      <c r="D36" s="84" t="s">
        <v>726</v>
      </c>
      <c r="E36" s="84"/>
      <c r="F36" s="84"/>
      <c r="G36" s="84"/>
      <c r="H36" s="84"/>
      <c r="I36" s="84"/>
      <c r="J36" s="84"/>
      <c r="K36" s="84"/>
      <c r="L36" s="9" t="s">
        <v>174</v>
      </c>
      <c r="M36" s="30">
        <v>93.8</v>
      </c>
      <c r="N36" s="30">
        <v>94.3</v>
      </c>
      <c r="O36" s="30">
        <v>93.5</v>
      </c>
      <c r="P36" s="30">
        <v>93.1</v>
      </c>
      <c r="Q36" s="30">
        <v>94</v>
      </c>
      <c r="R36" s="30">
        <v>94.6</v>
      </c>
      <c r="S36" s="30">
        <v>95</v>
      </c>
      <c r="T36" s="30">
        <v>93.6</v>
      </c>
      <c r="U36" s="30">
        <v>93.8</v>
      </c>
    </row>
    <row r="37" spans="1:21" ht="16.5" customHeight="1" x14ac:dyDescent="0.2">
      <c r="A37" s="7"/>
      <c r="B37" s="7"/>
      <c r="C37" s="7"/>
      <c r="D37" s="7" t="s">
        <v>727</v>
      </c>
      <c r="E37" s="7"/>
      <c r="F37" s="7"/>
      <c r="G37" s="7"/>
      <c r="H37" s="7"/>
      <c r="I37" s="7"/>
      <c r="J37" s="7"/>
      <c r="K37" s="7"/>
      <c r="L37" s="9" t="s">
        <v>174</v>
      </c>
      <c r="M37" s="30">
        <v>96.8</v>
      </c>
      <c r="N37" s="30">
        <v>97.2</v>
      </c>
      <c r="O37" s="30">
        <v>96.3</v>
      </c>
      <c r="P37" s="30">
        <v>96.5</v>
      </c>
      <c r="Q37" s="30">
        <v>96.9</v>
      </c>
      <c r="R37" s="30">
        <v>96.7</v>
      </c>
      <c r="S37" s="30">
        <v>97.4</v>
      </c>
      <c r="T37" s="30">
        <v>97.4</v>
      </c>
      <c r="U37" s="30">
        <v>96.8</v>
      </c>
    </row>
    <row r="38" spans="1:21" ht="16.5" customHeight="1" x14ac:dyDescent="0.2">
      <c r="A38" s="7"/>
      <c r="B38" s="7"/>
      <c r="C38" s="7"/>
      <c r="D38" s="7" t="s">
        <v>728</v>
      </c>
      <c r="E38" s="7"/>
      <c r="F38" s="7"/>
      <c r="G38" s="7"/>
      <c r="H38" s="7"/>
      <c r="I38" s="7"/>
      <c r="J38" s="7"/>
      <c r="K38" s="7"/>
      <c r="L38" s="9" t="s">
        <v>174</v>
      </c>
      <c r="M38" s="30">
        <v>96.8</v>
      </c>
      <c r="N38" s="30">
        <v>97.2</v>
      </c>
      <c r="O38" s="30">
        <v>96.3</v>
      </c>
      <c r="P38" s="30">
        <v>96.5</v>
      </c>
      <c r="Q38" s="30">
        <v>96.8</v>
      </c>
      <c r="R38" s="30">
        <v>96.8</v>
      </c>
      <c r="S38" s="30">
        <v>97.4</v>
      </c>
      <c r="T38" s="30">
        <v>97.3</v>
      </c>
      <c r="U38" s="30">
        <v>96.8</v>
      </c>
    </row>
    <row r="39" spans="1:21" ht="29.45" customHeight="1" x14ac:dyDescent="0.2">
      <c r="A39" s="7"/>
      <c r="B39" s="7"/>
      <c r="C39" s="7"/>
      <c r="D39" s="84" t="s">
        <v>729</v>
      </c>
      <c r="E39" s="84"/>
      <c r="F39" s="84"/>
      <c r="G39" s="84"/>
      <c r="H39" s="84"/>
      <c r="I39" s="84"/>
      <c r="J39" s="84"/>
      <c r="K39" s="84"/>
      <c r="L39" s="9" t="s">
        <v>174</v>
      </c>
      <c r="M39" s="30">
        <v>94.6</v>
      </c>
      <c r="N39" s="30">
        <v>95</v>
      </c>
      <c r="O39" s="30">
        <v>94.3</v>
      </c>
      <c r="P39" s="30">
        <v>94</v>
      </c>
      <c r="Q39" s="30">
        <v>94.9</v>
      </c>
      <c r="R39" s="30">
        <v>95.1</v>
      </c>
      <c r="S39" s="30">
        <v>95.7</v>
      </c>
      <c r="T39" s="30">
        <v>94.4</v>
      </c>
      <c r="U39" s="30">
        <v>94.6</v>
      </c>
    </row>
    <row r="40" spans="1:21" ht="29.45" customHeight="1" x14ac:dyDescent="0.2">
      <c r="A40" s="7"/>
      <c r="B40" s="7"/>
      <c r="C40" s="7"/>
      <c r="D40" s="84" t="s">
        <v>733</v>
      </c>
      <c r="E40" s="84"/>
      <c r="F40" s="84"/>
      <c r="G40" s="84"/>
      <c r="H40" s="84"/>
      <c r="I40" s="84"/>
      <c r="J40" s="84"/>
      <c r="K40" s="84"/>
      <c r="L40" s="9" t="s">
        <v>174</v>
      </c>
      <c r="M40" s="30">
        <v>94.1</v>
      </c>
      <c r="N40" s="30">
        <v>94.5</v>
      </c>
      <c r="O40" s="30">
        <v>93.8</v>
      </c>
      <c r="P40" s="30">
        <v>93.4</v>
      </c>
      <c r="Q40" s="30">
        <v>94.4</v>
      </c>
      <c r="R40" s="30">
        <v>94.7</v>
      </c>
      <c r="S40" s="30">
        <v>95.3</v>
      </c>
      <c r="T40" s="30">
        <v>93.9</v>
      </c>
      <c r="U40" s="30">
        <v>94.1</v>
      </c>
    </row>
    <row r="41" spans="1:21" ht="16.5" customHeight="1" x14ac:dyDescent="0.2">
      <c r="A41" s="7"/>
      <c r="B41" s="7"/>
      <c r="C41" s="7"/>
      <c r="D41" s="7" t="s">
        <v>734</v>
      </c>
      <c r="E41" s="7"/>
      <c r="F41" s="7"/>
      <c r="G41" s="7"/>
      <c r="H41" s="7"/>
      <c r="I41" s="7"/>
      <c r="J41" s="7"/>
      <c r="K41" s="7"/>
      <c r="L41" s="9" t="s">
        <v>174</v>
      </c>
      <c r="M41" s="30">
        <v>95.8</v>
      </c>
      <c r="N41" s="30">
        <v>96.3</v>
      </c>
      <c r="O41" s="30">
        <v>95.6</v>
      </c>
      <c r="P41" s="30">
        <v>95.6</v>
      </c>
      <c r="Q41" s="30">
        <v>96.1</v>
      </c>
      <c r="R41" s="30">
        <v>94.3</v>
      </c>
      <c r="S41" s="30">
        <v>96.1</v>
      </c>
      <c r="T41" s="30">
        <v>96.6</v>
      </c>
      <c r="U41" s="30">
        <v>95.9</v>
      </c>
    </row>
    <row r="42" spans="1:21" ht="16.5" customHeight="1" x14ac:dyDescent="0.2">
      <c r="A42" s="7"/>
      <c r="B42" s="7"/>
      <c r="C42" s="7"/>
      <c r="D42" s="7" t="s">
        <v>735</v>
      </c>
      <c r="E42" s="7"/>
      <c r="F42" s="7"/>
      <c r="G42" s="7"/>
      <c r="H42" s="7"/>
      <c r="I42" s="7"/>
      <c r="J42" s="7"/>
      <c r="K42" s="7"/>
      <c r="L42" s="9" t="s">
        <v>174</v>
      </c>
      <c r="M42" s="30">
        <v>94.2</v>
      </c>
      <c r="N42" s="30">
        <v>94.6</v>
      </c>
      <c r="O42" s="30">
        <v>93.9</v>
      </c>
      <c r="P42" s="30">
        <v>93.5</v>
      </c>
      <c r="Q42" s="30">
        <v>94.5</v>
      </c>
      <c r="R42" s="30">
        <v>94.9</v>
      </c>
      <c r="S42" s="30">
        <v>95.5</v>
      </c>
      <c r="T42" s="30">
        <v>93.9</v>
      </c>
      <c r="U42" s="30">
        <v>94.2</v>
      </c>
    </row>
    <row r="43" spans="1:21" ht="16.5" customHeight="1" x14ac:dyDescent="0.2">
      <c r="A43" s="7" t="s">
        <v>736</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724</v>
      </c>
      <c r="C44" s="7"/>
      <c r="D44" s="7"/>
      <c r="E44" s="7"/>
      <c r="F44" s="7"/>
      <c r="G44" s="7"/>
      <c r="H44" s="7"/>
      <c r="I44" s="7"/>
      <c r="J44" s="7"/>
      <c r="K44" s="7"/>
      <c r="L44" s="9"/>
      <c r="M44" s="10"/>
      <c r="N44" s="10"/>
      <c r="O44" s="10"/>
      <c r="P44" s="10"/>
      <c r="Q44" s="10"/>
      <c r="R44" s="10"/>
      <c r="S44" s="10"/>
      <c r="T44" s="10"/>
      <c r="U44" s="10"/>
    </row>
    <row r="45" spans="1:21" ht="16.5" customHeight="1" x14ac:dyDescent="0.2">
      <c r="A45" s="7"/>
      <c r="B45" s="7"/>
      <c r="C45" s="7" t="s">
        <v>140</v>
      </c>
      <c r="D45" s="7"/>
      <c r="E45" s="7"/>
      <c r="F45" s="7"/>
      <c r="G45" s="7"/>
      <c r="H45" s="7"/>
      <c r="I45" s="7"/>
      <c r="J45" s="7"/>
      <c r="K45" s="7"/>
      <c r="L45" s="9" t="s">
        <v>174</v>
      </c>
      <c r="M45" s="30">
        <v>95</v>
      </c>
      <c r="N45" s="30">
        <v>96.1</v>
      </c>
      <c r="O45" s="30">
        <v>94.6</v>
      </c>
      <c r="P45" s="30">
        <v>94.3</v>
      </c>
      <c r="Q45" s="30">
        <v>95.9</v>
      </c>
      <c r="R45" s="30">
        <v>94.9</v>
      </c>
      <c r="S45" s="30">
        <v>95.8</v>
      </c>
      <c r="T45" s="30">
        <v>94.4</v>
      </c>
      <c r="U45" s="30">
        <v>95.2</v>
      </c>
    </row>
    <row r="46" spans="1:21" ht="16.5" customHeight="1" x14ac:dyDescent="0.2">
      <c r="A46" s="7"/>
      <c r="B46" s="7"/>
      <c r="C46" s="7" t="s">
        <v>96</v>
      </c>
      <c r="D46" s="7"/>
      <c r="E46" s="7"/>
      <c r="F46" s="7"/>
      <c r="G46" s="7"/>
      <c r="H46" s="7"/>
      <c r="I46" s="7"/>
      <c r="J46" s="7"/>
      <c r="K46" s="7"/>
      <c r="L46" s="9" t="s">
        <v>174</v>
      </c>
      <c r="M46" s="30">
        <v>94.7</v>
      </c>
      <c r="N46" s="30">
        <v>95.8</v>
      </c>
      <c r="O46" s="30">
        <v>94.4</v>
      </c>
      <c r="P46" s="30">
        <v>93.5</v>
      </c>
      <c r="Q46" s="30">
        <v>94.6</v>
      </c>
      <c r="R46" s="30">
        <v>94.9</v>
      </c>
      <c r="S46" s="30">
        <v>94.9</v>
      </c>
      <c r="T46" s="30">
        <v>94</v>
      </c>
      <c r="U46" s="30">
        <v>94.8</v>
      </c>
    </row>
    <row r="47" spans="1:21" ht="16.5" customHeight="1" x14ac:dyDescent="0.2">
      <c r="A47" s="7"/>
      <c r="B47" s="7"/>
      <c r="C47" s="7" t="s">
        <v>141</v>
      </c>
      <c r="D47" s="7"/>
      <c r="E47" s="7"/>
      <c r="F47" s="7"/>
      <c r="G47" s="7"/>
      <c r="H47" s="7"/>
      <c r="I47" s="7"/>
      <c r="J47" s="7"/>
      <c r="K47" s="7"/>
      <c r="L47" s="9" t="s">
        <v>174</v>
      </c>
      <c r="M47" s="30">
        <v>94.7</v>
      </c>
      <c r="N47" s="30">
        <v>95.7</v>
      </c>
      <c r="O47" s="30">
        <v>94.7</v>
      </c>
      <c r="P47" s="30">
        <v>93.7</v>
      </c>
      <c r="Q47" s="30">
        <v>94.9</v>
      </c>
      <c r="R47" s="30">
        <v>95.6</v>
      </c>
      <c r="S47" s="30">
        <v>94.7</v>
      </c>
      <c r="T47" s="30">
        <v>94.1</v>
      </c>
      <c r="U47" s="30">
        <v>94.9</v>
      </c>
    </row>
    <row r="48" spans="1:21" ht="16.5" customHeight="1" x14ac:dyDescent="0.2">
      <c r="A48" s="7"/>
      <c r="B48" s="7"/>
      <c r="C48" s="7" t="s">
        <v>142</v>
      </c>
      <c r="D48" s="7"/>
      <c r="E48" s="7"/>
      <c r="F48" s="7"/>
      <c r="G48" s="7"/>
      <c r="H48" s="7"/>
      <c r="I48" s="7"/>
      <c r="J48" s="7"/>
      <c r="K48" s="7"/>
      <c r="L48" s="9" t="s">
        <v>174</v>
      </c>
      <c r="M48" s="30">
        <v>94.4</v>
      </c>
      <c r="N48" s="30">
        <v>95.3</v>
      </c>
      <c r="O48" s="30">
        <v>94.3</v>
      </c>
      <c r="P48" s="30">
        <v>92.8</v>
      </c>
      <c r="Q48" s="30">
        <v>94.2</v>
      </c>
      <c r="R48" s="30">
        <v>95.7</v>
      </c>
      <c r="S48" s="30">
        <v>94.9</v>
      </c>
      <c r="T48" s="30">
        <v>93.1</v>
      </c>
      <c r="U48" s="30">
        <v>94.4</v>
      </c>
    </row>
    <row r="49" spans="1:21" ht="16.5" customHeight="1" x14ac:dyDescent="0.2">
      <c r="A49" s="7"/>
      <c r="B49" s="7"/>
      <c r="C49" s="7" t="s">
        <v>143</v>
      </c>
      <c r="D49" s="7"/>
      <c r="E49" s="7"/>
      <c r="F49" s="7"/>
      <c r="G49" s="7"/>
      <c r="H49" s="7"/>
      <c r="I49" s="7"/>
      <c r="J49" s="7"/>
      <c r="K49" s="7"/>
      <c r="L49" s="9" t="s">
        <v>174</v>
      </c>
      <c r="M49" s="30">
        <v>93.6</v>
      </c>
      <c r="N49" s="30">
        <v>94</v>
      </c>
      <c r="O49" s="30">
        <v>93.9</v>
      </c>
      <c r="P49" s="30">
        <v>91.7</v>
      </c>
      <c r="Q49" s="30">
        <v>93.5</v>
      </c>
      <c r="R49" s="30">
        <v>94</v>
      </c>
      <c r="S49" s="30">
        <v>93.9</v>
      </c>
      <c r="T49" s="30">
        <v>93.1</v>
      </c>
      <c r="U49" s="30">
        <v>93.6</v>
      </c>
    </row>
    <row r="50" spans="1:21" ht="16.5" customHeight="1" x14ac:dyDescent="0.2">
      <c r="A50" s="7"/>
      <c r="B50" s="7"/>
      <c r="C50" s="7" t="s">
        <v>144</v>
      </c>
      <c r="D50" s="7"/>
      <c r="E50" s="7"/>
      <c r="F50" s="7"/>
      <c r="G50" s="7"/>
      <c r="H50" s="7"/>
      <c r="I50" s="7"/>
      <c r="J50" s="7"/>
      <c r="K50" s="7"/>
      <c r="L50" s="9" t="s">
        <v>174</v>
      </c>
      <c r="M50" s="30">
        <v>93.4</v>
      </c>
      <c r="N50" s="30">
        <v>93.3</v>
      </c>
      <c r="O50" s="30">
        <v>92.7</v>
      </c>
      <c r="P50" s="30">
        <v>91.3</v>
      </c>
      <c r="Q50" s="30">
        <v>92.3</v>
      </c>
      <c r="R50" s="30">
        <v>93.8</v>
      </c>
      <c r="S50" s="30">
        <v>93.5</v>
      </c>
      <c r="T50" s="30">
        <v>91.9</v>
      </c>
      <c r="U50" s="30">
        <v>92.9</v>
      </c>
    </row>
    <row r="51" spans="1:21" ht="16.5" customHeight="1" x14ac:dyDescent="0.2">
      <c r="A51" s="7"/>
      <c r="B51" s="7"/>
      <c r="C51" s="7" t="s">
        <v>145</v>
      </c>
      <c r="D51" s="7"/>
      <c r="E51" s="7"/>
      <c r="F51" s="7"/>
      <c r="G51" s="7"/>
      <c r="H51" s="7"/>
      <c r="I51" s="7"/>
      <c r="J51" s="7"/>
      <c r="K51" s="7"/>
      <c r="L51" s="9" t="s">
        <v>174</v>
      </c>
      <c r="M51" s="30">
        <v>92.7</v>
      </c>
      <c r="N51" s="30">
        <v>92.6</v>
      </c>
      <c r="O51" s="30">
        <v>92.3</v>
      </c>
      <c r="P51" s="30">
        <v>90.6</v>
      </c>
      <c r="Q51" s="30">
        <v>90.9</v>
      </c>
      <c r="R51" s="30">
        <v>92.6</v>
      </c>
      <c r="S51" s="30">
        <v>93.2</v>
      </c>
      <c r="T51" s="30">
        <v>92.4</v>
      </c>
      <c r="U51" s="30">
        <v>92.3</v>
      </c>
    </row>
    <row r="52" spans="1:21" ht="16.5" customHeight="1" x14ac:dyDescent="0.2">
      <c r="A52" s="7"/>
      <c r="B52" s="7"/>
      <c r="C52" s="7" t="s">
        <v>146</v>
      </c>
      <c r="D52" s="7"/>
      <c r="E52" s="7"/>
      <c r="F52" s="7"/>
      <c r="G52" s="7"/>
      <c r="H52" s="7"/>
      <c r="I52" s="7"/>
      <c r="J52" s="7"/>
      <c r="K52" s="7"/>
      <c r="L52" s="9" t="s">
        <v>174</v>
      </c>
      <c r="M52" s="30">
        <v>92.2</v>
      </c>
      <c r="N52" s="30">
        <v>92.5</v>
      </c>
      <c r="O52" s="30">
        <v>92.3</v>
      </c>
      <c r="P52" s="30">
        <v>89.8</v>
      </c>
      <c r="Q52" s="30">
        <v>91</v>
      </c>
      <c r="R52" s="30">
        <v>92.7</v>
      </c>
      <c r="S52" s="30">
        <v>92.7</v>
      </c>
      <c r="T52" s="30">
        <v>91.4</v>
      </c>
      <c r="U52" s="30">
        <v>92</v>
      </c>
    </row>
    <row r="53" spans="1:21" ht="16.5" customHeight="1" x14ac:dyDescent="0.2">
      <c r="A53" s="7"/>
      <c r="B53" s="7"/>
      <c r="C53" s="7" t="s">
        <v>147</v>
      </c>
      <c r="D53" s="7"/>
      <c r="E53" s="7"/>
      <c r="F53" s="7"/>
      <c r="G53" s="7"/>
      <c r="H53" s="7"/>
      <c r="I53" s="7"/>
      <c r="J53" s="7"/>
      <c r="K53" s="7"/>
      <c r="L53" s="9" t="s">
        <v>174</v>
      </c>
      <c r="M53" s="30">
        <v>91.6</v>
      </c>
      <c r="N53" s="30">
        <v>92.6</v>
      </c>
      <c r="O53" s="30">
        <v>91.5</v>
      </c>
      <c r="P53" s="30">
        <v>89.4</v>
      </c>
      <c r="Q53" s="30">
        <v>90.9</v>
      </c>
      <c r="R53" s="30">
        <v>92.9</v>
      </c>
      <c r="S53" s="30">
        <v>92.3</v>
      </c>
      <c r="T53" s="30">
        <v>90.7</v>
      </c>
      <c r="U53" s="30">
        <v>91.5</v>
      </c>
    </row>
    <row r="54" spans="1:21" ht="16.5" customHeight="1" x14ac:dyDescent="0.2">
      <c r="A54" s="7"/>
      <c r="B54" s="7"/>
      <c r="C54" s="7" t="s">
        <v>148</v>
      </c>
      <c r="D54" s="7"/>
      <c r="E54" s="7"/>
      <c r="F54" s="7"/>
      <c r="G54" s="7"/>
      <c r="H54" s="7"/>
      <c r="I54" s="7"/>
      <c r="J54" s="7"/>
      <c r="K54" s="7"/>
      <c r="L54" s="9" t="s">
        <v>174</v>
      </c>
      <c r="M54" s="30">
        <v>90</v>
      </c>
      <c r="N54" s="30">
        <v>91.4</v>
      </c>
      <c r="O54" s="30">
        <v>90.3</v>
      </c>
      <c r="P54" s="30">
        <v>86.8</v>
      </c>
      <c r="Q54" s="30">
        <v>87.6</v>
      </c>
      <c r="R54" s="30">
        <v>90.8</v>
      </c>
      <c r="S54" s="30">
        <v>91.5</v>
      </c>
      <c r="T54" s="30">
        <v>89.3</v>
      </c>
      <c r="U54" s="30">
        <v>90</v>
      </c>
    </row>
    <row r="55" spans="1:21" ht="16.5" customHeight="1" x14ac:dyDescent="0.2">
      <c r="A55" s="7"/>
      <c r="B55" s="7" t="s">
        <v>725</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140</v>
      </c>
      <c r="D56" s="7"/>
      <c r="E56" s="7"/>
      <c r="F56" s="7"/>
      <c r="G56" s="7"/>
      <c r="H56" s="7"/>
      <c r="I56" s="7"/>
      <c r="J56" s="7"/>
      <c r="K56" s="7"/>
      <c r="L56" s="9"/>
      <c r="M56" s="10"/>
      <c r="N56" s="10"/>
      <c r="O56" s="10"/>
      <c r="P56" s="10"/>
      <c r="Q56" s="10"/>
      <c r="R56" s="10"/>
      <c r="S56" s="10"/>
      <c r="T56" s="10"/>
      <c r="U56" s="10"/>
    </row>
    <row r="57" spans="1:21" ht="29.45" customHeight="1" x14ac:dyDescent="0.2">
      <c r="A57" s="7"/>
      <c r="B57" s="7"/>
      <c r="C57" s="7"/>
      <c r="D57" s="84" t="s">
        <v>726</v>
      </c>
      <c r="E57" s="84"/>
      <c r="F57" s="84"/>
      <c r="G57" s="84"/>
      <c r="H57" s="84"/>
      <c r="I57" s="84"/>
      <c r="J57" s="84"/>
      <c r="K57" s="84"/>
      <c r="L57" s="9" t="s">
        <v>174</v>
      </c>
      <c r="M57" s="30">
        <v>95.2</v>
      </c>
      <c r="N57" s="30">
        <v>96.2</v>
      </c>
      <c r="O57" s="30">
        <v>94.8</v>
      </c>
      <c r="P57" s="30">
        <v>94.6</v>
      </c>
      <c r="Q57" s="30">
        <v>96.1</v>
      </c>
      <c r="R57" s="30">
        <v>95.1</v>
      </c>
      <c r="S57" s="30">
        <v>96</v>
      </c>
      <c r="T57" s="30">
        <v>94.8</v>
      </c>
      <c r="U57" s="30">
        <v>95.4</v>
      </c>
    </row>
    <row r="58" spans="1:21" ht="16.5" customHeight="1" x14ac:dyDescent="0.2">
      <c r="A58" s="7"/>
      <c r="B58" s="7"/>
      <c r="C58" s="7"/>
      <c r="D58" s="7" t="s">
        <v>727</v>
      </c>
      <c r="E58" s="7"/>
      <c r="F58" s="7"/>
      <c r="G58" s="7"/>
      <c r="H58" s="7"/>
      <c r="I58" s="7"/>
      <c r="J58" s="7"/>
      <c r="K58" s="7"/>
      <c r="L58" s="9" t="s">
        <v>174</v>
      </c>
      <c r="M58" s="30">
        <v>95.2</v>
      </c>
      <c r="N58" s="30">
        <v>96.2</v>
      </c>
      <c r="O58" s="30">
        <v>94.7</v>
      </c>
      <c r="P58" s="30">
        <v>94.4</v>
      </c>
      <c r="Q58" s="30">
        <v>96</v>
      </c>
      <c r="R58" s="30">
        <v>95</v>
      </c>
      <c r="S58" s="30">
        <v>95.9</v>
      </c>
      <c r="T58" s="30">
        <v>94.6</v>
      </c>
      <c r="U58" s="30">
        <v>95.3</v>
      </c>
    </row>
    <row r="59" spans="1:21" ht="29.45" customHeight="1" x14ac:dyDescent="0.2">
      <c r="A59" s="11"/>
      <c r="B59" s="11"/>
      <c r="C59" s="11"/>
      <c r="D59" s="87" t="s">
        <v>733</v>
      </c>
      <c r="E59" s="87"/>
      <c r="F59" s="87"/>
      <c r="G59" s="87"/>
      <c r="H59" s="87"/>
      <c r="I59" s="87"/>
      <c r="J59" s="87"/>
      <c r="K59" s="87"/>
      <c r="L59" s="12" t="s">
        <v>174</v>
      </c>
      <c r="M59" s="43" t="s">
        <v>101</v>
      </c>
      <c r="N59" s="43" t="s">
        <v>101</v>
      </c>
      <c r="O59" s="43" t="s">
        <v>101</v>
      </c>
      <c r="P59" s="43" t="s">
        <v>101</v>
      </c>
      <c r="Q59" s="43" t="s">
        <v>101</v>
      </c>
      <c r="R59" s="43" t="s">
        <v>101</v>
      </c>
      <c r="S59" s="43" t="s">
        <v>101</v>
      </c>
      <c r="T59" s="43" t="s">
        <v>101</v>
      </c>
      <c r="U59" s="43" t="s">
        <v>101</v>
      </c>
    </row>
    <row r="60" spans="1:21" ht="4.5" customHeight="1" x14ac:dyDescent="0.2">
      <c r="A60" s="25"/>
      <c r="B60" s="25"/>
      <c r="C60" s="2"/>
      <c r="D60" s="2"/>
      <c r="E60" s="2"/>
      <c r="F60" s="2"/>
      <c r="G60" s="2"/>
      <c r="H60" s="2"/>
      <c r="I60" s="2"/>
      <c r="J60" s="2"/>
      <c r="K60" s="2"/>
      <c r="L60" s="2"/>
      <c r="M60" s="2"/>
      <c r="N60" s="2"/>
      <c r="O60" s="2"/>
      <c r="P60" s="2"/>
      <c r="Q60" s="2"/>
      <c r="R60" s="2"/>
      <c r="S60" s="2"/>
      <c r="T60" s="2"/>
      <c r="U60" s="2"/>
    </row>
    <row r="61" spans="1:21" ht="16.5" customHeight="1" x14ac:dyDescent="0.2">
      <c r="A61" s="25"/>
      <c r="B61" s="25"/>
      <c r="C61" s="79" t="s">
        <v>440</v>
      </c>
      <c r="D61" s="79"/>
      <c r="E61" s="79"/>
      <c r="F61" s="79"/>
      <c r="G61" s="79"/>
      <c r="H61" s="79"/>
      <c r="I61" s="79"/>
      <c r="J61" s="79"/>
      <c r="K61" s="79"/>
      <c r="L61" s="79"/>
      <c r="M61" s="79"/>
      <c r="N61" s="79"/>
      <c r="O61" s="79"/>
      <c r="P61" s="79"/>
      <c r="Q61" s="79"/>
      <c r="R61" s="79"/>
      <c r="S61" s="79"/>
      <c r="T61" s="79"/>
      <c r="U61" s="79"/>
    </row>
    <row r="62" spans="1:21" ht="4.5" customHeight="1" x14ac:dyDescent="0.2">
      <c r="A62" s="25"/>
      <c r="B62" s="25"/>
      <c r="C62" s="2"/>
      <c r="D62" s="2"/>
      <c r="E62" s="2"/>
      <c r="F62" s="2"/>
      <c r="G62" s="2"/>
      <c r="H62" s="2"/>
      <c r="I62" s="2"/>
      <c r="J62" s="2"/>
      <c r="K62" s="2"/>
      <c r="L62" s="2"/>
      <c r="M62" s="2"/>
      <c r="N62" s="2"/>
      <c r="O62" s="2"/>
      <c r="P62" s="2"/>
      <c r="Q62" s="2"/>
      <c r="R62" s="2"/>
      <c r="S62" s="2"/>
      <c r="T62" s="2"/>
      <c r="U62" s="2"/>
    </row>
    <row r="63" spans="1:21" ht="16.5" customHeight="1" x14ac:dyDescent="0.2">
      <c r="A63" s="35"/>
      <c r="B63" s="35"/>
      <c r="C63" s="79" t="s">
        <v>154</v>
      </c>
      <c r="D63" s="79"/>
      <c r="E63" s="79"/>
      <c r="F63" s="79"/>
      <c r="G63" s="79"/>
      <c r="H63" s="79"/>
      <c r="I63" s="79"/>
      <c r="J63" s="79"/>
      <c r="K63" s="79"/>
      <c r="L63" s="79"/>
      <c r="M63" s="79"/>
      <c r="N63" s="79"/>
      <c r="O63" s="79"/>
      <c r="P63" s="79"/>
      <c r="Q63" s="79"/>
      <c r="R63" s="79"/>
      <c r="S63" s="79"/>
      <c r="T63" s="79"/>
      <c r="U63" s="79"/>
    </row>
    <row r="64" spans="1:21" ht="16.5" customHeight="1" x14ac:dyDescent="0.2">
      <c r="A64" s="35"/>
      <c r="B64" s="35"/>
      <c r="C64" s="79" t="s">
        <v>155</v>
      </c>
      <c r="D64" s="79"/>
      <c r="E64" s="79"/>
      <c r="F64" s="79"/>
      <c r="G64" s="79"/>
      <c r="H64" s="79"/>
      <c r="I64" s="79"/>
      <c r="J64" s="79"/>
      <c r="K64" s="79"/>
      <c r="L64" s="79"/>
      <c r="M64" s="79"/>
      <c r="N64" s="79"/>
      <c r="O64" s="79"/>
      <c r="P64" s="79"/>
      <c r="Q64" s="79"/>
      <c r="R64" s="79"/>
      <c r="S64" s="79"/>
      <c r="T64" s="79"/>
      <c r="U64" s="79"/>
    </row>
    <row r="65" spans="1:21" ht="4.5" customHeight="1" x14ac:dyDescent="0.2">
      <c r="A65" s="25"/>
      <c r="B65" s="25"/>
      <c r="C65" s="2"/>
      <c r="D65" s="2"/>
      <c r="E65" s="2"/>
      <c r="F65" s="2"/>
      <c r="G65" s="2"/>
      <c r="H65" s="2"/>
      <c r="I65" s="2"/>
      <c r="J65" s="2"/>
      <c r="K65" s="2"/>
      <c r="L65" s="2"/>
      <c r="M65" s="2"/>
      <c r="N65" s="2"/>
      <c r="O65" s="2"/>
      <c r="P65" s="2"/>
      <c r="Q65" s="2"/>
      <c r="R65" s="2"/>
      <c r="S65" s="2"/>
      <c r="T65" s="2"/>
      <c r="U65" s="2"/>
    </row>
    <row r="66" spans="1:21" ht="42.4" customHeight="1" x14ac:dyDescent="0.2">
      <c r="A66" s="25" t="s">
        <v>115</v>
      </c>
      <c r="B66" s="25"/>
      <c r="C66" s="79" t="s">
        <v>737</v>
      </c>
      <c r="D66" s="79"/>
      <c r="E66" s="79"/>
      <c r="F66" s="79"/>
      <c r="G66" s="79"/>
      <c r="H66" s="79"/>
      <c r="I66" s="79"/>
      <c r="J66" s="79"/>
      <c r="K66" s="79"/>
      <c r="L66" s="79"/>
      <c r="M66" s="79"/>
      <c r="N66" s="79"/>
      <c r="O66" s="79"/>
      <c r="P66" s="79"/>
      <c r="Q66" s="79"/>
      <c r="R66" s="79"/>
      <c r="S66" s="79"/>
      <c r="T66" s="79"/>
      <c r="U66" s="79"/>
    </row>
    <row r="67" spans="1:21" ht="29.45" customHeight="1" x14ac:dyDescent="0.2">
      <c r="A67" s="25" t="s">
        <v>117</v>
      </c>
      <c r="B67" s="25"/>
      <c r="C67" s="79" t="s">
        <v>738</v>
      </c>
      <c r="D67" s="79"/>
      <c r="E67" s="79"/>
      <c r="F67" s="79"/>
      <c r="G67" s="79"/>
      <c r="H67" s="79"/>
      <c r="I67" s="79"/>
      <c r="J67" s="79"/>
      <c r="K67" s="79"/>
      <c r="L67" s="79"/>
      <c r="M67" s="79"/>
      <c r="N67" s="79"/>
      <c r="O67" s="79"/>
      <c r="P67" s="79"/>
      <c r="Q67" s="79"/>
      <c r="R67" s="79"/>
      <c r="S67" s="79"/>
      <c r="T67" s="79"/>
      <c r="U67" s="79"/>
    </row>
    <row r="68" spans="1:21" ht="29.45" customHeight="1" x14ac:dyDescent="0.2">
      <c r="A68" s="25" t="s">
        <v>119</v>
      </c>
      <c r="B68" s="25"/>
      <c r="C68" s="79" t="s">
        <v>739</v>
      </c>
      <c r="D68" s="79"/>
      <c r="E68" s="79"/>
      <c r="F68" s="79"/>
      <c r="G68" s="79"/>
      <c r="H68" s="79"/>
      <c r="I68" s="79"/>
      <c r="J68" s="79"/>
      <c r="K68" s="79"/>
      <c r="L68" s="79"/>
      <c r="M68" s="79"/>
      <c r="N68" s="79"/>
      <c r="O68" s="79"/>
      <c r="P68" s="79"/>
      <c r="Q68" s="79"/>
      <c r="R68" s="79"/>
      <c r="S68" s="79"/>
      <c r="T68" s="79"/>
      <c r="U68" s="79"/>
    </row>
    <row r="69" spans="1:21" ht="55.15" customHeight="1" x14ac:dyDescent="0.2">
      <c r="A69" s="25" t="s">
        <v>121</v>
      </c>
      <c r="B69" s="25"/>
      <c r="C69" s="79" t="s">
        <v>740</v>
      </c>
      <c r="D69" s="79"/>
      <c r="E69" s="79"/>
      <c r="F69" s="79"/>
      <c r="G69" s="79"/>
      <c r="H69" s="79"/>
      <c r="I69" s="79"/>
      <c r="J69" s="79"/>
      <c r="K69" s="79"/>
      <c r="L69" s="79"/>
      <c r="M69" s="79"/>
      <c r="N69" s="79"/>
      <c r="O69" s="79"/>
      <c r="P69" s="79"/>
      <c r="Q69" s="79"/>
      <c r="R69" s="79"/>
      <c r="S69" s="79"/>
      <c r="T69" s="79"/>
      <c r="U69" s="79"/>
    </row>
    <row r="70" spans="1:21" ht="93.95" customHeight="1" x14ac:dyDescent="0.2">
      <c r="A70" s="25" t="s">
        <v>123</v>
      </c>
      <c r="B70" s="25"/>
      <c r="C70" s="79" t="s">
        <v>741</v>
      </c>
      <c r="D70" s="79"/>
      <c r="E70" s="79"/>
      <c r="F70" s="79"/>
      <c r="G70" s="79"/>
      <c r="H70" s="79"/>
      <c r="I70" s="79"/>
      <c r="J70" s="79"/>
      <c r="K70" s="79"/>
      <c r="L70" s="79"/>
      <c r="M70" s="79"/>
      <c r="N70" s="79"/>
      <c r="O70" s="79"/>
      <c r="P70" s="79"/>
      <c r="Q70" s="79"/>
      <c r="R70" s="79"/>
      <c r="S70" s="79"/>
      <c r="T70" s="79"/>
      <c r="U70" s="79"/>
    </row>
    <row r="71" spans="1:21" ht="42.4" customHeight="1" x14ac:dyDescent="0.2">
      <c r="A71" s="25" t="s">
        <v>161</v>
      </c>
      <c r="B71" s="25"/>
      <c r="C71" s="79" t="s">
        <v>742</v>
      </c>
      <c r="D71" s="79"/>
      <c r="E71" s="79"/>
      <c r="F71" s="79"/>
      <c r="G71" s="79"/>
      <c r="H71" s="79"/>
      <c r="I71" s="79"/>
      <c r="J71" s="79"/>
      <c r="K71" s="79"/>
      <c r="L71" s="79"/>
      <c r="M71" s="79"/>
      <c r="N71" s="79"/>
      <c r="O71" s="79"/>
      <c r="P71" s="79"/>
      <c r="Q71" s="79"/>
      <c r="R71" s="79"/>
      <c r="S71" s="79"/>
      <c r="T71" s="79"/>
      <c r="U71" s="79"/>
    </row>
    <row r="72" spans="1:21" ht="55.15" customHeight="1" x14ac:dyDescent="0.2">
      <c r="A72" s="25" t="s">
        <v>180</v>
      </c>
      <c r="B72" s="25"/>
      <c r="C72" s="79" t="s">
        <v>743</v>
      </c>
      <c r="D72" s="79"/>
      <c r="E72" s="79"/>
      <c r="F72" s="79"/>
      <c r="G72" s="79"/>
      <c r="H72" s="79"/>
      <c r="I72" s="79"/>
      <c r="J72" s="79"/>
      <c r="K72" s="79"/>
      <c r="L72" s="79"/>
      <c r="M72" s="79"/>
      <c r="N72" s="79"/>
      <c r="O72" s="79"/>
      <c r="P72" s="79"/>
      <c r="Q72" s="79"/>
      <c r="R72" s="79"/>
      <c r="S72" s="79"/>
      <c r="T72" s="79"/>
      <c r="U72" s="79"/>
    </row>
    <row r="73" spans="1:21" ht="4.5" customHeight="1" x14ac:dyDescent="0.2"/>
    <row r="74" spans="1:21" ht="29.45" customHeight="1" x14ac:dyDescent="0.2">
      <c r="A74" s="26" t="s">
        <v>125</v>
      </c>
      <c r="B74" s="25"/>
      <c r="C74" s="25"/>
      <c r="D74" s="25"/>
      <c r="E74" s="79" t="s">
        <v>744</v>
      </c>
      <c r="F74" s="79"/>
      <c r="G74" s="79"/>
      <c r="H74" s="79"/>
      <c r="I74" s="79"/>
      <c r="J74" s="79"/>
      <c r="K74" s="79"/>
      <c r="L74" s="79"/>
      <c r="M74" s="79"/>
      <c r="N74" s="79"/>
      <c r="O74" s="79"/>
      <c r="P74" s="79"/>
      <c r="Q74" s="79"/>
      <c r="R74" s="79"/>
      <c r="S74" s="79"/>
      <c r="T74" s="79"/>
      <c r="U74" s="79"/>
    </row>
  </sheetData>
  <mergeCells count="19">
    <mergeCell ref="D57:K57"/>
    <mergeCell ref="D59:K59"/>
    <mergeCell ref="K1:U1"/>
    <mergeCell ref="C61:U61"/>
    <mergeCell ref="C63:U63"/>
    <mergeCell ref="D17:K17"/>
    <mergeCell ref="D20:K20"/>
    <mergeCell ref="D36:K36"/>
    <mergeCell ref="D39:K39"/>
    <mergeCell ref="D40:K40"/>
    <mergeCell ref="C70:U70"/>
    <mergeCell ref="C71:U71"/>
    <mergeCell ref="C72:U72"/>
    <mergeCell ref="E74:U74"/>
    <mergeCell ref="C64:U64"/>
    <mergeCell ref="C66:U66"/>
    <mergeCell ref="C67:U67"/>
    <mergeCell ref="C68:U68"/>
    <mergeCell ref="C69:U69"/>
  </mergeCells>
  <pageMargins left="0.7" right="0.7" top="0.75" bottom="0.75" header="0.3" footer="0.3"/>
  <pageSetup paperSize="9" fitToHeight="0" orientation="landscape" horizontalDpi="300" verticalDpi="300"/>
  <headerFooter scaleWithDoc="0" alignWithMargins="0">
    <oddHeader>&amp;C&amp;"Arial"&amp;8TABLE 10A.48</oddHeader>
    <oddFooter>&amp;L&amp;"Arial"&amp;8REPORT ON
GOVERNMENT
SERVICES 2022&amp;R&amp;"Arial"&amp;8PRIMARY AND
COMMUNITY HEALTH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02"/>
  <sheetViews>
    <sheetView showGridLines="0" workbookViewId="0"/>
  </sheetViews>
  <sheetFormatPr defaultColWidth="10.85546875" defaultRowHeight="12.75" x14ac:dyDescent="0.2"/>
  <cols>
    <col min="1" max="10" width="1.7109375" customWidth="1"/>
    <col min="11" max="11" width="6.28515625" customWidth="1"/>
    <col min="12" max="12" width="5.42578125" customWidth="1"/>
    <col min="13" max="20" width="8.140625" customWidth="1"/>
    <col min="21" max="21" width="8.7109375" customWidth="1"/>
  </cols>
  <sheetData>
    <row r="1" spans="1:21" ht="33.950000000000003" customHeight="1" x14ac:dyDescent="0.2">
      <c r="A1" s="8" t="s">
        <v>187</v>
      </c>
      <c r="B1" s="8"/>
      <c r="C1" s="8"/>
      <c r="D1" s="8"/>
      <c r="E1" s="8"/>
      <c r="F1" s="8"/>
      <c r="G1" s="8"/>
      <c r="H1" s="8"/>
      <c r="I1" s="8"/>
      <c r="J1" s="8"/>
      <c r="K1" s="85" t="s">
        <v>188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137</v>
      </c>
    </row>
    <row r="3" spans="1:21" ht="16.5" customHeight="1" x14ac:dyDescent="0.2">
      <c r="A3" s="7" t="s">
        <v>166</v>
      </c>
      <c r="B3" s="7"/>
      <c r="C3" s="7"/>
      <c r="D3" s="7"/>
      <c r="E3" s="7"/>
      <c r="F3" s="7"/>
      <c r="G3" s="7"/>
      <c r="H3" s="7"/>
      <c r="I3" s="7"/>
      <c r="J3" s="7"/>
      <c r="K3" s="7"/>
      <c r="L3" s="9"/>
      <c r="M3" s="10"/>
      <c r="N3" s="10"/>
      <c r="O3" s="10"/>
      <c r="P3" s="10"/>
      <c r="Q3" s="10"/>
      <c r="R3" s="10"/>
      <c r="S3" s="10"/>
      <c r="T3" s="10"/>
      <c r="U3" s="10"/>
    </row>
    <row r="4" spans="1:21" ht="16.5" customHeight="1" x14ac:dyDescent="0.2">
      <c r="A4" s="7"/>
      <c r="B4" s="7" t="s">
        <v>140</v>
      </c>
      <c r="C4" s="7"/>
      <c r="D4" s="7"/>
      <c r="E4" s="7"/>
      <c r="F4" s="7"/>
      <c r="G4" s="7"/>
      <c r="H4" s="7"/>
      <c r="I4" s="7"/>
      <c r="J4" s="7"/>
      <c r="K4" s="7"/>
      <c r="L4" s="9"/>
      <c r="M4" s="10"/>
      <c r="N4" s="10"/>
      <c r="O4" s="10"/>
      <c r="P4" s="10"/>
      <c r="Q4" s="10"/>
      <c r="R4" s="10"/>
      <c r="S4" s="10"/>
      <c r="T4" s="10"/>
      <c r="U4" s="10"/>
    </row>
    <row r="5" spans="1:21" ht="16.5" customHeight="1" x14ac:dyDescent="0.2">
      <c r="A5" s="7"/>
      <c r="B5" s="7"/>
      <c r="C5" s="7" t="s">
        <v>167</v>
      </c>
      <c r="D5" s="7"/>
      <c r="E5" s="7"/>
      <c r="F5" s="7"/>
      <c r="G5" s="7"/>
      <c r="H5" s="7"/>
      <c r="I5" s="7"/>
      <c r="J5" s="7"/>
      <c r="K5" s="7"/>
      <c r="L5" s="9"/>
      <c r="M5" s="10"/>
      <c r="N5" s="10"/>
      <c r="O5" s="10"/>
      <c r="P5" s="10"/>
      <c r="Q5" s="10"/>
      <c r="R5" s="10"/>
      <c r="S5" s="10"/>
      <c r="T5" s="10"/>
      <c r="U5" s="10"/>
    </row>
    <row r="6" spans="1:21" ht="16.5" customHeight="1" x14ac:dyDescent="0.2">
      <c r="A6" s="7"/>
      <c r="B6" s="7"/>
      <c r="C6" s="7"/>
      <c r="D6" s="7" t="s">
        <v>189</v>
      </c>
      <c r="E6" s="7"/>
      <c r="F6" s="7"/>
      <c r="G6" s="7"/>
      <c r="H6" s="7"/>
      <c r="I6" s="7"/>
      <c r="J6" s="7"/>
      <c r="K6" s="7"/>
      <c r="L6" s="9"/>
      <c r="M6" s="10"/>
      <c r="N6" s="10"/>
      <c r="O6" s="10"/>
      <c r="P6" s="10"/>
      <c r="Q6" s="10"/>
      <c r="R6" s="10"/>
      <c r="S6" s="10"/>
      <c r="T6" s="10"/>
      <c r="U6" s="10"/>
    </row>
    <row r="7" spans="1:21" ht="16.5" customHeight="1" x14ac:dyDescent="0.2">
      <c r="A7" s="7"/>
      <c r="B7" s="7"/>
      <c r="C7" s="7"/>
      <c r="D7" s="7"/>
      <c r="E7" s="7" t="s">
        <v>190</v>
      </c>
      <c r="F7" s="7"/>
      <c r="G7" s="7"/>
      <c r="H7" s="7"/>
      <c r="I7" s="7"/>
      <c r="J7" s="7"/>
      <c r="K7" s="7"/>
      <c r="L7" s="9" t="s">
        <v>100</v>
      </c>
      <c r="M7" s="33">
        <v>723.4</v>
      </c>
      <c r="N7" s="33">
        <v>596.29999999999995</v>
      </c>
      <c r="O7" s="33">
        <v>411.2</v>
      </c>
      <c r="P7" s="33">
        <v>244.9</v>
      </c>
      <c r="Q7" s="33">
        <v>150.69999999999999</v>
      </c>
      <c r="R7" s="30">
        <v>55.3</v>
      </c>
      <c r="S7" s="30">
        <v>50.9</v>
      </c>
      <c r="T7" s="30">
        <v>15.2</v>
      </c>
      <c r="U7" s="32">
        <v>2247.9</v>
      </c>
    </row>
    <row r="8" spans="1:21" ht="16.5" customHeight="1" x14ac:dyDescent="0.2">
      <c r="A8" s="7"/>
      <c r="B8" s="7"/>
      <c r="C8" s="7"/>
      <c r="D8" s="7"/>
      <c r="E8" s="7" t="s">
        <v>191</v>
      </c>
      <c r="F8" s="7"/>
      <c r="G8" s="7"/>
      <c r="H8" s="7"/>
      <c r="I8" s="7"/>
      <c r="J8" s="7"/>
      <c r="K8" s="7"/>
      <c r="L8" s="9" t="s">
        <v>100</v>
      </c>
      <c r="M8" s="30">
        <v>40.799999999999997</v>
      </c>
      <c r="N8" s="30">
        <v>29</v>
      </c>
      <c r="O8" s="30">
        <v>21</v>
      </c>
      <c r="P8" s="30">
        <v>14.3</v>
      </c>
      <c r="Q8" s="36">
        <v>8</v>
      </c>
      <c r="R8" s="36">
        <v>2.6</v>
      </c>
      <c r="S8" s="36">
        <v>3.5</v>
      </c>
      <c r="T8" s="36">
        <v>0.3</v>
      </c>
      <c r="U8" s="33">
        <v>119.5</v>
      </c>
    </row>
    <row r="9" spans="1:21" ht="16.5" customHeight="1" x14ac:dyDescent="0.2">
      <c r="A9" s="7"/>
      <c r="B9" s="7"/>
      <c r="C9" s="7"/>
      <c r="D9" s="7"/>
      <c r="E9" s="7" t="s">
        <v>105</v>
      </c>
      <c r="F9" s="7"/>
      <c r="G9" s="7"/>
      <c r="H9" s="7"/>
      <c r="I9" s="7"/>
      <c r="J9" s="7"/>
      <c r="K9" s="7"/>
      <c r="L9" s="9" t="s">
        <v>100</v>
      </c>
      <c r="M9" s="33">
        <v>764.1</v>
      </c>
      <c r="N9" s="33">
        <v>625.29999999999995</v>
      </c>
      <c r="O9" s="33">
        <v>432.2</v>
      </c>
      <c r="P9" s="33">
        <v>259.2</v>
      </c>
      <c r="Q9" s="33">
        <v>158.69999999999999</v>
      </c>
      <c r="R9" s="30">
        <v>58</v>
      </c>
      <c r="S9" s="30">
        <v>54.4</v>
      </c>
      <c r="T9" s="30">
        <v>15.5</v>
      </c>
      <c r="U9" s="32">
        <v>2367.3000000000002</v>
      </c>
    </row>
    <row r="10" spans="1:21" ht="16.5" customHeight="1" x14ac:dyDescent="0.2">
      <c r="A10" s="7"/>
      <c r="B10" s="7"/>
      <c r="C10" s="7"/>
      <c r="D10" s="7" t="s">
        <v>192</v>
      </c>
      <c r="E10" s="7"/>
      <c r="F10" s="7"/>
      <c r="G10" s="7"/>
      <c r="H10" s="7"/>
      <c r="I10" s="7"/>
      <c r="J10" s="7"/>
      <c r="K10" s="7"/>
      <c r="L10" s="9"/>
      <c r="M10" s="10"/>
      <c r="N10" s="10"/>
      <c r="O10" s="10"/>
      <c r="P10" s="10"/>
      <c r="Q10" s="10"/>
      <c r="R10" s="10"/>
      <c r="S10" s="10"/>
      <c r="T10" s="10"/>
      <c r="U10" s="10"/>
    </row>
    <row r="11" spans="1:21" ht="16.5" customHeight="1" x14ac:dyDescent="0.2">
      <c r="A11" s="7"/>
      <c r="B11" s="7"/>
      <c r="C11" s="7"/>
      <c r="D11" s="7"/>
      <c r="E11" s="7" t="s">
        <v>190</v>
      </c>
      <c r="F11" s="7"/>
      <c r="G11" s="7"/>
      <c r="H11" s="7"/>
      <c r="I11" s="7"/>
      <c r="J11" s="7"/>
      <c r="K11" s="7"/>
      <c r="L11" s="9" t="s">
        <v>100</v>
      </c>
      <c r="M11" s="32">
        <v>1620</v>
      </c>
      <c r="N11" s="32">
        <v>1204.4000000000001</v>
      </c>
      <c r="O11" s="32">
        <v>1039.0999999999999</v>
      </c>
      <c r="P11" s="33">
        <v>470</v>
      </c>
      <c r="Q11" s="33">
        <v>412.8</v>
      </c>
      <c r="R11" s="33">
        <v>145.1</v>
      </c>
      <c r="S11" s="30">
        <v>55.9</v>
      </c>
      <c r="T11" s="30">
        <v>18.899999999999999</v>
      </c>
      <c r="U11" s="32">
        <v>4966.1000000000004</v>
      </c>
    </row>
    <row r="12" spans="1:21" ht="16.5" customHeight="1" x14ac:dyDescent="0.2">
      <c r="A12" s="7"/>
      <c r="B12" s="7"/>
      <c r="C12" s="7"/>
      <c r="D12" s="7"/>
      <c r="E12" s="7" t="s">
        <v>193</v>
      </c>
      <c r="F12" s="7"/>
      <c r="G12" s="7"/>
      <c r="H12" s="7"/>
      <c r="I12" s="7"/>
      <c r="J12" s="7"/>
      <c r="K12" s="7"/>
      <c r="L12" s="9" t="s">
        <v>100</v>
      </c>
      <c r="M12" s="33">
        <v>604.5</v>
      </c>
      <c r="N12" s="33">
        <v>432.4</v>
      </c>
      <c r="O12" s="33">
        <v>364</v>
      </c>
      <c r="P12" s="33">
        <v>158.80000000000001</v>
      </c>
      <c r="Q12" s="33">
        <v>148.9</v>
      </c>
      <c r="R12" s="30">
        <v>56</v>
      </c>
      <c r="S12" s="30">
        <v>19.8</v>
      </c>
      <c r="T12" s="36">
        <v>2.9</v>
      </c>
      <c r="U12" s="32">
        <v>1787.3</v>
      </c>
    </row>
    <row r="13" spans="1:21" ht="16.5" customHeight="1" x14ac:dyDescent="0.2">
      <c r="A13" s="7"/>
      <c r="B13" s="7"/>
      <c r="C13" s="7"/>
      <c r="D13" s="7"/>
      <c r="E13" s="7" t="s">
        <v>105</v>
      </c>
      <c r="F13" s="7"/>
      <c r="G13" s="7"/>
      <c r="H13" s="7"/>
      <c r="I13" s="7"/>
      <c r="J13" s="7"/>
      <c r="K13" s="7"/>
      <c r="L13" s="9" t="s">
        <v>100</v>
      </c>
      <c r="M13" s="32">
        <v>2224.5</v>
      </c>
      <c r="N13" s="32">
        <v>1636.7</v>
      </c>
      <c r="O13" s="32">
        <v>1403</v>
      </c>
      <c r="P13" s="33">
        <v>628.79999999999995</v>
      </c>
      <c r="Q13" s="33">
        <v>561.70000000000005</v>
      </c>
      <c r="R13" s="33">
        <v>201</v>
      </c>
      <c r="S13" s="30">
        <v>75.7</v>
      </c>
      <c r="T13" s="30">
        <v>21.9</v>
      </c>
      <c r="U13" s="32">
        <v>6753.4</v>
      </c>
    </row>
    <row r="14" spans="1:21" ht="16.5" customHeight="1" x14ac:dyDescent="0.2">
      <c r="A14" s="7"/>
      <c r="B14" s="7"/>
      <c r="C14" s="7"/>
      <c r="D14" s="7" t="s">
        <v>194</v>
      </c>
      <c r="E14" s="7"/>
      <c r="F14" s="7"/>
      <c r="G14" s="7"/>
      <c r="H14" s="7"/>
      <c r="I14" s="7"/>
      <c r="J14" s="7"/>
      <c r="K14" s="7"/>
      <c r="L14" s="9" t="s">
        <v>100</v>
      </c>
      <c r="M14" s="36">
        <v>4</v>
      </c>
      <c r="N14" s="36">
        <v>5.5</v>
      </c>
      <c r="O14" s="36">
        <v>3</v>
      </c>
      <c r="P14" s="36">
        <v>1.1000000000000001</v>
      </c>
      <c r="Q14" s="36">
        <v>1</v>
      </c>
      <c r="R14" s="36">
        <v>0.3</v>
      </c>
      <c r="S14" s="36">
        <v>0.1</v>
      </c>
      <c r="T14" s="36">
        <v>0.1</v>
      </c>
      <c r="U14" s="30">
        <v>15</v>
      </c>
    </row>
    <row r="15" spans="1:21" ht="16.5" customHeight="1" x14ac:dyDescent="0.2">
      <c r="A15" s="7"/>
      <c r="B15" s="7"/>
      <c r="C15" s="7"/>
      <c r="D15" s="7" t="s">
        <v>195</v>
      </c>
      <c r="E15" s="7"/>
      <c r="F15" s="7"/>
      <c r="G15" s="7"/>
      <c r="H15" s="7"/>
      <c r="I15" s="7"/>
      <c r="J15" s="7"/>
      <c r="K15" s="7"/>
      <c r="L15" s="9" t="s">
        <v>100</v>
      </c>
      <c r="M15" s="32">
        <v>2992.6</v>
      </c>
      <c r="N15" s="32">
        <v>2267.5</v>
      </c>
      <c r="O15" s="32">
        <v>1838.2</v>
      </c>
      <c r="P15" s="33">
        <v>889.1</v>
      </c>
      <c r="Q15" s="33">
        <v>721.3</v>
      </c>
      <c r="R15" s="33">
        <v>259.3</v>
      </c>
      <c r="S15" s="33">
        <v>130.19999999999999</v>
      </c>
      <c r="T15" s="30">
        <v>37.5</v>
      </c>
      <c r="U15" s="32">
        <v>9135.7000000000007</v>
      </c>
    </row>
    <row r="16" spans="1:21" ht="16.5" customHeight="1" x14ac:dyDescent="0.2">
      <c r="A16" s="7"/>
      <c r="B16" s="7"/>
      <c r="C16" s="7" t="s">
        <v>196</v>
      </c>
      <c r="D16" s="7"/>
      <c r="E16" s="7"/>
      <c r="F16" s="7"/>
      <c r="G16" s="7"/>
      <c r="H16" s="7"/>
      <c r="I16" s="7"/>
      <c r="J16" s="7"/>
      <c r="K16" s="7"/>
      <c r="L16" s="9" t="s">
        <v>100</v>
      </c>
      <c r="M16" s="30">
        <v>78.3</v>
      </c>
      <c r="N16" s="30">
        <v>43.6</v>
      </c>
      <c r="O16" s="30">
        <v>80</v>
      </c>
      <c r="P16" s="30">
        <v>23.8</v>
      </c>
      <c r="Q16" s="30">
        <v>17.600000000000001</v>
      </c>
      <c r="R16" s="36">
        <v>7.9</v>
      </c>
      <c r="S16" s="36">
        <v>6.1</v>
      </c>
      <c r="T16" s="36">
        <v>1</v>
      </c>
      <c r="U16" s="33">
        <v>258.3</v>
      </c>
    </row>
    <row r="17" spans="1:21" ht="29.45" customHeight="1" x14ac:dyDescent="0.2">
      <c r="A17" s="7"/>
      <c r="B17" s="7"/>
      <c r="C17" s="84" t="s">
        <v>197</v>
      </c>
      <c r="D17" s="84"/>
      <c r="E17" s="84"/>
      <c r="F17" s="84"/>
      <c r="G17" s="84"/>
      <c r="H17" s="84"/>
      <c r="I17" s="84"/>
      <c r="J17" s="84"/>
      <c r="K17" s="84"/>
      <c r="L17" s="9" t="s">
        <v>100</v>
      </c>
      <c r="M17" s="32">
        <v>3070.9</v>
      </c>
      <c r="N17" s="32">
        <v>2311.1</v>
      </c>
      <c r="O17" s="32">
        <v>1918.2</v>
      </c>
      <c r="P17" s="33">
        <v>912.9</v>
      </c>
      <c r="Q17" s="33">
        <v>738.9</v>
      </c>
      <c r="R17" s="33">
        <v>267.10000000000002</v>
      </c>
      <c r="S17" s="33">
        <v>136.30000000000001</v>
      </c>
      <c r="T17" s="30">
        <v>38.5</v>
      </c>
      <c r="U17" s="32">
        <v>9394</v>
      </c>
    </row>
    <row r="18" spans="1:21" ht="16.5" customHeight="1" x14ac:dyDescent="0.2">
      <c r="A18" s="7"/>
      <c r="B18" s="7"/>
      <c r="C18" s="7" t="s">
        <v>198</v>
      </c>
      <c r="D18" s="7"/>
      <c r="E18" s="7"/>
      <c r="F18" s="7"/>
      <c r="G18" s="7"/>
      <c r="H18" s="7"/>
      <c r="I18" s="7"/>
      <c r="J18" s="7"/>
      <c r="K18" s="7"/>
      <c r="L18" s="9"/>
      <c r="M18" s="10"/>
      <c r="N18" s="10"/>
      <c r="O18" s="10"/>
      <c r="P18" s="10"/>
      <c r="Q18" s="10"/>
      <c r="R18" s="10"/>
      <c r="S18" s="10"/>
      <c r="T18" s="10"/>
      <c r="U18" s="10"/>
    </row>
    <row r="19" spans="1:21" ht="16.5" customHeight="1" x14ac:dyDescent="0.2">
      <c r="A19" s="7"/>
      <c r="B19" s="7"/>
      <c r="C19" s="7"/>
      <c r="D19" s="7" t="s">
        <v>199</v>
      </c>
      <c r="E19" s="7"/>
      <c r="F19" s="7"/>
      <c r="G19" s="7"/>
      <c r="H19" s="7"/>
      <c r="I19" s="7"/>
      <c r="J19" s="7"/>
      <c r="K19" s="7"/>
      <c r="L19" s="9" t="s">
        <v>152</v>
      </c>
      <c r="M19" s="33">
        <v>365.7</v>
      </c>
      <c r="N19" s="33">
        <v>339.6</v>
      </c>
      <c r="O19" s="33">
        <v>353.3</v>
      </c>
      <c r="P19" s="33">
        <v>332.6</v>
      </c>
      <c r="Q19" s="33">
        <v>406.8</v>
      </c>
      <c r="R19" s="33">
        <v>478.3</v>
      </c>
      <c r="S19" s="33">
        <v>301.5</v>
      </c>
      <c r="T19" s="33">
        <v>151.69999999999999</v>
      </c>
      <c r="U19" s="33">
        <v>355</v>
      </c>
    </row>
    <row r="20" spans="1:21" ht="29.45" customHeight="1" x14ac:dyDescent="0.2">
      <c r="A20" s="7"/>
      <c r="B20" s="7"/>
      <c r="C20" s="7"/>
      <c r="D20" s="84" t="s">
        <v>200</v>
      </c>
      <c r="E20" s="84"/>
      <c r="F20" s="84"/>
      <c r="G20" s="84"/>
      <c r="H20" s="84"/>
      <c r="I20" s="84"/>
      <c r="J20" s="84"/>
      <c r="K20" s="84"/>
      <c r="L20" s="9" t="s">
        <v>174</v>
      </c>
      <c r="M20" s="30">
        <v>74.3</v>
      </c>
      <c r="N20" s="30">
        <v>72.2</v>
      </c>
      <c r="O20" s="30">
        <v>76.3</v>
      </c>
      <c r="P20" s="30">
        <v>70.7</v>
      </c>
      <c r="Q20" s="30">
        <v>77.900000000000006</v>
      </c>
      <c r="R20" s="30">
        <v>77.5</v>
      </c>
      <c r="S20" s="30">
        <v>58.1</v>
      </c>
      <c r="T20" s="30">
        <v>58.3</v>
      </c>
      <c r="U20" s="30">
        <v>73.900000000000006</v>
      </c>
    </row>
    <row r="21" spans="1:21" ht="16.5" customHeight="1" x14ac:dyDescent="0.2">
      <c r="A21" s="7"/>
      <c r="B21" s="7" t="s">
        <v>96</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167</v>
      </c>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189</v>
      </c>
      <c r="E23" s="7"/>
      <c r="F23" s="7"/>
      <c r="G23" s="7"/>
      <c r="H23" s="7"/>
      <c r="I23" s="7"/>
      <c r="J23" s="7"/>
      <c r="K23" s="7"/>
      <c r="L23" s="9"/>
      <c r="M23" s="10"/>
      <c r="N23" s="10"/>
      <c r="O23" s="10"/>
      <c r="P23" s="10"/>
      <c r="Q23" s="10"/>
      <c r="R23" s="10"/>
      <c r="S23" s="10"/>
      <c r="T23" s="10"/>
      <c r="U23" s="10"/>
    </row>
    <row r="24" spans="1:21" ht="16.5" customHeight="1" x14ac:dyDescent="0.2">
      <c r="A24" s="7"/>
      <c r="B24" s="7"/>
      <c r="C24" s="7"/>
      <c r="D24" s="7"/>
      <c r="E24" s="7" t="s">
        <v>190</v>
      </c>
      <c r="F24" s="7"/>
      <c r="G24" s="7"/>
      <c r="H24" s="7"/>
      <c r="I24" s="7"/>
      <c r="J24" s="7"/>
      <c r="K24" s="7"/>
      <c r="L24" s="9" t="s">
        <v>100</v>
      </c>
      <c r="M24" s="33">
        <v>695.3</v>
      </c>
      <c r="N24" s="33">
        <v>582.20000000000005</v>
      </c>
      <c r="O24" s="33">
        <v>400.3</v>
      </c>
      <c r="P24" s="33">
        <v>235</v>
      </c>
      <c r="Q24" s="33">
        <v>147.30000000000001</v>
      </c>
      <c r="R24" s="30">
        <v>51.5</v>
      </c>
      <c r="S24" s="30">
        <v>48.6</v>
      </c>
      <c r="T24" s="30">
        <v>14.6</v>
      </c>
      <c r="U24" s="32">
        <v>2174.9</v>
      </c>
    </row>
    <row r="25" spans="1:21" ht="16.5" customHeight="1" x14ac:dyDescent="0.2">
      <c r="A25" s="7"/>
      <c r="B25" s="7"/>
      <c r="C25" s="7"/>
      <c r="D25" s="7"/>
      <c r="E25" s="7" t="s">
        <v>191</v>
      </c>
      <c r="F25" s="7"/>
      <c r="G25" s="7"/>
      <c r="H25" s="7"/>
      <c r="I25" s="7"/>
      <c r="J25" s="7"/>
      <c r="K25" s="7"/>
      <c r="L25" s="9" t="s">
        <v>100</v>
      </c>
      <c r="M25" s="30">
        <v>36.799999999999997</v>
      </c>
      <c r="N25" s="30">
        <v>25.7</v>
      </c>
      <c r="O25" s="30">
        <v>18.399999999999999</v>
      </c>
      <c r="P25" s="30">
        <v>12.7</v>
      </c>
      <c r="Q25" s="36">
        <v>7</v>
      </c>
      <c r="R25" s="36">
        <v>2.2000000000000002</v>
      </c>
      <c r="S25" s="36">
        <v>3</v>
      </c>
      <c r="T25" s="36">
        <v>0.3</v>
      </c>
      <c r="U25" s="33">
        <v>106.1</v>
      </c>
    </row>
    <row r="26" spans="1:21" ht="16.5" customHeight="1" x14ac:dyDescent="0.2">
      <c r="A26" s="7"/>
      <c r="B26" s="7"/>
      <c r="C26" s="7"/>
      <c r="D26" s="7"/>
      <c r="E26" s="7" t="s">
        <v>105</v>
      </c>
      <c r="F26" s="7"/>
      <c r="G26" s="7"/>
      <c r="H26" s="7"/>
      <c r="I26" s="7"/>
      <c r="J26" s="7"/>
      <c r="K26" s="7"/>
      <c r="L26" s="9" t="s">
        <v>100</v>
      </c>
      <c r="M26" s="33">
        <v>732.2</v>
      </c>
      <c r="N26" s="33">
        <v>608</v>
      </c>
      <c r="O26" s="33">
        <v>418.7</v>
      </c>
      <c r="P26" s="33">
        <v>247.7</v>
      </c>
      <c r="Q26" s="33">
        <v>154.30000000000001</v>
      </c>
      <c r="R26" s="30">
        <v>53.7</v>
      </c>
      <c r="S26" s="30">
        <v>51.5</v>
      </c>
      <c r="T26" s="30">
        <v>14.9</v>
      </c>
      <c r="U26" s="32">
        <v>2281</v>
      </c>
    </row>
    <row r="27" spans="1:21" ht="16.5" customHeight="1" x14ac:dyDescent="0.2">
      <c r="A27" s="7"/>
      <c r="B27" s="7"/>
      <c r="C27" s="7"/>
      <c r="D27" s="7" t="s">
        <v>192</v>
      </c>
      <c r="E27" s="7"/>
      <c r="F27" s="7"/>
      <c r="G27" s="7"/>
      <c r="H27" s="7"/>
      <c r="I27" s="7"/>
      <c r="J27" s="7"/>
      <c r="K27" s="7"/>
      <c r="L27" s="9"/>
      <c r="M27" s="10"/>
      <c r="N27" s="10"/>
      <c r="O27" s="10"/>
      <c r="P27" s="10"/>
      <c r="Q27" s="10"/>
      <c r="R27" s="10"/>
      <c r="S27" s="10"/>
      <c r="T27" s="10"/>
      <c r="U27" s="10"/>
    </row>
    <row r="28" spans="1:21" ht="16.5" customHeight="1" x14ac:dyDescent="0.2">
      <c r="A28" s="7"/>
      <c r="B28" s="7"/>
      <c r="C28" s="7"/>
      <c r="D28" s="7"/>
      <c r="E28" s="7" t="s">
        <v>190</v>
      </c>
      <c r="F28" s="7"/>
      <c r="G28" s="7"/>
      <c r="H28" s="7"/>
      <c r="I28" s="7"/>
      <c r="J28" s="7"/>
      <c r="K28" s="7"/>
      <c r="L28" s="9" t="s">
        <v>100</v>
      </c>
      <c r="M28" s="32">
        <v>1646.3</v>
      </c>
      <c r="N28" s="32">
        <v>1218</v>
      </c>
      <c r="O28" s="32">
        <v>1035.3</v>
      </c>
      <c r="P28" s="33">
        <v>463</v>
      </c>
      <c r="Q28" s="33">
        <v>414</v>
      </c>
      <c r="R28" s="33">
        <v>143.30000000000001</v>
      </c>
      <c r="S28" s="30">
        <v>55.3</v>
      </c>
      <c r="T28" s="30">
        <v>18</v>
      </c>
      <c r="U28" s="32">
        <v>4993.1000000000004</v>
      </c>
    </row>
    <row r="29" spans="1:21" ht="16.5" customHeight="1" x14ac:dyDescent="0.2">
      <c r="A29" s="7"/>
      <c r="B29" s="7"/>
      <c r="C29" s="7"/>
      <c r="D29" s="7"/>
      <c r="E29" s="7" t="s">
        <v>193</v>
      </c>
      <c r="F29" s="7"/>
      <c r="G29" s="7"/>
      <c r="H29" s="7"/>
      <c r="I29" s="7"/>
      <c r="J29" s="7"/>
      <c r="K29" s="7"/>
      <c r="L29" s="9" t="s">
        <v>100</v>
      </c>
      <c r="M29" s="33">
        <v>484.5</v>
      </c>
      <c r="N29" s="33">
        <v>333.6</v>
      </c>
      <c r="O29" s="33">
        <v>281.10000000000002</v>
      </c>
      <c r="P29" s="33">
        <v>118.6</v>
      </c>
      <c r="Q29" s="33">
        <v>113.3</v>
      </c>
      <c r="R29" s="30">
        <v>42.4</v>
      </c>
      <c r="S29" s="30">
        <v>15.1</v>
      </c>
      <c r="T29" s="36">
        <v>2</v>
      </c>
      <c r="U29" s="32">
        <v>1390.7</v>
      </c>
    </row>
    <row r="30" spans="1:21" ht="16.5" customHeight="1" x14ac:dyDescent="0.2">
      <c r="A30" s="7"/>
      <c r="B30" s="7"/>
      <c r="C30" s="7"/>
      <c r="D30" s="7"/>
      <c r="E30" s="7" t="s">
        <v>105</v>
      </c>
      <c r="F30" s="7"/>
      <c r="G30" s="7"/>
      <c r="H30" s="7"/>
      <c r="I30" s="7"/>
      <c r="J30" s="7"/>
      <c r="K30" s="7"/>
      <c r="L30" s="9" t="s">
        <v>100</v>
      </c>
      <c r="M30" s="32">
        <v>2130.6999999999998</v>
      </c>
      <c r="N30" s="32">
        <v>1551.6</v>
      </c>
      <c r="O30" s="32">
        <v>1316.3</v>
      </c>
      <c r="P30" s="33">
        <v>581.70000000000005</v>
      </c>
      <c r="Q30" s="33">
        <v>527.29999999999995</v>
      </c>
      <c r="R30" s="33">
        <v>185.7</v>
      </c>
      <c r="S30" s="30">
        <v>70.400000000000006</v>
      </c>
      <c r="T30" s="30">
        <v>20.100000000000001</v>
      </c>
      <c r="U30" s="32">
        <v>6383.8</v>
      </c>
    </row>
    <row r="31" spans="1:21" ht="16.5" customHeight="1" x14ac:dyDescent="0.2">
      <c r="A31" s="7"/>
      <c r="B31" s="7"/>
      <c r="C31" s="7"/>
      <c r="D31" s="7" t="s">
        <v>194</v>
      </c>
      <c r="E31" s="7"/>
      <c r="F31" s="7"/>
      <c r="G31" s="7"/>
      <c r="H31" s="7"/>
      <c r="I31" s="7"/>
      <c r="J31" s="7"/>
      <c r="K31" s="7"/>
      <c r="L31" s="9" t="s">
        <v>100</v>
      </c>
      <c r="M31" s="36">
        <v>4.9000000000000004</v>
      </c>
      <c r="N31" s="36">
        <v>6.2</v>
      </c>
      <c r="O31" s="36">
        <v>3.2</v>
      </c>
      <c r="P31" s="36">
        <v>1.2</v>
      </c>
      <c r="Q31" s="36">
        <v>1.1000000000000001</v>
      </c>
      <c r="R31" s="36">
        <v>0.3</v>
      </c>
      <c r="S31" s="36">
        <v>0.2</v>
      </c>
      <c r="T31" s="36">
        <v>0.1</v>
      </c>
      <c r="U31" s="30">
        <v>17.100000000000001</v>
      </c>
    </row>
    <row r="32" spans="1:21" ht="16.5" customHeight="1" x14ac:dyDescent="0.2">
      <c r="A32" s="7"/>
      <c r="B32" s="7"/>
      <c r="C32" s="7"/>
      <c r="D32" s="7" t="s">
        <v>195</v>
      </c>
      <c r="E32" s="7"/>
      <c r="F32" s="7"/>
      <c r="G32" s="7"/>
      <c r="H32" s="7"/>
      <c r="I32" s="7"/>
      <c r="J32" s="7"/>
      <c r="K32" s="7"/>
      <c r="L32" s="9" t="s">
        <v>100</v>
      </c>
      <c r="M32" s="32">
        <v>2867.8</v>
      </c>
      <c r="N32" s="32">
        <v>2165.8000000000002</v>
      </c>
      <c r="O32" s="32">
        <v>1738.3</v>
      </c>
      <c r="P32" s="33">
        <v>830.6</v>
      </c>
      <c r="Q32" s="33">
        <v>682.7</v>
      </c>
      <c r="R32" s="33">
        <v>239.7</v>
      </c>
      <c r="S32" s="33">
        <v>122.1</v>
      </c>
      <c r="T32" s="30">
        <v>35.1</v>
      </c>
      <c r="U32" s="32">
        <v>8681.9</v>
      </c>
    </row>
    <row r="33" spans="1:21" ht="16.5" customHeight="1" x14ac:dyDescent="0.2">
      <c r="A33" s="7"/>
      <c r="B33" s="7"/>
      <c r="C33" s="7" t="s">
        <v>196</v>
      </c>
      <c r="D33" s="7"/>
      <c r="E33" s="7"/>
      <c r="F33" s="7"/>
      <c r="G33" s="7"/>
      <c r="H33" s="7"/>
      <c r="I33" s="7"/>
      <c r="J33" s="7"/>
      <c r="K33" s="7"/>
      <c r="L33" s="9" t="s">
        <v>100</v>
      </c>
      <c r="M33" s="30">
        <v>82.9</v>
      </c>
      <c r="N33" s="30">
        <v>45.4</v>
      </c>
      <c r="O33" s="30">
        <v>78.7</v>
      </c>
      <c r="P33" s="30">
        <v>23.3</v>
      </c>
      <c r="Q33" s="30">
        <v>18.399999999999999</v>
      </c>
      <c r="R33" s="36">
        <v>7.5</v>
      </c>
      <c r="S33" s="36">
        <v>6.3</v>
      </c>
      <c r="T33" s="36">
        <v>0.9</v>
      </c>
      <c r="U33" s="33">
        <v>263.3</v>
      </c>
    </row>
    <row r="34" spans="1:21" ht="29.45" customHeight="1" x14ac:dyDescent="0.2">
      <c r="A34" s="7"/>
      <c r="B34" s="7"/>
      <c r="C34" s="84" t="s">
        <v>197</v>
      </c>
      <c r="D34" s="84"/>
      <c r="E34" s="84"/>
      <c r="F34" s="84"/>
      <c r="G34" s="84"/>
      <c r="H34" s="84"/>
      <c r="I34" s="84"/>
      <c r="J34" s="84"/>
      <c r="K34" s="84"/>
      <c r="L34" s="9" t="s">
        <v>100</v>
      </c>
      <c r="M34" s="32">
        <v>2950.6</v>
      </c>
      <c r="N34" s="32">
        <v>2211.1</v>
      </c>
      <c r="O34" s="32">
        <v>1816.9</v>
      </c>
      <c r="P34" s="33">
        <v>853.9</v>
      </c>
      <c r="Q34" s="33">
        <v>701.1</v>
      </c>
      <c r="R34" s="33">
        <v>247.2</v>
      </c>
      <c r="S34" s="33">
        <v>128.4</v>
      </c>
      <c r="T34" s="30">
        <v>36</v>
      </c>
      <c r="U34" s="32">
        <v>8945.1</v>
      </c>
    </row>
    <row r="35" spans="1:21" ht="16.5" customHeight="1" x14ac:dyDescent="0.2">
      <c r="A35" s="7"/>
      <c r="B35" s="7"/>
      <c r="C35" s="7" t="s">
        <v>198</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199</v>
      </c>
      <c r="E36" s="7"/>
      <c r="F36" s="7"/>
      <c r="G36" s="7"/>
      <c r="H36" s="7"/>
      <c r="I36" s="7"/>
      <c r="J36" s="7"/>
      <c r="K36" s="7"/>
      <c r="L36" s="9" t="s">
        <v>152</v>
      </c>
      <c r="M36" s="33">
        <v>352.2</v>
      </c>
      <c r="N36" s="33">
        <v>324.7</v>
      </c>
      <c r="O36" s="33">
        <v>338.2</v>
      </c>
      <c r="P36" s="33">
        <v>314.3</v>
      </c>
      <c r="Q36" s="33">
        <v>387.5</v>
      </c>
      <c r="R36" s="33">
        <v>445.7</v>
      </c>
      <c r="S36" s="33">
        <v>285.2</v>
      </c>
      <c r="T36" s="33">
        <v>142.9</v>
      </c>
      <c r="U36" s="33">
        <v>339.5</v>
      </c>
    </row>
    <row r="37" spans="1:21" ht="29.45" customHeight="1" x14ac:dyDescent="0.2">
      <c r="A37" s="7"/>
      <c r="B37" s="7"/>
      <c r="C37" s="7"/>
      <c r="D37" s="84" t="s">
        <v>200</v>
      </c>
      <c r="E37" s="84"/>
      <c r="F37" s="84"/>
      <c r="G37" s="84"/>
      <c r="H37" s="84"/>
      <c r="I37" s="84"/>
      <c r="J37" s="84"/>
      <c r="K37" s="84"/>
      <c r="L37" s="9" t="s">
        <v>174</v>
      </c>
      <c r="M37" s="30">
        <v>74.3</v>
      </c>
      <c r="N37" s="30">
        <v>71.599999999999994</v>
      </c>
      <c r="O37" s="30">
        <v>75.7</v>
      </c>
      <c r="P37" s="30">
        <v>70</v>
      </c>
      <c r="Q37" s="30">
        <v>77.2</v>
      </c>
      <c r="R37" s="30">
        <v>77.5</v>
      </c>
      <c r="S37" s="30">
        <v>57.7</v>
      </c>
      <c r="T37" s="30">
        <v>57.2</v>
      </c>
      <c r="U37" s="30">
        <v>73.5</v>
      </c>
    </row>
    <row r="38" spans="1:21" ht="16.5" customHeight="1" x14ac:dyDescent="0.2">
      <c r="A38" s="7"/>
      <c r="B38" s="7" t="s">
        <v>141</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167</v>
      </c>
      <c r="D39" s="7"/>
      <c r="E39" s="7"/>
      <c r="F39" s="7"/>
      <c r="G39" s="7"/>
      <c r="H39" s="7"/>
      <c r="I39" s="7"/>
      <c r="J39" s="7"/>
      <c r="K39" s="7"/>
      <c r="L39" s="9"/>
      <c r="M39" s="10"/>
      <c r="N39" s="10"/>
      <c r="O39" s="10"/>
      <c r="P39" s="10"/>
      <c r="Q39" s="10"/>
      <c r="R39" s="10"/>
      <c r="S39" s="10"/>
      <c r="T39" s="10"/>
      <c r="U39" s="10"/>
    </row>
    <row r="40" spans="1:21" ht="16.5" customHeight="1" x14ac:dyDescent="0.2">
      <c r="A40" s="7"/>
      <c r="B40" s="7"/>
      <c r="C40" s="7"/>
      <c r="D40" s="7" t="s">
        <v>189</v>
      </c>
      <c r="E40" s="7"/>
      <c r="F40" s="7"/>
      <c r="G40" s="7"/>
      <c r="H40" s="7"/>
      <c r="I40" s="7"/>
      <c r="J40" s="7"/>
      <c r="K40" s="7"/>
      <c r="L40" s="9"/>
      <c r="M40" s="10"/>
      <c r="N40" s="10"/>
      <c r="O40" s="10"/>
      <c r="P40" s="10"/>
      <c r="Q40" s="10"/>
      <c r="R40" s="10"/>
      <c r="S40" s="10"/>
      <c r="T40" s="10"/>
      <c r="U40" s="10"/>
    </row>
    <row r="41" spans="1:21" ht="16.5" customHeight="1" x14ac:dyDescent="0.2">
      <c r="A41" s="7"/>
      <c r="B41" s="7"/>
      <c r="C41" s="7"/>
      <c r="D41" s="7"/>
      <c r="E41" s="7" t="s">
        <v>190</v>
      </c>
      <c r="F41" s="7"/>
      <c r="G41" s="7"/>
      <c r="H41" s="7"/>
      <c r="I41" s="7"/>
      <c r="J41" s="7"/>
      <c r="K41" s="7"/>
      <c r="L41" s="9" t="s">
        <v>100</v>
      </c>
      <c r="M41" s="33">
        <v>658.5</v>
      </c>
      <c r="N41" s="33">
        <v>550.6</v>
      </c>
      <c r="O41" s="33">
        <v>385</v>
      </c>
      <c r="P41" s="33">
        <v>226.5</v>
      </c>
      <c r="Q41" s="33">
        <v>138.4</v>
      </c>
      <c r="R41" s="30">
        <v>50.3</v>
      </c>
      <c r="S41" s="30">
        <v>45.2</v>
      </c>
      <c r="T41" s="30">
        <v>15</v>
      </c>
      <c r="U41" s="32">
        <v>2069.4</v>
      </c>
    </row>
    <row r="42" spans="1:21" ht="16.5" customHeight="1" x14ac:dyDescent="0.2">
      <c r="A42" s="7"/>
      <c r="B42" s="7"/>
      <c r="C42" s="7"/>
      <c r="D42" s="7"/>
      <c r="E42" s="7" t="s">
        <v>191</v>
      </c>
      <c r="F42" s="7"/>
      <c r="G42" s="7"/>
      <c r="H42" s="7"/>
      <c r="I42" s="7"/>
      <c r="J42" s="7"/>
      <c r="K42" s="7"/>
      <c r="L42" s="9" t="s">
        <v>100</v>
      </c>
      <c r="M42" s="30">
        <v>37.1</v>
      </c>
      <c r="N42" s="30">
        <v>25.5</v>
      </c>
      <c r="O42" s="30">
        <v>17.899999999999999</v>
      </c>
      <c r="P42" s="30">
        <v>12.4</v>
      </c>
      <c r="Q42" s="36">
        <v>7.5</v>
      </c>
      <c r="R42" s="36">
        <v>2</v>
      </c>
      <c r="S42" s="36">
        <v>2.9</v>
      </c>
      <c r="T42" s="36">
        <v>0.3</v>
      </c>
      <c r="U42" s="33">
        <v>105.6</v>
      </c>
    </row>
    <row r="43" spans="1:21" ht="16.5" customHeight="1" x14ac:dyDescent="0.2">
      <c r="A43" s="7"/>
      <c r="B43" s="7"/>
      <c r="C43" s="7"/>
      <c r="D43" s="7"/>
      <c r="E43" s="7" t="s">
        <v>105</v>
      </c>
      <c r="F43" s="7"/>
      <c r="G43" s="7"/>
      <c r="H43" s="7"/>
      <c r="I43" s="7"/>
      <c r="J43" s="7"/>
      <c r="K43" s="7"/>
      <c r="L43" s="9" t="s">
        <v>100</v>
      </c>
      <c r="M43" s="33">
        <v>695.6</v>
      </c>
      <c r="N43" s="33">
        <v>576.1</v>
      </c>
      <c r="O43" s="33">
        <v>402.9</v>
      </c>
      <c r="P43" s="33">
        <v>238.9</v>
      </c>
      <c r="Q43" s="33">
        <v>145.9</v>
      </c>
      <c r="R43" s="30">
        <v>52.3</v>
      </c>
      <c r="S43" s="30">
        <v>48.1</v>
      </c>
      <c r="T43" s="30">
        <v>15.2</v>
      </c>
      <c r="U43" s="32">
        <v>2175.1</v>
      </c>
    </row>
    <row r="44" spans="1:21" ht="16.5" customHeight="1" x14ac:dyDescent="0.2">
      <c r="A44" s="7"/>
      <c r="B44" s="7"/>
      <c r="C44" s="7"/>
      <c r="D44" s="7" t="s">
        <v>192</v>
      </c>
      <c r="E44" s="7"/>
      <c r="F44" s="7"/>
      <c r="G44" s="7"/>
      <c r="H44" s="7"/>
      <c r="I44" s="7"/>
      <c r="J44" s="7"/>
      <c r="K44" s="7"/>
      <c r="L44" s="9"/>
      <c r="M44" s="10"/>
      <c r="N44" s="10"/>
      <c r="O44" s="10"/>
      <c r="P44" s="10"/>
      <c r="Q44" s="10"/>
      <c r="R44" s="10"/>
      <c r="S44" s="10"/>
      <c r="T44" s="10"/>
      <c r="U44" s="10"/>
    </row>
    <row r="45" spans="1:21" ht="16.5" customHeight="1" x14ac:dyDescent="0.2">
      <c r="A45" s="7"/>
      <c r="B45" s="7"/>
      <c r="C45" s="7"/>
      <c r="D45" s="7"/>
      <c r="E45" s="7" t="s">
        <v>190</v>
      </c>
      <c r="F45" s="7"/>
      <c r="G45" s="7"/>
      <c r="H45" s="7"/>
      <c r="I45" s="7"/>
      <c r="J45" s="7"/>
      <c r="K45" s="7"/>
      <c r="L45" s="9" t="s">
        <v>100</v>
      </c>
      <c r="M45" s="32">
        <v>1655.3</v>
      </c>
      <c r="N45" s="32">
        <v>1229.5</v>
      </c>
      <c r="O45" s="32">
        <v>1029.5999999999999</v>
      </c>
      <c r="P45" s="33">
        <v>454.2</v>
      </c>
      <c r="Q45" s="33">
        <v>410.8</v>
      </c>
      <c r="R45" s="33">
        <v>144</v>
      </c>
      <c r="S45" s="30">
        <v>58.3</v>
      </c>
      <c r="T45" s="30">
        <v>17.100000000000001</v>
      </c>
      <c r="U45" s="32">
        <v>4998.7</v>
      </c>
    </row>
    <row r="46" spans="1:21" ht="16.5" customHeight="1" x14ac:dyDescent="0.2">
      <c r="A46" s="7"/>
      <c r="B46" s="7"/>
      <c r="C46" s="7"/>
      <c r="D46" s="7"/>
      <c r="E46" s="7" t="s">
        <v>193</v>
      </c>
      <c r="F46" s="7"/>
      <c r="G46" s="7"/>
      <c r="H46" s="7"/>
      <c r="I46" s="7"/>
      <c r="J46" s="7"/>
      <c r="K46" s="7"/>
      <c r="L46" s="9" t="s">
        <v>100</v>
      </c>
      <c r="M46" s="33">
        <v>452.9</v>
      </c>
      <c r="N46" s="33">
        <v>310.7</v>
      </c>
      <c r="O46" s="33">
        <v>254.7</v>
      </c>
      <c r="P46" s="33">
        <v>106.9</v>
      </c>
      <c r="Q46" s="33">
        <v>104.6</v>
      </c>
      <c r="R46" s="30">
        <v>38.200000000000003</v>
      </c>
      <c r="S46" s="30">
        <v>13.2</v>
      </c>
      <c r="T46" s="36">
        <v>1.9</v>
      </c>
      <c r="U46" s="32">
        <v>1283.0999999999999</v>
      </c>
    </row>
    <row r="47" spans="1:21" ht="16.5" customHeight="1" x14ac:dyDescent="0.2">
      <c r="A47" s="7"/>
      <c r="B47" s="7"/>
      <c r="C47" s="7"/>
      <c r="D47" s="7"/>
      <c r="E47" s="7" t="s">
        <v>105</v>
      </c>
      <c r="F47" s="7"/>
      <c r="G47" s="7"/>
      <c r="H47" s="7"/>
      <c r="I47" s="7"/>
      <c r="J47" s="7"/>
      <c r="K47" s="7"/>
      <c r="L47" s="9" t="s">
        <v>100</v>
      </c>
      <c r="M47" s="32">
        <v>2108.1999999999998</v>
      </c>
      <c r="N47" s="32">
        <v>1540.2</v>
      </c>
      <c r="O47" s="32">
        <v>1284.3</v>
      </c>
      <c r="P47" s="33">
        <v>561</v>
      </c>
      <c r="Q47" s="33">
        <v>515.4</v>
      </c>
      <c r="R47" s="33">
        <v>182.2</v>
      </c>
      <c r="S47" s="30">
        <v>71.599999999999994</v>
      </c>
      <c r="T47" s="30">
        <v>18.899999999999999</v>
      </c>
      <c r="U47" s="32">
        <v>6281.8</v>
      </c>
    </row>
    <row r="48" spans="1:21" ht="16.5" customHeight="1" x14ac:dyDescent="0.2">
      <c r="A48" s="7"/>
      <c r="B48" s="7"/>
      <c r="C48" s="7"/>
      <c r="D48" s="7" t="s">
        <v>194</v>
      </c>
      <c r="E48" s="7"/>
      <c r="F48" s="7"/>
      <c r="G48" s="7"/>
      <c r="H48" s="7"/>
      <c r="I48" s="7"/>
      <c r="J48" s="7"/>
      <c r="K48" s="7"/>
      <c r="L48" s="9" t="s">
        <v>100</v>
      </c>
      <c r="M48" s="36">
        <v>5</v>
      </c>
      <c r="N48" s="36">
        <v>5.5</v>
      </c>
      <c r="O48" s="36">
        <v>3.2</v>
      </c>
      <c r="P48" s="36">
        <v>1.2</v>
      </c>
      <c r="Q48" s="36">
        <v>1.1000000000000001</v>
      </c>
      <c r="R48" s="36">
        <v>0.3</v>
      </c>
      <c r="S48" s="36">
        <v>0.2</v>
      </c>
      <c r="T48" s="36">
        <v>0.1</v>
      </c>
      <c r="U48" s="30">
        <v>16.5</v>
      </c>
    </row>
    <row r="49" spans="1:21" ht="16.5" customHeight="1" x14ac:dyDescent="0.2">
      <c r="A49" s="7"/>
      <c r="B49" s="7"/>
      <c r="C49" s="7"/>
      <c r="D49" s="7" t="s">
        <v>195</v>
      </c>
      <c r="E49" s="7"/>
      <c r="F49" s="7"/>
      <c r="G49" s="7"/>
      <c r="H49" s="7"/>
      <c r="I49" s="7"/>
      <c r="J49" s="7"/>
      <c r="K49" s="7"/>
      <c r="L49" s="9" t="s">
        <v>100</v>
      </c>
      <c r="M49" s="32">
        <v>2808.9</v>
      </c>
      <c r="N49" s="32">
        <v>2121.6999999999998</v>
      </c>
      <c r="O49" s="32">
        <v>1690.4</v>
      </c>
      <c r="P49" s="33">
        <v>801</v>
      </c>
      <c r="Q49" s="33">
        <v>662.4</v>
      </c>
      <c r="R49" s="33">
        <v>234.9</v>
      </c>
      <c r="S49" s="33">
        <v>119.9</v>
      </c>
      <c r="T49" s="30">
        <v>34.200000000000003</v>
      </c>
      <c r="U49" s="32">
        <v>8473.4</v>
      </c>
    </row>
    <row r="50" spans="1:21" ht="16.5" customHeight="1" x14ac:dyDescent="0.2">
      <c r="A50" s="7"/>
      <c r="B50" s="7"/>
      <c r="C50" s="7" t="s">
        <v>196</v>
      </c>
      <c r="D50" s="7"/>
      <c r="E50" s="7"/>
      <c r="F50" s="7"/>
      <c r="G50" s="7"/>
      <c r="H50" s="7"/>
      <c r="I50" s="7"/>
      <c r="J50" s="7"/>
      <c r="K50" s="7"/>
      <c r="L50" s="9" t="s">
        <v>100</v>
      </c>
      <c r="M50" s="30">
        <v>86.9</v>
      </c>
      <c r="N50" s="30">
        <v>48.5</v>
      </c>
      <c r="O50" s="30">
        <v>78.900000000000006</v>
      </c>
      <c r="P50" s="30">
        <v>23.6</v>
      </c>
      <c r="Q50" s="30">
        <v>18.899999999999999</v>
      </c>
      <c r="R50" s="36">
        <v>7.7</v>
      </c>
      <c r="S50" s="36">
        <v>6.1</v>
      </c>
      <c r="T50" s="36">
        <v>0.9</v>
      </c>
      <c r="U50" s="33">
        <v>271.5</v>
      </c>
    </row>
    <row r="51" spans="1:21" ht="29.45" customHeight="1" x14ac:dyDescent="0.2">
      <c r="A51" s="7"/>
      <c r="B51" s="7"/>
      <c r="C51" s="84" t="s">
        <v>197</v>
      </c>
      <c r="D51" s="84"/>
      <c r="E51" s="84"/>
      <c r="F51" s="84"/>
      <c r="G51" s="84"/>
      <c r="H51" s="84"/>
      <c r="I51" s="84"/>
      <c r="J51" s="84"/>
      <c r="K51" s="84"/>
      <c r="L51" s="9" t="s">
        <v>100</v>
      </c>
      <c r="M51" s="32">
        <v>2895.7</v>
      </c>
      <c r="N51" s="32">
        <v>2170.1999999999998</v>
      </c>
      <c r="O51" s="32">
        <v>1769.3</v>
      </c>
      <c r="P51" s="33">
        <v>824.7</v>
      </c>
      <c r="Q51" s="33">
        <v>681.3</v>
      </c>
      <c r="R51" s="33">
        <v>242.6</v>
      </c>
      <c r="S51" s="33">
        <v>126</v>
      </c>
      <c r="T51" s="30">
        <v>35.1</v>
      </c>
      <c r="U51" s="32">
        <v>8744.9</v>
      </c>
    </row>
    <row r="52" spans="1:21" ht="16.5" customHeight="1" x14ac:dyDescent="0.2">
      <c r="A52" s="7"/>
      <c r="B52" s="7"/>
      <c r="C52" s="7" t="s">
        <v>198</v>
      </c>
      <c r="D52" s="7"/>
      <c r="E52" s="7"/>
      <c r="F52" s="7"/>
      <c r="G52" s="7"/>
      <c r="H52" s="7"/>
      <c r="I52" s="7"/>
      <c r="J52" s="7"/>
      <c r="K52" s="7"/>
      <c r="L52" s="9"/>
      <c r="M52" s="10"/>
      <c r="N52" s="10"/>
      <c r="O52" s="10"/>
      <c r="P52" s="10"/>
      <c r="Q52" s="10"/>
      <c r="R52" s="10"/>
      <c r="S52" s="10"/>
      <c r="T52" s="10"/>
      <c r="U52" s="10"/>
    </row>
    <row r="53" spans="1:21" ht="16.5" customHeight="1" x14ac:dyDescent="0.2">
      <c r="A53" s="7"/>
      <c r="B53" s="7"/>
      <c r="C53" s="7"/>
      <c r="D53" s="7" t="s">
        <v>199</v>
      </c>
      <c r="E53" s="7"/>
      <c r="F53" s="7"/>
      <c r="G53" s="7"/>
      <c r="H53" s="7"/>
      <c r="I53" s="7"/>
      <c r="J53" s="7"/>
      <c r="K53" s="7"/>
      <c r="L53" s="9" t="s">
        <v>152</v>
      </c>
      <c r="M53" s="33">
        <v>348.5</v>
      </c>
      <c r="N53" s="33">
        <v>324.3</v>
      </c>
      <c r="O53" s="33">
        <v>333.9</v>
      </c>
      <c r="P53" s="33">
        <v>306.89999999999998</v>
      </c>
      <c r="Q53" s="33">
        <v>379.5</v>
      </c>
      <c r="R53" s="33">
        <v>441.3</v>
      </c>
      <c r="S53" s="33">
        <v>282.5</v>
      </c>
      <c r="T53" s="33">
        <v>138.80000000000001</v>
      </c>
      <c r="U53" s="33">
        <v>335.9</v>
      </c>
    </row>
    <row r="54" spans="1:21" ht="29.45" customHeight="1" x14ac:dyDescent="0.2">
      <c r="A54" s="7"/>
      <c r="B54" s="7"/>
      <c r="C54" s="7"/>
      <c r="D54" s="84" t="s">
        <v>200</v>
      </c>
      <c r="E54" s="84"/>
      <c r="F54" s="84"/>
      <c r="G54" s="84"/>
      <c r="H54" s="84"/>
      <c r="I54" s="84"/>
      <c r="J54" s="84"/>
      <c r="K54" s="84"/>
      <c r="L54" s="9" t="s">
        <v>174</v>
      </c>
      <c r="M54" s="30">
        <v>75.099999999999994</v>
      </c>
      <c r="N54" s="30">
        <v>72.599999999999994</v>
      </c>
      <c r="O54" s="30">
        <v>76</v>
      </c>
      <c r="P54" s="30">
        <v>70</v>
      </c>
      <c r="Q54" s="30">
        <v>77.8</v>
      </c>
      <c r="R54" s="30">
        <v>77.599999999999994</v>
      </c>
      <c r="S54" s="30">
        <v>59.7</v>
      </c>
      <c r="T54" s="30">
        <v>55.3</v>
      </c>
      <c r="U54" s="30">
        <v>74.099999999999994</v>
      </c>
    </row>
    <row r="55" spans="1:21" ht="16.5" customHeight="1" x14ac:dyDescent="0.2">
      <c r="A55" s="7"/>
      <c r="B55" s="7" t="s">
        <v>142</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167</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t="s">
        <v>189</v>
      </c>
      <c r="E57" s="7"/>
      <c r="F57" s="7"/>
      <c r="G57" s="7"/>
      <c r="H57" s="7"/>
      <c r="I57" s="7"/>
      <c r="J57" s="7"/>
      <c r="K57" s="7"/>
      <c r="L57" s="9"/>
      <c r="M57" s="10"/>
      <c r="N57" s="10"/>
      <c r="O57" s="10"/>
      <c r="P57" s="10"/>
      <c r="Q57" s="10"/>
      <c r="R57" s="10"/>
      <c r="S57" s="10"/>
      <c r="T57" s="10"/>
      <c r="U57" s="10"/>
    </row>
    <row r="58" spans="1:21" ht="16.5" customHeight="1" x14ac:dyDescent="0.2">
      <c r="A58" s="7"/>
      <c r="B58" s="7"/>
      <c r="C58" s="7"/>
      <c r="D58" s="7"/>
      <c r="E58" s="7" t="s">
        <v>190</v>
      </c>
      <c r="F58" s="7"/>
      <c r="G58" s="7"/>
      <c r="H58" s="7"/>
      <c r="I58" s="7"/>
      <c r="J58" s="7"/>
      <c r="K58" s="7"/>
      <c r="L58" s="9" t="s">
        <v>100</v>
      </c>
      <c r="M58" s="33">
        <v>659.9</v>
      </c>
      <c r="N58" s="33">
        <v>552.29999999999995</v>
      </c>
      <c r="O58" s="33">
        <v>394.7</v>
      </c>
      <c r="P58" s="33">
        <v>239.9</v>
      </c>
      <c r="Q58" s="33">
        <v>137.69999999999999</v>
      </c>
      <c r="R58" s="30">
        <v>49.2</v>
      </c>
      <c r="S58" s="30">
        <v>43.4</v>
      </c>
      <c r="T58" s="30">
        <v>15.3</v>
      </c>
      <c r="U58" s="32">
        <v>2092.5</v>
      </c>
    </row>
    <row r="59" spans="1:21" ht="16.5" customHeight="1" x14ac:dyDescent="0.2">
      <c r="A59" s="7"/>
      <c r="B59" s="7"/>
      <c r="C59" s="7"/>
      <c r="D59" s="7"/>
      <c r="E59" s="7" t="s">
        <v>191</v>
      </c>
      <c r="F59" s="7"/>
      <c r="G59" s="7"/>
      <c r="H59" s="7"/>
      <c r="I59" s="7"/>
      <c r="J59" s="7"/>
      <c r="K59" s="7"/>
      <c r="L59" s="9" t="s">
        <v>100</v>
      </c>
      <c r="M59" s="30">
        <v>37.6</v>
      </c>
      <c r="N59" s="30">
        <v>25.5</v>
      </c>
      <c r="O59" s="30">
        <v>18.100000000000001</v>
      </c>
      <c r="P59" s="30">
        <v>12.8</v>
      </c>
      <c r="Q59" s="36">
        <v>7.9</v>
      </c>
      <c r="R59" s="36">
        <v>2</v>
      </c>
      <c r="S59" s="36">
        <v>2.9</v>
      </c>
      <c r="T59" s="36">
        <v>0.3</v>
      </c>
      <c r="U59" s="33">
        <v>107.1</v>
      </c>
    </row>
    <row r="60" spans="1:21" ht="16.5" customHeight="1" x14ac:dyDescent="0.2">
      <c r="A60" s="7"/>
      <c r="B60" s="7"/>
      <c r="C60" s="7"/>
      <c r="D60" s="7"/>
      <c r="E60" s="7" t="s">
        <v>105</v>
      </c>
      <c r="F60" s="7"/>
      <c r="G60" s="7"/>
      <c r="H60" s="7"/>
      <c r="I60" s="7"/>
      <c r="J60" s="7"/>
      <c r="K60" s="7"/>
      <c r="L60" s="9" t="s">
        <v>100</v>
      </c>
      <c r="M60" s="33">
        <v>697.4</v>
      </c>
      <c r="N60" s="33">
        <v>577.79999999999995</v>
      </c>
      <c r="O60" s="33">
        <v>412.8</v>
      </c>
      <c r="P60" s="33">
        <v>252.7</v>
      </c>
      <c r="Q60" s="33">
        <v>145.6</v>
      </c>
      <c r="R60" s="30">
        <v>51.2</v>
      </c>
      <c r="S60" s="30">
        <v>46.3</v>
      </c>
      <c r="T60" s="30">
        <v>15.6</v>
      </c>
      <c r="U60" s="32">
        <v>2199.6</v>
      </c>
    </row>
    <row r="61" spans="1:21" ht="16.5" customHeight="1" x14ac:dyDescent="0.2">
      <c r="A61" s="7"/>
      <c r="B61" s="7"/>
      <c r="C61" s="7"/>
      <c r="D61" s="7" t="s">
        <v>192</v>
      </c>
      <c r="E61" s="7"/>
      <c r="F61" s="7"/>
      <c r="G61" s="7"/>
      <c r="H61" s="7"/>
      <c r="I61" s="7"/>
      <c r="J61" s="7"/>
      <c r="K61" s="7"/>
      <c r="L61" s="9"/>
      <c r="M61" s="10"/>
      <c r="N61" s="10"/>
      <c r="O61" s="10"/>
      <c r="P61" s="10"/>
      <c r="Q61" s="10"/>
      <c r="R61" s="10"/>
      <c r="S61" s="10"/>
      <c r="T61" s="10"/>
      <c r="U61" s="10"/>
    </row>
    <row r="62" spans="1:21" ht="16.5" customHeight="1" x14ac:dyDescent="0.2">
      <c r="A62" s="7"/>
      <c r="B62" s="7"/>
      <c r="C62" s="7"/>
      <c r="D62" s="7"/>
      <c r="E62" s="7" t="s">
        <v>190</v>
      </c>
      <c r="F62" s="7"/>
      <c r="G62" s="7"/>
      <c r="H62" s="7"/>
      <c r="I62" s="7"/>
      <c r="J62" s="7"/>
      <c r="K62" s="7"/>
      <c r="L62" s="9" t="s">
        <v>100</v>
      </c>
      <c r="M62" s="32">
        <v>1781.1</v>
      </c>
      <c r="N62" s="32">
        <v>1360.4</v>
      </c>
      <c r="O62" s="32">
        <v>1116.7</v>
      </c>
      <c r="P62" s="33">
        <v>478.3</v>
      </c>
      <c r="Q62" s="33">
        <v>437</v>
      </c>
      <c r="R62" s="33">
        <v>160.1</v>
      </c>
      <c r="S62" s="30">
        <v>61.6</v>
      </c>
      <c r="T62" s="30">
        <v>18</v>
      </c>
      <c r="U62" s="32">
        <v>5413.3</v>
      </c>
    </row>
    <row r="63" spans="1:21" ht="16.5" customHeight="1" x14ac:dyDescent="0.2">
      <c r="A63" s="7"/>
      <c r="B63" s="7"/>
      <c r="C63" s="7"/>
      <c r="D63" s="7"/>
      <c r="E63" s="7" t="s">
        <v>193</v>
      </c>
      <c r="F63" s="7"/>
      <c r="G63" s="7"/>
      <c r="H63" s="7"/>
      <c r="I63" s="7"/>
      <c r="J63" s="7"/>
      <c r="K63" s="7"/>
      <c r="L63" s="9" t="s">
        <v>100</v>
      </c>
      <c r="M63" s="33">
        <v>458.1</v>
      </c>
      <c r="N63" s="33">
        <v>320.10000000000002</v>
      </c>
      <c r="O63" s="33">
        <v>258.89999999999998</v>
      </c>
      <c r="P63" s="33">
        <v>106.8</v>
      </c>
      <c r="Q63" s="33">
        <v>108.3</v>
      </c>
      <c r="R63" s="30">
        <v>38.4</v>
      </c>
      <c r="S63" s="30">
        <v>13.4</v>
      </c>
      <c r="T63" s="36">
        <v>1.9</v>
      </c>
      <c r="U63" s="32">
        <v>1305.8</v>
      </c>
    </row>
    <row r="64" spans="1:21" ht="16.5" customHeight="1" x14ac:dyDescent="0.2">
      <c r="A64" s="7"/>
      <c r="B64" s="7"/>
      <c r="C64" s="7"/>
      <c r="D64" s="7"/>
      <c r="E64" s="7" t="s">
        <v>105</v>
      </c>
      <c r="F64" s="7"/>
      <c r="G64" s="7"/>
      <c r="H64" s="7"/>
      <c r="I64" s="7"/>
      <c r="J64" s="7"/>
      <c r="K64" s="7"/>
      <c r="L64" s="9" t="s">
        <v>100</v>
      </c>
      <c r="M64" s="32">
        <v>2239.1999999999998</v>
      </c>
      <c r="N64" s="32">
        <v>1680.5</v>
      </c>
      <c r="O64" s="32">
        <v>1375.6</v>
      </c>
      <c r="P64" s="33">
        <v>585.1</v>
      </c>
      <c r="Q64" s="33">
        <v>545.29999999999995</v>
      </c>
      <c r="R64" s="33">
        <v>198.5</v>
      </c>
      <c r="S64" s="30">
        <v>75</v>
      </c>
      <c r="T64" s="30">
        <v>19.899999999999999</v>
      </c>
      <c r="U64" s="32">
        <v>6719.1</v>
      </c>
    </row>
    <row r="65" spans="1:21" ht="16.5" customHeight="1" x14ac:dyDescent="0.2">
      <c r="A65" s="7"/>
      <c r="B65" s="7"/>
      <c r="C65" s="7"/>
      <c r="D65" s="7" t="s">
        <v>194</v>
      </c>
      <c r="E65" s="7"/>
      <c r="F65" s="7"/>
      <c r="G65" s="7"/>
      <c r="H65" s="7"/>
      <c r="I65" s="7"/>
      <c r="J65" s="7"/>
      <c r="K65" s="7"/>
      <c r="L65" s="9" t="s">
        <v>100</v>
      </c>
      <c r="M65" s="36">
        <v>5.5</v>
      </c>
      <c r="N65" s="36">
        <v>5.5</v>
      </c>
      <c r="O65" s="36">
        <v>3.4</v>
      </c>
      <c r="P65" s="36">
        <v>1.4</v>
      </c>
      <c r="Q65" s="36">
        <v>1.2</v>
      </c>
      <c r="R65" s="36">
        <v>0.3</v>
      </c>
      <c r="S65" s="36">
        <v>0.2</v>
      </c>
      <c r="T65" s="36">
        <v>0.1</v>
      </c>
      <c r="U65" s="30">
        <v>17.5</v>
      </c>
    </row>
    <row r="66" spans="1:21" ht="16.5" customHeight="1" x14ac:dyDescent="0.2">
      <c r="A66" s="7"/>
      <c r="B66" s="7"/>
      <c r="C66" s="7"/>
      <c r="D66" s="7" t="s">
        <v>195</v>
      </c>
      <c r="E66" s="7"/>
      <c r="F66" s="7"/>
      <c r="G66" s="7"/>
      <c r="H66" s="7"/>
      <c r="I66" s="7"/>
      <c r="J66" s="7"/>
      <c r="K66" s="7"/>
      <c r="L66" s="9" t="s">
        <v>100</v>
      </c>
      <c r="M66" s="32">
        <v>2942.2</v>
      </c>
      <c r="N66" s="32">
        <v>2263.8000000000002</v>
      </c>
      <c r="O66" s="32">
        <v>1791.8</v>
      </c>
      <c r="P66" s="33">
        <v>839.2</v>
      </c>
      <c r="Q66" s="33">
        <v>692.1</v>
      </c>
      <c r="R66" s="33">
        <v>250</v>
      </c>
      <c r="S66" s="33">
        <v>121.5</v>
      </c>
      <c r="T66" s="30">
        <v>35.700000000000003</v>
      </c>
      <c r="U66" s="32">
        <v>8936.2000000000007</v>
      </c>
    </row>
    <row r="67" spans="1:21" ht="16.5" customHeight="1" x14ac:dyDescent="0.2">
      <c r="A67" s="7"/>
      <c r="B67" s="7"/>
      <c r="C67" s="7" t="s">
        <v>196</v>
      </c>
      <c r="D67" s="7"/>
      <c r="E67" s="7"/>
      <c r="F67" s="7"/>
      <c r="G67" s="7"/>
      <c r="H67" s="7"/>
      <c r="I67" s="7"/>
      <c r="J67" s="7"/>
      <c r="K67" s="7"/>
      <c r="L67" s="9" t="s">
        <v>100</v>
      </c>
      <c r="M67" s="30">
        <v>95</v>
      </c>
      <c r="N67" s="30">
        <v>53.3</v>
      </c>
      <c r="O67" s="30">
        <v>82.5</v>
      </c>
      <c r="P67" s="30">
        <v>24.6</v>
      </c>
      <c r="Q67" s="30">
        <v>19</v>
      </c>
      <c r="R67" s="36">
        <v>8.8000000000000007</v>
      </c>
      <c r="S67" s="36">
        <v>6.2</v>
      </c>
      <c r="T67" s="36">
        <v>0.9</v>
      </c>
      <c r="U67" s="33">
        <v>290.39999999999998</v>
      </c>
    </row>
    <row r="68" spans="1:21" ht="29.45" customHeight="1" x14ac:dyDescent="0.2">
      <c r="A68" s="7"/>
      <c r="B68" s="7"/>
      <c r="C68" s="84" t="s">
        <v>197</v>
      </c>
      <c r="D68" s="84"/>
      <c r="E68" s="84"/>
      <c r="F68" s="84"/>
      <c r="G68" s="84"/>
      <c r="H68" s="84"/>
      <c r="I68" s="84"/>
      <c r="J68" s="84"/>
      <c r="K68" s="84"/>
      <c r="L68" s="9" t="s">
        <v>100</v>
      </c>
      <c r="M68" s="32">
        <v>3037.2</v>
      </c>
      <c r="N68" s="32">
        <v>2317.1</v>
      </c>
      <c r="O68" s="32">
        <v>1874.3</v>
      </c>
      <c r="P68" s="33">
        <v>863.8</v>
      </c>
      <c r="Q68" s="33">
        <v>711.1</v>
      </c>
      <c r="R68" s="33">
        <v>258.8</v>
      </c>
      <c r="S68" s="33">
        <v>127.7</v>
      </c>
      <c r="T68" s="30">
        <v>36.5</v>
      </c>
      <c r="U68" s="32">
        <v>9226.6</v>
      </c>
    </row>
    <row r="69" spans="1:21" ht="16.5" customHeight="1" x14ac:dyDescent="0.2">
      <c r="A69" s="7"/>
      <c r="B69" s="7"/>
      <c r="C69" s="7" t="s">
        <v>198</v>
      </c>
      <c r="D69" s="7"/>
      <c r="E69" s="7"/>
      <c r="F69" s="7"/>
      <c r="G69" s="7"/>
      <c r="H69" s="7"/>
      <c r="I69" s="7"/>
      <c r="J69" s="7"/>
      <c r="K69" s="7"/>
      <c r="L69" s="9"/>
      <c r="M69" s="10"/>
      <c r="N69" s="10"/>
      <c r="O69" s="10"/>
      <c r="P69" s="10"/>
      <c r="Q69" s="10"/>
      <c r="R69" s="10"/>
      <c r="S69" s="10"/>
      <c r="T69" s="10"/>
      <c r="U69" s="10"/>
    </row>
    <row r="70" spans="1:21" ht="16.5" customHeight="1" x14ac:dyDescent="0.2">
      <c r="A70" s="7"/>
      <c r="B70" s="7"/>
      <c r="C70" s="7"/>
      <c r="D70" s="7" t="s">
        <v>199</v>
      </c>
      <c r="E70" s="7"/>
      <c r="F70" s="7"/>
      <c r="G70" s="7"/>
      <c r="H70" s="7"/>
      <c r="I70" s="7"/>
      <c r="J70" s="7"/>
      <c r="K70" s="7"/>
      <c r="L70" s="9" t="s">
        <v>152</v>
      </c>
      <c r="M70" s="33">
        <v>371</v>
      </c>
      <c r="N70" s="33">
        <v>353.6</v>
      </c>
      <c r="O70" s="33">
        <v>360.2</v>
      </c>
      <c r="P70" s="33">
        <v>324.10000000000002</v>
      </c>
      <c r="Q70" s="33">
        <v>399.8</v>
      </c>
      <c r="R70" s="33">
        <v>475.9</v>
      </c>
      <c r="S70" s="33">
        <v>291.7</v>
      </c>
      <c r="T70" s="33">
        <v>144.1</v>
      </c>
      <c r="U70" s="33">
        <v>360.1</v>
      </c>
    </row>
    <row r="71" spans="1:21" ht="29.45" customHeight="1" x14ac:dyDescent="0.2">
      <c r="A71" s="7"/>
      <c r="B71" s="7"/>
      <c r="C71" s="7"/>
      <c r="D71" s="84" t="s">
        <v>200</v>
      </c>
      <c r="E71" s="84"/>
      <c r="F71" s="84"/>
      <c r="G71" s="84"/>
      <c r="H71" s="84"/>
      <c r="I71" s="84"/>
      <c r="J71" s="84"/>
      <c r="K71" s="84"/>
      <c r="L71" s="9" t="s">
        <v>174</v>
      </c>
      <c r="M71" s="30">
        <v>76.099999999999994</v>
      </c>
      <c r="N71" s="30">
        <v>74.2</v>
      </c>
      <c r="O71" s="30">
        <v>76.8</v>
      </c>
      <c r="P71" s="30">
        <v>69.7</v>
      </c>
      <c r="Q71" s="30">
        <v>78.8</v>
      </c>
      <c r="R71" s="30">
        <v>79.400000000000006</v>
      </c>
      <c r="S71" s="30">
        <v>61.7</v>
      </c>
      <c r="T71" s="30">
        <v>55.9</v>
      </c>
      <c r="U71" s="30">
        <v>75.2</v>
      </c>
    </row>
    <row r="72" spans="1:21" ht="16.5" customHeight="1" x14ac:dyDescent="0.2">
      <c r="A72" s="7"/>
      <c r="B72" s="7" t="s">
        <v>143</v>
      </c>
      <c r="C72" s="7"/>
      <c r="D72" s="7"/>
      <c r="E72" s="7"/>
      <c r="F72" s="7"/>
      <c r="G72" s="7"/>
      <c r="H72" s="7"/>
      <c r="I72" s="7"/>
      <c r="J72" s="7"/>
      <c r="K72" s="7"/>
      <c r="L72" s="9"/>
      <c r="M72" s="10"/>
      <c r="N72" s="10"/>
      <c r="O72" s="10"/>
      <c r="P72" s="10"/>
      <c r="Q72" s="10"/>
      <c r="R72" s="10"/>
      <c r="S72" s="10"/>
      <c r="T72" s="10"/>
      <c r="U72" s="10"/>
    </row>
    <row r="73" spans="1:21" ht="16.5" customHeight="1" x14ac:dyDescent="0.2">
      <c r="A73" s="7"/>
      <c r="B73" s="7"/>
      <c r="C73" s="7" t="s">
        <v>167</v>
      </c>
      <c r="D73" s="7"/>
      <c r="E73" s="7"/>
      <c r="F73" s="7"/>
      <c r="G73" s="7"/>
      <c r="H73" s="7"/>
      <c r="I73" s="7"/>
      <c r="J73" s="7"/>
      <c r="K73" s="7"/>
      <c r="L73" s="9"/>
      <c r="M73" s="10"/>
      <c r="N73" s="10"/>
      <c r="O73" s="10"/>
      <c r="P73" s="10"/>
      <c r="Q73" s="10"/>
      <c r="R73" s="10"/>
      <c r="S73" s="10"/>
      <c r="T73" s="10"/>
      <c r="U73" s="10"/>
    </row>
    <row r="74" spans="1:21" ht="16.5" customHeight="1" x14ac:dyDescent="0.2">
      <c r="A74" s="7"/>
      <c r="B74" s="7"/>
      <c r="C74" s="7"/>
      <c r="D74" s="7" t="s">
        <v>189</v>
      </c>
      <c r="E74" s="7"/>
      <c r="F74" s="7"/>
      <c r="G74" s="7"/>
      <c r="H74" s="7"/>
      <c r="I74" s="7"/>
      <c r="J74" s="7"/>
      <c r="K74" s="7"/>
      <c r="L74" s="9"/>
      <c r="M74" s="10"/>
      <c r="N74" s="10"/>
      <c r="O74" s="10"/>
      <c r="P74" s="10"/>
      <c r="Q74" s="10"/>
      <c r="R74" s="10"/>
      <c r="S74" s="10"/>
      <c r="T74" s="10"/>
      <c r="U74" s="10"/>
    </row>
    <row r="75" spans="1:21" ht="16.5" customHeight="1" x14ac:dyDescent="0.2">
      <c r="A75" s="7"/>
      <c r="B75" s="7"/>
      <c r="C75" s="7"/>
      <c r="D75" s="7"/>
      <c r="E75" s="7" t="s">
        <v>190</v>
      </c>
      <c r="F75" s="7"/>
      <c r="G75" s="7"/>
      <c r="H75" s="7"/>
      <c r="I75" s="7"/>
      <c r="J75" s="7"/>
      <c r="K75" s="7"/>
      <c r="L75" s="9" t="s">
        <v>100</v>
      </c>
      <c r="M75" s="33">
        <v>708.5</v>
      </c>
      <c r="N75" s="33">
        <v>606.5</v>
      </c>
      <c r="O75" s="33">
        <v>443.2</v>
      </c>
      <c r="P75" s="33">
        <v>256.89999999999998</v>
      </c>
      <c r="Q75" s="33">
        <v>147.69999999999999</v>
      </c>
      <c r="R75" s="30">
        <v>48.4</v>
      </c>
      <c r="S75" s="30">
        <v>47.8</v>
      </c>
      <c r="T75" s="30">
        <v>16</v>
      </c>
      <c r="U75" s="32">
        <v>2275</v>
      </c>
    </row>
    <row r="76" spans="1:21" ht="16.5" customHeight="1" x14ac:dyDescent="0.2">
      <c r="A76" s="7"/>
      <c r="B76" s="7"/>
      <c r="C76" s="7"/>
      <c r="D76" s="7"/>
      <c r="E76" s="7" t="s">
        <v>191</v>
      </c>
      <c r="F76" s="7"/>
      <c r="G76" s="7"/>
      <c r="H76" s="7"/>
      <c r="I76" s="7"/>
      <c r="J76" s="7"/>
      <c r="K76" s="7"/>
      <c r="L76" s="9" t="s">
        <v>100</v>
      </c>
      <c r="M76" s="30">
        <v>39</v>
      </c>
      <c r="N76" s="30">
        <v>28.3</v>
      </c>
      <c r="O76" s="30">
        <v>19.8</v>
      </c>
      <c r="P76" s="30">
        <v>13.2</v>
      </c>
      <c r="Q76" s="36">
        <v>8.3000000000000007</v>
      </c>
      <c r="R76" s="36">
        <v>2.5</v>
      </c>
      <c r="S76" s="36">
        <v>3</v>
      </c>
      <c r="T76" s="36">
        <v>0.4</v>
      </c>
      <c r="U76" s="33">
        <v>114.5</v>
      </c>
    </row>
    <row r="77" spans="1:21" ht="16.5" customHeight="1" x14ac:dyDescent="0.2">
      <c r="A77" s="7"/>
      <c r="B77" s="7"/>
      <c r="C77" s="7"/>
      <c r="D77" s="7"/>
      <c r="E77" s="7" t="s">
        <v>105</v>
      </c>
      <c r="F77" s="7"/>
      <c r="G77" s="7"/>
      <c r="H77" s="7"/>
      <c r="I77" s="7"/>
      <c r="J77" s="7"/>
      <c r="K77" s="7"/>
      <c r="L77" s="9" t="s">
        <v>100</v>
      </c>
      <c r="M77" s="33">
        <v>747.5</v>
      </c>
      <c r="N77" s="33">
        <v>634.70000000000005</v>
      </c>
      <c r="O77" s="33">
        <v>463</v>
      </c>
      <c r="P77" s="33">
        <v>270.10000000000002</v>
      </c>
      <c r="Q77" s="33">
        <v>156</v>
      </c>
      <c r="R77" s="30">
        <v>50.9</v>
      </c>
      <c r="S77" s="30">
        <v>50.8</v>
      </c>
      <c r="T77" s="30">
        <v>16.5</v>
      </c>
      <c r="U77" s="32">
        <v>2389.5</v>
      </c>
    </row>
    <row r="78" spans="1:21" ht="16.5" customHeight="1" x14ac:dyDescent="0.2">
      <c r="A78" s="7"/>
      <c r="B78" s="7"/>
      <c r="C78" s="7"/>
      <c r="D78" s="7" t="s">
        <v>192</v>
      </c>
      <c r="E78" s="7"/>
      <c r="F78" s="7"/>
      <c r="G78" s="7"/>
      <c r="H78" s="7"/>
      <c r="I78" s="7"/>
      <c r="J78" s="7"/>
      <c r="K78" s="7"/>
      <c r="L78" s="9"/>
      <c r="M78" s="10"/>
      <c r="N78" s="10"/>
      <c r="O78" s="10"/>
      <c r="P78" s="10"/>
      <c r="Q78" s="10"/>
      <c r="R78" s="10"/>
      <c r="S78" s="10"/>
      <c r="T78" s="10"/>
      <c r="U78" s="10"/>
    </row>
    <row r="79" spans="1:21" ht="16.5" customHeight="1" x14ac:dyDescent="0.2">
      <c r="A79" s="7"/>
      <c r="B79" s="7"/>
      <c r="C79" s="7"/>
      <c r="D79" s="7"/>
      <c r="E79" s="7" t="s">
        <v>190</v>
      </c>
      <c r="F79" s="7"/>
      <c r="G79" s="7"/>
      <c r="H79" s="7"/>
      <c r="I79" s="7"/>
      <c r="J79" s="7"/>
      <c r="K79" s="7"/>
      <c r="L79" s="9" t="s">
        <v>100</v>
      </c>
      <c r="M79" s="32">
        <v>1917.2</v>
      </c>
      <c r="N79" s="32">
        <v>1510.7</v>
      </c>
      <c r="O79" s="32">
        <v>1194.9000000000001</v>
      </c>
      <c r="P79" s="33">
        <v>475.1</v>
      </c>
      <c r="Q79" s="33">
        <v>464.9</v>
      </c>
      <c r="R79" s="33">
        <v>161.69999999999999</v>
      </c>
      <c r="S79" s="30">
        <v>67.099999999999994</v>
      </c>
      <c r="T79" s="30">
        <v>17.399999999999999</v>
      </c>
      <c r="U79" s="32">
        <v>5809.1</v>
      </c>
    </row>
    <row r="80" spans="1:21" ht="16.5" customHeight="1" x14ac:dyDescent="0.2">
      <c r="A80" s="7"/>
      <c r="B80" s="7"/>
      <c r="C80" s="7"/>
      <c r="D80" s="7"/>
      <c r="E80" s="7" t="s">
        <v>193</v>
      </c>
      <c r="F80" s="7"/>
      <c r="G80" s="7"/>
      <c r="H80" s="7"/>
      <c r="I80" s="7"/>
      <c r="J80" s="7"/>
      <c r="K80" s="7"/>
      <c r="L80" s="9" t="s">
        <v>100</v>
      </c>
      <c r="M80" s="33">
        <v>464.2</v>
      </c>
      <c r="N80" s="33">
        <v>326.5</v>
      </c>
      <c r="O80" s="33">
        <v>263</v>
      </c>
      <c r="P80" s="33">
        <v>104.7</v>
      </c>
      <c r="Q80" s="33">
        <v>109.3</v>
      </c>
      <c r="R80" s="30">
        <v>39</v>
      </c>
      <c r="S80" s="30">
        <v>13.2</v>
      </c>
      <c r="T80" s="36">
        <v>1.8</v>
      </c>
      <c r="U80" s="32">
        <v>1321.7</v>
      </c>
    </row>
    <row r="81" spans="1:21" ht="16.5" customHeight="1" x14ac:dyDescent="0.2">
      <c r="A81" s="7"/>
      <c r="B81" s="7"/>
      <c r="C81" s="7"/>
      <c r="D81" s="7"/>
      <c r="E81" s="7" t="s">
        <v>105</v>
      </c>
      <c r="F81" s="7"/>
      <c r="G81" s="7"/>
      <c r="H81" s="7"/>
      <c r="I81" s="7"/>
      <c r="J81" s="7"/>
      <c r="K81" s="7"/>
      <c r="L81" s="9" t="s">
        <v>100</v>
      </c>
      <c r="M81" s="32">
        <v>2381.4</v>
      </c>
      <c r="N81" s="32">
        <v>1837.2</v>
      </c>
      <c r="O81" s="32">
        <v>1458</v>
      </c>
      <c r="P81" s="33">
        <v>579.79999999999995</v>
      </c>
      <c r="Q81" s="33">
        <v>574.20000000000005</v>
      </c>
      <c r="R81" s="33">
        <v>200.8</v>
      </c>
      <c r="S81" s="30">
        <v>80.3</v>
      </c>
      <c r="T81" s="30">
        <v>19.2</v>
      </c>
      <c r="U81" s="32">
        <v>7130.8</v>
      </c>
    </row>
    <row r="82" spans="1:21" ht="16.5" customHeight="1" x14ac:dyDescent="0.2">
      <c r="A82" s="7"/>
      <c r="B82" s="7"/>
      <c r="C82" s="7"/>
      <c r="D82" s="7" t="s">
        <v>194</v>
      </c>
      <c r="E82" s="7"/>
      <c r="F82" s="7"/>
      <c r="G82" s="7"/>
      <c r="H82" s="7"/>
      <c r="I82" s="7"/>
      <c r="J82" s="7"/>
      <c r="K82" s="7"/>
      <c r="L82" s="9" t="s">
        <v>100</v>
      </c>
      <c r="M82" s="36">
        <v>6.1</v>
      </c>
      <c r="N82" s="36">
        <v>5</v>
      </c>
      <c r="O82" s="36">
        <v>3.8</v>
      </c>
      <c r="P82" s="36">
        <v>1.6</v>
      </c>
      <c r="Q82" s="36">
        <v>1.3</v>
      </c>
      <c r="R82" s="36">
        <v>0.4</v>
      </c>
      <c r="S82" s="36">
        <v>0.2</v>
      </c>
      <c r="T82" s="36">
        <v>0.1</v>
      </c>
      <c r="U82" s="30">
        <v>18.399999999999999</v>
      </c>
    </row>
    <row r="83" spans="1:21" ht="16.5" customHeight="1" x14ac:dyDescent="0.2">
      <c r="A83" s="7"/>
      <c r="B83" s="7"/>
      <c r="C83" s="7"/>
      <c r="D83" s="7" t="s">
        <v>195</v>
      </c>
      <c r="E83" s="7"/>
      <c r="F83" s="7"/>
      <c r="G83" s="7"/>
      <c r="H83" s="7"/>
      <c r="I83" s="7"/>
      <c r="J83" s="7"/>
      <c r="K83" s="7"/>
      <c r="L83" s="9" t="s">
        <v>100</v>
      </c>
      <c r="M83" s="32">
        <v>3135</v>
      </c>
      <c r="N83" s="32">
        <v>2476.9</v>
      </c>
      <c r="O83" s="32">
        <v>1924.8</v>
      </c>
      <c r="P83" s="33">
        <v>851.5</v>
      </c>
      <c r="Q83" s="33">
        <v>731.5</v>
      </c>
      <c r="R83" s="33">
        <v>252</v>
      </c>
      <c r="S83" s="33">
        <v>131.19999999999999</v>
      </c>
      <c r="T83" s="30">
        <v>35.799999999999997</v>
      </c>
      <c r="U83" s="32">
        <v>9538.7000000000007</v>
      </c>
    </row>
    <row r="84" spans="1:21" ht="16.5" customHeight="1" x14ac:dyDescent="0.2">
      <c r="A84" s="7"/>
      <c r="B84" s="7"/>
      <c r="C84" s="7" t="s">
        <v>196</v>
      </c>
      <c r="D84" s="7"/>
      <c r="E84" s="7"/>
      <c r="F84" s="7"/>
      <c r="G84" s="7"/>
      <c r="H84" s="7"/>
      <c r="I84" s="7"/>
      <c r="J84" s="7"/>
      <c r="K84" s="7"/>
      <c r="L84" s="9" t="s">
        <v>100</v>
      </c>
      <c r="M84" s="33">
        <v>101.2</v>
      </c>
      <c r="N84" s="30">
        <v>57.3</v>
      </c>
      <c r="O84" s="30">
        <v>82.7</v>
      </c>
      <c r="P84" s="30">
        <v>25.7</v>
      </c>
      <c r="Q84" s="30">
        <v>19.899999999999999</v>
      </c>
      <c r="R84" s="36">
        <v>9</v>
      </c>
      <c r="S84" s="36">
        <v>5.6</v>
      </c>
      <c r="T84" s="36">
        <v>0.7</v>
      </c>
      <c r="U84" s="33">
        <v>302.10000000000002</v>
      </c>
    </row>
    <row r="85" spans="1:21" ht="29.45" customHeight="1" x14ac:dyDescent="0.2">
      <c r="A85" s="7"/>
      <c r="B85" s="7"/>
      <c r="C85" s="84" t="s">
        <v>197</v>
      </c>
      <c r="D85" s="84"/>
      <c r="E85" s="84"/>
      <c r="F85" s="84"/>
      <c r="G85" s="84"/>
      <c r="H85" s="84"/>
      <c r="I85" s="84"/>
      <c r="J85" s="84"/>
      <c r="K85" s="84"/>
      <c r="L85" s="9" t="s">
        <v>100</v>
      </c>
      <c r="M85" s="32">
        <v>3236.2</v>
      </c>
      <c r="N85" s="32">
        <v>2534.1999999999998</v>
      </c>
      <c r="O85" s="32">
        <v>2007.5</v>
      </c>
      <c r="P85" s="33">
        <v>877.2</v>
      </c>
      <c r="Q85" s="33">
        <v>751.4</v>
      </c>
      <c r="R85" s="33">
        <v>261</v>
      </c>
      <c r="S85" s="33">
        <v>136.80000000000001</v>
      </c>
      <c r="T85" s="30">
        <v>36.5</v>
      </c>
      <c r="U85" s="32">
        <v>9840.7999999999993</v>
      </c>
    </row>
    <row r="86" spans="1:21" ht="16.5" customHeight="1" x14ac:dyDescent="0.2">
      <c r="A86" s="7"/>
      <c r="B86" s="7"/>
      <c r="C86" s="7" t="s">
        <v>198</v>
      </c>
      <c r="D86" s="7"/>
      <c r="E86" s="7"/>
      <c r="F86" s="7"/>
      <c r="G86" s="7"/>
      <c r="H86" s="7"/>
      <c r="I86" s="7"/>
      <c r="J86" s="7"/>
      <c r="K86" s="7"/>
      <c r="L86" s="9"/>
      <c r="M86" s="10"/>
      <c r="N86" s="10"/>
      <c r="O86" s="10"/>
      <c r="P86" s="10"/>
      <c r="Q86" s="10"/>
      <c r="R86" s="10"/>
      <c r="S86" s="10"/>
      <c r="T86" s="10"/>
      <c r="U86" s="10"/>
    </row>
    <row r="87" spans="1:21" ht="16.5" customHeight="1" x14ac:dyDescent="0.2">
      <c r="A87" s="7"/>
      <c r="B87" s="7"/>
      <c r="C87" s="7"/>
      <c r="D87" s="7" t="s">
        <v>199</v>
      </c>
      <c r="E87" s="7"/>
      <c r="F87" s="7"/>
      <c r="G87" s="7"/>
      <c r="H87" s="7"/>
      <c r="I87" s="7"/>
      <c r="J87" s="7"/>
      <c r="K87" s="7"/>
      <c r="L87" s="9" t="s">
        <v>152</v>
      </c>
      <c r="M87" s="33">
        <v>401.2</v>
      </c>
      <c r="N87" s="33">
        <v>396</v>
      </c>
      <c r="O87" s="33">
        <v>393.4</v>
      </c>
      <c r="P87" s="33">
        <v>331.6</v>
      </c>
      <c r="Q87" s="33">
        <v>425.2</v>
      </c>
      <c r="R87" s="33">
        <v>484.1</v>
      </c>
      <c r="S87" s="33">
        <v>321.8</v>
      </c>
      <c r="T87" s="33">
        <v>144.9</v>
      </c>
      <c r="U87" s="33">
        <v>390.5</v>
      </c>
    </row>
    <row r="88" spans="1:21" ht="29.45" customHeight="1" x14ac:dyDescent="0.2">
      <c r="A88" s="11"/>
      <c r="B88" s="11"/>
      <c r="C88" s="11"/>
      <c r="D88" s="87" t="s">
        <v>200</v>
      </c>
      <c r="E88" s="87"/>
      <c r="F88" s="87"/>
      <c r="G88" s="87"/>
      <c r="H88" s="87"/>
      <c r="I88" s="87"/>
      <c r="J88" s="87"/>
      <c r="K88" s="87"/>
      <c r="L88" s="12" t="s">
        <v>174</v>
      </c>
      <c r="M88" s="37">
        <v>76</v>
      </c>
      <c r="N88" s="37">
        <v>74.2</v>
      </c>
      <c r="O88" s="37">
        <v>75.7</v>
      </c>
      <c r="P88" s="37">
        <v>68.099999999999994</v>
      </c>
      <c r="Q88" s="37">
        <v>78.5</v>
      </c>
      <c r="R88" s="37">
        <v>79.7</v>
      </c>
      <c r="S88" s="37">
        <v>61.2</v>
      </c>
      <c r="T88" s="37">
        <v>53.6</v>
      </c>
      <c r="U88" s="37">
        <v>74.8</v>
      </c>
    </row>
    <row r="89" spans="1:21" ht="4.5" customHeight="1" x14ac:dyDescent="0.2">
      <c r="A89" s="25"/>
      <c r="B89" s="25"/>
      <c r="C89" s="2"/>
      <c r="D89" s="2"/>
      <c r="E89" s="2"/>
      <c r="F89" s="2"/>
      <c r="G89" s="2"/>
      <c r="H89" s="2"/>
      <c r="I89" s="2"/>
      <c r="J89" s="2"/>
      <c r="K89" s="2"/>
      <c r="L89" s="2"/>
      <c r="M89" s="2"/>
      <c r="N89" s="2"/>
      <c r="O89" s="2"/>
      <c r="P89" s="2"/>
      <c r="Q89" s="2"/>
      <c r="R89" s="2"/>
      <c r="S89" s="2"/>
      <c r="T89" s="2"/>
      <c r="U89" s="2"/>
    </row>
    <row r="90" spans="1:21" ht="16.5" customHeight="1" x14ac:dyDescent="0.2">
      <c r="A90" s="25"/>
      <c r="B90" s="25"/>
      <c r="C90" s="79" t="s">
        <v>153</v>
      </c>
      <c r="D90" s="79"/>
      <c r="E90" s="79"/>
      <c r="F90" s="79"/>
      <c r="G90" s="79"/>
      <c r="H90" s="79"/>
      <c r="I90" s="79"/>
      <c r="J90" s="79"/>
      <c r="K90" s="79"/>
      <c r="L90" s="79"/>
      <c r="M90" s="79"/>
      <c r="N90" s="79"/>
      <c r="O90" s="79"/>
      <c r="P90" s="79"/>
      <c r="Q90" s="79"/>
      <c r="R90" s="79"/>
      <c r="S90" s="79"/>
      <c r="T90" s="79"/>
      <c r="U90" s="79"/>
    </row>
    <row r="91" spans="1:21" ht="4.5" customHeight="1" x14ac:dyDescent="0.2">
      <c r="A91" s="25"/>
      <c r="B91" s="25"/>
      <c r="C91" s="2"/>
      <c r="D91" s="2"/>
      <c r="E91" s="2"/>
      <c r="F91" s="2"/>
      <c r="G91" s="2"/>
      <c r="H91" s="2"/>
      <c r="I91" s="2"/>
      <c r="J91" s="2"/>
      <c r="K91" s="2"/>
      <c r="L91" s="2"/>
      <c r="M91" s="2"/>
      <c r="N91" s="2"/>
      <c r="O91" s="2"/>
      <c r="P91" s="2"/>
      <c r="Q91" s="2"/>
      <c r="R91" s="2"/>
      <c r="S91" s="2"/>
      <c r="T91" s="2"/>
      <c r="U91" s="2"/>
    </row>
    <row r="92" spans="1:21" ht="29.45" customHeight="1" x14ac:dyDescent="0.2">
      <c r="A92" s="25" t="s">
        <v>115</v>
      </c>
      <c r="B92" s="25"/>
      <c r="C92" s="79" t="s">
        <v>156</v>
      </c>
      <c r="D92" s="79"/>
      <c r="E92" s="79"/>
      <c r="F92" s="79"/>
      <c r="G92" s="79"/>
      <c r="H92" s="79"/>
      <c r="I92" s="79"/>
      <c r="J92" s="79"/>
      <c r="K92" s="79"/>
      <c r="L92" s="79"/>
      <c r="M92" s="79"/>
      <c r="N92" s="79"/>
      <c r="O92" s="79"/>
      <c r="P92" s="79"/>
      <c r="Q92" s="79"/>
      <c r="R92" s="79"/>
      <c r="S92" s="79"/>
      <c r="T92" s="79"/>
      <c r="U92" s="79"/>
    </row>
    <row r="93" spans="1:21" ht="68.099999999999994" customHeight="1" x14ac:dyDescent="0.2">
      <c r="A93" s="25" t="s">
        <v>117</v>
      </c>
      <c r="B93" s="25"/>
      <c r="C93" s="79" t="s">
        <v>175</v>
      </c>
      <c r="D93" s="79"/>
      <c r="E93" s="79"/>
      <c r="F93" s="79"/>
      <c r="G93" s="79"/>
      <c r="H93" s="79"/>
      <c r="I93" s="79"/>
      <c r="J93" s="79"/>
      <c r="K93" s="79"/>
      <c r="L93" s="79"/>
      <c r="M93" s="79"/>
      <c r="N93" s="79"/>
      <c r="O93" s="79"/>
      <c r="P93" s="79"/>
      <c r="Q93" s="79"/>
      <c r="R93" s="79"/>
      <c r="S93" s="79"/>
      <c r="T93" s="79"/>
      <c r="U93" s="79"/>
    </row>
    <row r="94" spans="1:21" ht="16.5" customHeight="1" x14ac:dyDescent="0.2">
      <c r="A94" s="25" t="s">
        <v>119</v>
      </c>
      <c r="B94" s="25"/>
      <c r="C94" s="79" t="s">
        <v>201</v>
      </c>
      <c r="D94" s="79"/>
      <c r="E94" s="79"/>
      <c r="F94" s="79"/>
      <c r="G94" s="79"/>
      <c r="H94" s="79"/>
      <c r="I94" s="79"/>
      <c r="J94" s="79"/>
      <c r="K94" s="79"/>
      <c r="L94" s="79"/>
      <c r="M94" s="79"/>
      <c r="N94" s="79"/>
      <c r="O94" s="79"/>
      <c r="P94" s="79"/>
      <c r="Q94" s="79"/>
      <c r="R94" s="79"/>
      <c r="S94" s="79"/>
      <c r="T94" s="79"/>
      <c r="U94" s="79"/>
    </row>
    <row r="95" spans="1:21" ht="29.45" customHeight="1" x14ac:dyDescent="0.2">
      <c r="A95" s="25" t="s">
        <v>121</v>
      </c>
      <c r="B95" s="25"/>
      <c r="C95" s="79" t="s">
        <v>176</v>
      </c>
      <c r="D95" s="79"/>
      <c r="E95" s="79"/>
      <c r="F95" s="79"/>
      <c r="G95" s="79"/>
      <c r="H95" s="79"/>
      <c r="I95" s="79"/>
      <c r="J95" s="79"/>
      <c r="K95" s="79"/>
      <c r="L95" s="79"/>
      <c r="M95" s="79"/>
      <c r="N95" s="79"/>
      <c r="O95" s="79"/>
      <c r="P95" s="79"/>
      <c r="Q95" s="79"/>
      <c r="R95" s="79"/>
      <c r="S95" s="79"/>
      <c r="T95" s="79"/>
      <c r="U95" s="79"/>
    </row>
    <row r="96" spans="1:21" ht="29.45" customHeight="1" x14ac:dyDescent="0.2">
      <c r="A96" s="25" t="s">
        <v>123</v>
      </c>
      <c r="B96" s="25"/>
      <c r="C96" s="79" t="s">
        <v>177</v>
      </c>
      <c r="D96" s="79"/>
      <c r="E96" s="79"/>
      <c r="F96" s="79"/>
      <c r="G96" s="79"/>
      <c r="H96" s="79"/>
      <c r="I96" s="79"/>
      <c r="J96" s="79"/>
      <c r="K96" s="79"/>
      <c r="L96" s="79"/>
      <c r="M96" s="79"/>
      <c r="N96" s="79"/>
      <c r="O96" s="79"/>
      <c r="P96" s="79"/>
      <c r="Q96" s="79"/>
      <c r="R96" s="79"/>
      <c r="S96" s="79"/>
      <c r="T96" s="79"/>
      <c r="U96" s="79"/>
    </row>
    <row r="97" spans="1:21" ht="26.25" customHeight="1" x14ac:dyDescent="0.2">
      <c r="A97" s="25" t="s">
        <v>161</v>
      </c>
      <c r="B97" s="25"/>
      <c r="C97" s="79" t="s">
        <v>178</v>
      </c>
      <c r="D97" s="79"/>
      <c r="E97" s="79"/>
      <c r="F97" s="79"/>
      <c r="G97" s="79"/>
      <c r="H97" s="79"/>
      <c r="I97" s="79"/>
      <c r="J97" s="79"/>
      <c r="K97" s="79"/>
      <c r="L97" s="79"/>
      <c r="M97" s="79"/>
      <c r="N97" s="79"/>
      <c r="O97" s="79"/>
      <c r="P97" s="79"/>
      <c r="Q97" s="79"/>
      <c r="R97" s="79"/>
      <c r="S97" s="79"/>
      <c r="T97" s="79"/>
      <c r="U97" s="79"/>
    </row>
    <row r="98" spans="1:21" ht="16.5" customHeight="1" x14ac:dyDescent="0.2">
      <c r="A98" s="25" t="s">
        <v>180</v>
      </c>
      <c r="B98" s="25"/>
      <c r="C98" s="79" t="s">
        <v>179</v>
      </c>
      <c r="D98" s="79"/>
      <c r="E98" s="79"/>
      <c r="F98" s="79"/>
      <c r="G98" s="79"/>
      <c r="H98" s="79"/>
      <c r="I98" s="79"/>
      <c r="J98" s="79"/>
      <c r="K98" s="79"/>
      <c r="L98" s="79"/>
      <c r="M98" s="79"/>
      <c r="N98" s="79"/>
      <c r="O98" s="79"/>
      <c r="P98" s="79"/>
      <c r="Q98" s="79"/>
      <c r="R98" s="79"/>
      <c r="S98" s="79"/>
      <c r="T98" s="79"/>
      <c r="U98" s="79"/>
    </row>
    <row r="99" spans="1:21" ht="16.5" customHeight="1" x14ac:dyDescent="0.2">
      <c r="A99" s="25" t="s">
        <v>182</v>
      </c>
      <c r="B99" s="25"/>
      <c r="C99" s="79" t="s">
        <v>183</v>
      </c>
      <c r="D99" s="79"/>
      <c r="E99" s="79"/>
      <c r="F99" s="79"/>
      <c r="G99" s="79"/>
      <c r="H99" s="79"/>
      <c r="I99" s="79"/>
      <c r="J99" s="79"/>
      <c r="K99" s="79"/>
      <c r="L99" s="79"/>
      <c r="M99" s="79"/>
      <c r="N99" s="79"/>
      <c r="O99" s="79"/>
      <c r="P99" s="79"/>
      <c r="Q99" s="79"/>
      <c r="R99" s="79"/>
      <c r="S99" s="79"/>
      <c r="T99" s="79"/>
      <c r="U99" s="79"/>
    </row>
    <row r="100" spans="1:21" ht="16.5" customHeight="1" x14ac:dyDescent="0.2">
      <c r="A100" s="25" t="s">
        <v>184</v>
      </c>
      <c r="B100" s="25"/>
      <c r="C100" s="79" t="s">
        <v>185</v>
      </c>
      <c r="D100" s="79"/>
      <c r="E100" s="79"/>
      <c r="F100" s="79"/>
      <c r="G100" s="79"/>
      <c r="H100" s="79"/>
      <c r="I100" s="79"/>
      <c r="J100" s="79"/>
      <c r="K100" s="79"/>
      <c r="L100" s="79"/>
      <c r="M100" s="79"/>
      <c r="N100" s="79"/>
      <c r="O100" s="79"/>
      <c r="P100" s="79"/>
      <c r="Q100" s="79"/>
      <c r="R100" s="79"/>
      <c r="S100" s="79"/>
      <c r="T100" s="79"/>
      <c r="U100" s="79"/>
    </row>
    <row r="101" spans="1:21" ht="4.5" customHeight="1" x14ac:dyDescent="0.2"/>
    <row r="102" spans="1:21" ht="76.5" customHeight="1" x14ac:dyDescent="0.2">
      <c r="A102" s="26" t="s">
        <v>125</v>
      </c>
      <c r="B102" s="25"/>
      <c r="C102" s="25"/>
      <c r="D102" s="25"/>
      <c r="E102" s="79" t="s">
        <v>186</v>
      </c>
      <c r="F102" s="79"/>
      <c r="G102" s="79"/>
      <c r="H102" s="79"/>
      <c r="I102" s="79"/>
      <c r="J102" s="79"/>
      <c r="K102" s="79"/>
      <c r="L102" s="79"/>
      <c r="M102" s="79"/>
      <c r="N102" s="79"/>
      <c r="O102" s="79"/>
      <c r="P102" s="79"/>
      <c r="Q102" s="79"/>
      <c r="R102" s="79"/>
      <c r="S102" s="79"/>
      <c r="T102" s="79"/>
      <c r="U102" s="79"/>
    </row>
  </sheetData>
  <mergeCells count="22">
    <mergeCell ref="K1:U1"/>
    <mergeCell ref="C90:U90"/>
    <mergeCell ref="C92:U92"/>
    <mergeCell ref="C93:U93"/>
    <mergeCell ref="C94:U94"/>
    <mergeCell ref="D54:K54"/>
    <mergeCell ref="C68:K68"/>
    <mergeCell ref="D71:K71"/>
    <mergeCell ref="C85:K85"/>
    <mergeCell ref="D88:K88"/>
    <mergeCell ref="C17:K17"/>
    <mergeCell ref="D20:K20"/>
    <mergeCell ref="C34:K34"/>
    <mergeCell ref="D37:K37"/>
    <mergeCell ref="C51:K51"/>
    <mergeCell ref="C100:U100"/>
    <mergeCell ref="E102:U102"/>
    <mergeCell ref="C95:U95"/>
    <mergeCell ref="C96:U96"/>
    <mergeCell ref="C97:U97"/>
    <mergeCell ref="C98:U98"/>
    <mergeCell ref="C99:U99"/>
  </mergeCells>
  <pageMargins left="0.7" right="0.7" top="0.75" bottom="0.75" header="0.3" footer="0.3"/>
  <pageSetup paperSize="9" fitToHeight="0" orientation="landscape" horizontalDpi="300" verticalDpi="300"/>
  <headerFooter scaleWithDoc="0" alignWithMargins="0">
    <oddHeader>&amp;C&amp;"Arial"&amp;8TABLE 10A.4</oddHeader>
    <oddFooter>&amp;L&amp;"Arial"&amp;8REPORT ON
GOVERNMENT
SERVICES 2022&amp;R&amp;"Arial"&amp;8PRIMARY AND
COMMUNITY HEALTH
PAGE &amp;B&amp;P&amp;B</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U31"/>
  <sheetViews>
    <sheetView showGridLines="0" workbookViewId="0"/>
  </sheetViews>
  <sheetFormatPr defaultColWidth="10.85546875" defaultRowHeight="12.75" x14ac:dyDescent="0.2"/>
  <cols>
    <col min="1" max="10" width="1.7109375" customWidth="1"/>
    <col min="11" max="11" width="6.28515625" customWidth="1"/>
    <col min="12" max="12" width="5.42578125" customWidth="1"/>
    <col min="13" max="21" width="10.140625" customWidth="1"/>
  </cols>
  <sheetData>
    <row r="1" spans="1:21" ht="17.45" customHeight="1" x14ac:dyDescent="0.2">
      <c r="A1" s="8" t="s">
        <v>745</v>
      </c>
      <c r="B1" s="8"/>
      <c r="C1" s="8"/>
      <c r="D1" s="8"/>
      <c r="E1" s="8"/>
      <c r="F1" s="8"/>
      <c r="G1" s="8"/>
      <c r="H1" s="8"/>
      <c r="I1" s="8"/>
      <c r="J1" s="8"/>
      <c r="K1" s="85" t="s">
        <v>746</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140</v>
      </c>
      <c r="B3" s="7"/>
      <c r="C3" s="7"/>
      <c r="D3" s="7"/>
      <c r="E3" s="7"/>
      <c r="F3" s="7"/>
      <c r="G3" s="7"/>
      <c r="H3" s="7"/>
      <c r="I3" s="7"/>
      <c r="J3" s="7"/>
      <c r="K3" s="7"/>
      <c r="L3" s="9"/>
      <c r="M3" s="10"/>
      <c r="N3" s="10"/>
      <c r="O3" s="10"/>
      <c r="P3" s="10"/>
      <c r="Q3" s="10"/>
      <c r="R3" s="10"/>
      <c r="S3" s="10"/>
      <c r="T3" s="10"/>
      <c r="U3" s="10"/>
    </row>
    <row r="4" spans="1:21" ht="16.5" customHeight="1" x14ac:dyDescent="0.2">
      <c r="A4" s="7"/>
      <c r="B4" s="7" t="s">
        <v>747</v>
      </c>
      <c r="C4" s="7"/>
      <c r="D4" s="7"/>
      <c r="E4" s="7"/>
      <c r="F4" s="7"/>
      <c r="G4" s="7"/>
      <c r="H4" s="7"/>
      <c r="I4" s="7"/>
      <c r="J4" s="7"/>
      <c r="K4" s="7"/>
      <c r="L4" s="9"/>
      <c r="M4" s="10"/>
      <c r="N4" s="10"/>
      <c r="O4" s="10"/>
      <c r="P4" s="10"/>
      <c r="Q4" s="10"/>
      <c r="R4" s="10"/>
      <c r="S4" s="10"/>
      <c r="T4" s="10"/>
      <c r="U4" s="10"/>
    </row>
    <row r="5" spans="1:21" ht="29.45" customHeight="1" x14ac:dyDescent="0.2">
      <c r="A5" s="7"/>
      <c r="B5" s="7"/>
      <c r="C5" s="84" t="s">
        <v>748</v>
      </c>
      <c r="D5" s="84"/>
      <c r="E5" s="84"/>
      <c r="F5" s="84"/>
      <c r="G5" s="84"/>
      <c r="H5" s="84"/>
      <c r="I5" s="84"/>
      <c r="J5" s="84"/>
      <c r="K5" s="84"/>
      <c r="L5" s="9" t="s">
        <v>240</v>
      </c>
      <c r="M5" s="19">
        <v>10856</v>
      </c>
      <c r="N5" s="17">
        <v>2942</v>
      </c>
      <c r="O5" s="17">
        <v>7790</v>
      </c>
      <c r="P5" s="17">
        <v>2517</v>
      </c>
      <c r="Q5" s="17">
        <v>1529</v>
      </c>
      <c r="R5" s="17">
        <v>1437</v>
      </c>
      <c r="S5" s="15">
        <v>254</v>
      </c>
      <c r="T5" s="17">
        <v>1742</v>
      </c>
      <c r="U5" s="19">
        <v>29069</v>
      </c>
    </row>
    <row r="6" spans="1:21" ht="16.5" customHeight="1" x14ac:dyDescent="0.2">
      <c r="A6" s="7"/>
      <c r="B6" s="7"/>
      <c r="C6" s="7" t="s">
        <v>749</v>
      </c>
      <c r="D6" s="7"/>
      <c r="E6" s="7"/>
      <c r="F6" s="7"/>
      <c r="G6" s="7"/>
      <c r="H6" s="7"/>
      <c r="I6" s="7"/>
      <c r="J6" s="7"/>
      <c r="K6" s="7"/>
      <c r="L6" s="9" t="s">
        <v>240</v>
      </c>
      <c r="M6" s="45">
        <v>936823</v>
      </c>
      <c r="N6" s="45">
        <v>758388</v>
      </c>
      <c r="O6" s="45">
        <v>602672</v>
      </c>
      <c r="P6" s="45">
        <v>290157</v>
      </c>
      <c r="Q6" s="45">
        <v>260405</v>
      </c>
      <c r="R6" s="19">
        <v>80832</v>
      </c>
      <c r="S6" s="19">
        <v>47159</v>
      </c>
      <c r="T6" s="17">
        <v>9316</v>
      </c>
      <c r="U6" s="50">
        <v>2985892</v>
      </c>
    </row>
    <row r="7" spans="1:21" ht="16.5" customHeight="1" x14ac:dyDescent="0.2">
      <c r="A7" s="7"/>
      <c r="B7" s="7"/>
      <c r="C7" s="7" t="s">
        <v>105</v>
      </c>
      <c r="D7" s="7"/>
      <c r="E7" s="7"/>
      <c r="F7" s="7"/>
      <c r="G7" s="7"/>
      <c r="H7" s="7"/>
      <c r="I7" s="7"/>
      <c r="J7" s="7"/>
      <c r="K7" s="7"/>
      <c r="L7" s="9" t="s">
        <v>240</v>
      </c>
      <c r="M7" s="45">
        <v>947679</v>
      </c>
      <c r="N7" s="45">
        <v>761330</v>
      </c>
      <c r="O7" s="45">
        <v>610462</v>
      </c>
      <c r="P7" s="45">
        <v>292674</v>
      </c>
      <c r="Q7" s="45">
        <v>261934</v>
      </c>
      <c r="R7" s="19">
        <v>82269</v>
      </c>
      <c r="S7" s="19">
        <v>47413</v>
      </c>
      <c r="T7" s="19">
        <v>11058</v>
      </c>
      <c r="U7" s="50">
        <v>3014961</v>
      </c>
    </row>
    <row r="8" spans="1:21" ht="16.5" customHeight="1" x14ac:dyDescent="0.2">
      <c r="A8" s="7"/>
      <c r="B8" s="7" t="s">
        <v>750</v>
      </c>
      <c r="C8" s="7"/>
      <c r="D8" s="7"/>
      <c r="E8" s="7"/>
      <c r="F8" s="7"/>
      <c r="G8" s="7"/>
      <c r="H8" s="7"/>
      <c r="I8" s="7"/>
      <c r="J8" s="7"/>
      <c r="K8" s="7"/>
      <c r="L8" s="9"/>
      <c r="M8" s="10"/>
      <c r="N8" s="10"/>
      <c r="O8" s="10"/>
      <c r="P8" s="10"/>
      <c r="Q8" s="10"/>
      <c r="R8" s="10"/>
      <c r="S8" s="10"/>
      <c r="T8" s="10"/>
      <c r="U8" s="10"/>
    </row>
    <row r="9" spans="1:21" ht="29.45" customHeight="1" x14ac:dyDescent="0.2">
      <c r="A9" s="7"/>
      <c r="B9" s="7"/>
      <c r="C9" s="84" t="s">
        <v>748</v>
      </c>
      <c r="D9" s="84"/>
      <c r="E9" s="84"/>
      <c r="F9" s="84"/>
      <c r="G9" s="84"/>
      <c r="H9" s="84"/>
      <c r="I9" s="84"/>
      <c r="J9" s="84"/>
      <c r="K9" s="84"/>
      <c r="L9" s="9" t="s">
        <v>174</v>
      </c>
      <c r="M9" s="30">
        <v>63.7</v>
      </c>
      <c r="N9" s="30">
        <v>64.400000000000006</v>
      </c>
      <c r="O9" s="30">
        <v>58.8</v>
      </c>
      <c r="P9" s="30">
        <v>48.5</v>
      </c>
      <c r="Q9" s="30">
        <v>63.5</v>
      </c>
      <c r="R9" s="30">
        <v>71.099999999999994</v>
      </c>
      <c r="S9" s="30">
        <v>65.599999999999994</v>
      </c>
      <c r="T9" s="30">
        <v>41.1</v>
      </c>
      <c r="U9" s="30">
        <v>59.2</v>
      </c>
    </row>
    <row r="10" spans="1:21" ht="16.5" customHeight="1" x14ac:dyDescent="0.2">
      <c r="A10" s="7"/>
      <c r="B10" s="7"/>
      <c r="C10" s="7" t="s">
        <v>749</v>
      </c>
      <c r="D10" s="7"/>
      <c r="E10" s="7"/>
      <c r="F10" s="7"/>
      <c r="G10" s="7"/>
      <c r="H10" s="7"/>
      <c r="I10" s="7"/>
      <c r="J10" s="7"/>
      <c r="K10" s="7"/>
      <c r="L10" s="9" t="s">
        <v>174</v>
      </c>
      <c r="M10" s="30">
        <v>57.3</v>
      </c>
      <c r="N10" s="30">
        <v>61.3</v>
      </c>
      <c r="O10" s="30">
        <v>61.9</v>
      </c>
      <c r="P10" s="30">
        <v>59.6</v>
      </c>
      <c r="Q10" s="30">
        <v>67.099999999999994</v>
      </c>
      <c r="R10" s="30">
        <v>65</v>
      </c>
      <c r="S10" s="30">
        <v>64</v>
      </c>
      <c r="T10" s="30">
        <v>31.3</v>
      </c>
      <c r="U10" s="30">
        <v>60.4</v>
      </c>
    </row>
    <row r="11" spans="1:21" ht="16.5" customHeight="1" x14ac:dyDescent="0.2">
      <c r="A11" s="7"/>
      <c r="B11" s="7"/>
      <c r="C11" s="7" t="s">
        <v>105</v>
      </c>
      <c r="D11" s="7"/>
      <c r="E11" s="7"/>
      <c r="F11" s="7"/>
      <c r="G11" s="7"/>
      <c r="H11" s="7"/>
      <c r="I11" s="7"/>
      <c r="J11" s="7"/>
      <c r="K11" s="7"/>
      <c r="L11" s="9" t="s">
        <v>174</v>
      </c>
      <c r="M11" s="30">
        <v>57.4</v>
      </c>
      <c r="N11" s="30">
        <v>61.3</v>
      </c>
      <c r="O11" s="30">
        <v>61.8</v>
      </c>
      <c r="P11" s="30">
        <v>59.5</v>
      </c>
      <c r="Q11" s="30">
        <v>67.099999999999994</v>
      </c>
      <c r="R11" s="30">
        <v>65.099999999999994</v>
      </c>
      <c r="S11" s="30">
        <v>64</v>
      </c>
      <c r="T11" s="30">
        <v>32.6</v>
      </c>
      <c r="U11" s="30">
        <v>60.3</v>
      </c>
    </row>
    <row r="12" spans="1:21" ht="16.5" customHeight="1" x14ac:dyDescent="0.2">
      <c r="A12" s="7"/>
      <c r="B12" s="7" t="s">
        <v>751</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105</v>
      </c>
      <c r="D13" s="7"/>
      <c r="E13" s="7"/>
      <c r="F13" s="7"/>
      <c r="G13" s="7"/>
      <c r="H13" s="7"/>
      <c r="I13" s="7"/>
      <c r="J13" s="7"/>
      <c r="K13" s="7"/>
      <c r="L13" s="9" t="s">
        <v>240</v>
      </c>
      <c r="M13" s="50">
        <v>1418280</v>
      </c>
      <c r="N13" s="50">
        <v>1097630</v>
      </c>
      <c r="O13" s="45">
        <v>774200</v>
      </c>
      <c r="P13" s="45">
        <v>408000</v>
      </c>
      <c r="Q13" s="45">
        <v>329400</v>
      </c>
      <c r="R13" s="45">
        <v>108400</v>
      </c>
      <c r="S13" s="19">
        <v>64000</v>
      </c>
      <c r="T13" s="19">
        <v>17800</v>
      </c>
      <c r="U13" s="50">
        <v>4217710</v>
      </c>
    </row>
    <row r="14" spans="1:21" ht="16.5" customHeight="1" x14ac:dyDescent="0.2">
      <c r="A14" s="7" t="s">
        <v>96</v>
      </c>
      <c r="B14" s="7"/>
      <c r="C14" s="7"/>
      <c r="D14" s="7"/>
      <c r="E14" s="7"/>
      <c r="F14" s="7"/>
      <c r="G14" s="7"/>
      <c r="H14" s="7"/>
      <c r="I14" s="7"/>
      <c r="J14" s="7"/>
      <c r="K14" s="7"/>
      <c r="L14" s="9"/>
      <c r="M14" s="10"/>
      <c r="N14" s="10"/>
      <c r="O14" s="10"/>
      <c r="P14" s="10"/>
      <c r="Q14" s="10"/>
      <c r="R14" s="10"/>
      <c r="S14" s="10"/>
      <c r="T14" s="10"/>
      <c r="U14" s="10"/>
    </row>
    <row r="15" spans="1:21" ht="16.5" customHeight="1" x14ac:dyDescent="0.2">
      <c r="A15" s="7"/>
      <c r="B15" s="7" t="s">
        <v>747</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105</v>
      </c>
      <c r="D16" s="7"/>
      <c r="E16" s="7"/>
      <c r="F16" s="7"/>
      <c r="G16" s="7"/>
      <c r="H16" s="7"/>
      <c r="I16" s="7"/>
      <c r="J16" s="7"/>
      <c r="K16" s="7"/>
      <c r="L16" s="9" t="s">
        <v>240</v>
      </c>
      <c r="M16" s="45">
        <v>954155</v>
      </c>
      <c r="N16" s="45">
        <v>742375</v>
      </c>
      <c r="O16" s="45">
        <v>622082</v>
      </c>
      <c r="P16" s="45">
        <v>339744</v>
      </c>
      <c r="Q16" s="45">
        <v>244826</v>
      </c>
      <c r="R16" s="19">
        <v>85662</v>
      </c>
      <c r="S16" s="19">
        <v>47510</v>
      </c>
      <c r="T16" s="19">
        <v>14239</v>
      </c>
      <c r="U16" s="50">
        <v>3052430</v>
      </c>
    </row>
    <row r="17" spans="1:21" ht="16.5" customHeight="1" x14ac:dyDescent="0.2">
      <c r="A17" s="7"/>
      <c r="B17" s="7" t="s">
        <v>751</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105</v>
      </c>
      <c r="D18" s="7"/>
      <c r="E18" s="7"/>
      <c r="F18" s="7"/>
      <c r="G18" s="7"/>
      <c r="H18" s="7"/>
      <c r="I18" s="7"/>
      <c r="J18" s="7"/>
      <c r="K18" s="7"/>
      <c r="L18" s="9" t="s">
        <v>240</v>
      </c>
      <c r="M18" s="50">
        <v>1368840</v>
      </c>
      <c r="N18" s="50">
        <v>1063830</v>
      </c>
      <c r="O18" s="45">
        <v>833920</v>
      </c>
      <c r="P18" s="45">
        <v>406190</v>
      </c>
      <c r="Q18" s="45">
        <v>340530</v>
      </c>
      <c r="R18" s="45">
        <v>113030</v>
      </c>
      <c r="S18" s="19">
        <v>62190</v>
      </c>
      <c r="T18" s="19">
        <v>19900</v>
      </c>
      <c r="U18" s="50">
        <v>4208430</v>
      </c>
    </row>
    <row r="19" spans="1:21" ht="16.5" customHeight="1" x14ac:dyDescent="0.2">
      <c r="A19" s="7" t="s">
        <v>141</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747</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105</v>
      </c>
      <c r="D21" s="7"/>
      <c r="E21" s="7"/>
      <c r="F21" s="7"/>
      <c r="G21" s="7"/>
      <c r="H21" s="7"/>
      <c r="I21" s="7"/>
      <c r="J21" s="7"/>
      <c r="K21" s="7"/>
      <c r="L21" s="9" t="s">
        <v>240</v>
      </c>
      <c r="M21" s="45">
        <v>768900</v>
      </c>
      <c r="N21" s="45">
        <v>634836</v>
      </c>
      <c r="O21" s="45">
        <v>528002</v>
      </c>
      <c r="P21" s="45">
        <v>264891</v>
      </c>
      <c r="Q21" s="45">
        <v>207364</v>
      </c>
      <c r="R21" s="19">
        <v>73149</v>
      </c>
      <c r="S21" s="19">
        <v>39331</v>
      </c>
      <c r="T21" s="19">
        <v>10808</v>
      </c>
      <c r="U21" s="50">
        <v>2528307</v>
      </c>
    </row>
    <row r="22" spans="1:21" ht="16.5" customHeight="1" x14ac:dyDescent="0.2">
      <c r="A22" s="7"/>
      <c r="B22" s="7" t="s">
        <v>751</v>
      </c>
      <c r="C22" s="7"/>
      <c r="D22" s="7"/>
      <c r="E22" s="7"/>
      <c r="F22" s="7"/>
      <c r="G22" s="7"/>
      <c r="H22" s="7"/>
      <c r="I22" s="7"/>
      <c r="J22" s="7"/>
      <c r="K22" s="7"/>
      <c r="L22" s="9"/>
      <c r="M22" s="10"/>
      <c r="N22" s="10"/>
      <c r="O22" s="10"/>
      <c r="P22" s="10"/>
      <c r="Q22" s="10"/>
      <c r="R22" s="10"/>
      <c r="S22" s="10"/>
      <c r="T22" s="10"/>
      <c r="U22" s="10"/>
    </row>
    <row r="23" spans="1:21" ht="16.5" customHeight="1" x14ac:dyDescent="0.2">
      <c r="A23" s="11"/>
      <c r="B23" s="11"/>
      <c r="C23" s="11" t="s">
        <v>105</v>
      </c>
      <c r="D23" s="11"/>
      <c r="E23" s="11"/>
      <c r="F23" s="11"/>
      <c r="G23" s="11"/>
      <c r="H23" s="11"/>
      <c r="I23" s="11"/>
      <c r="J23" s="11"/>
      <c r="K23" s="11"/>
      <c r="L23" s="12" t="s">
        <v>240</v>
      </c>
      <c r="M23" s="53">
        <v>1250000</v>
      </c>
      <c r="N23" s="53">
        <v>1008800</v>
      </c>
      <c r="O23" s="46">
        <v>713000</v>
      </c>
      <c r="P23" s="46">
        <v>358000</v>
      </c>
      <c r="Q23" s="46">
        <v>315340</v>
      </c>
      <c r="R23" s="20">
        <v>95000</v>
      </c>
      <c r="S23" s="20">
        <v>53000</v>
      </c>
      <c r="T23" s="20">
        <v>16570</v>
      </c>
      <c r="U23" s="53">
        <v>3809710</v>
      </c>
    </row>
    <row r="24" spans="1:21" ht="4.5" customHeight="1" x14ac:dyDescent="0.2">
      <c r="A24" s="25"/>
      <c r="B24" s="25"/>
      <c r="C24" s="2"/>
      <c r="D24" s="2"/>
      <c r="E24" s="2"/>
      <c r="F24" s="2"/>
      <c r="G24" s="2"/>
      <c r="H24" s="2"/>
      <c r="I24" s="2"/>
      <c r="J24" s="2"/>
      <c r="K24" s="2"/>
      <c r="L24" s="2"/>
      <c r="M24" s="2"/>
      <c r="N24" s="2"/>
      <c r="O24" s="2"/>
      <c r="P24" s="2"/>
      <c r="Q24" s="2"/>
      <c r="R24" s="2"/>
      <c r="S24" s="2"/>
      <c r="T24" s="2"/>
      <c r="U24" s="2"/>
    </row>
    <row r="25" spans="1:21" ht="16.5" customHeight="1" x14ac:dyDescent="0.2">
      <c r="A25" s="35"/>
      <c r="B25" s="35"/>
      <c r="C25" s="79" t="s">
        <v>154</v>
      </c>
      <c r="D25" s="79"/>
      <c r="E25" s="79"/>
      <c r="F25" s="79"/>
      <c r="G25" s="79"/>
      <c r="H25" s="79"/>
      <c r="I25" s="79"/>
      <c r="J25" s="79"/>
      <c r="K25" s="79"/>
      <c r="L25" s="79"/>
      <c r="M25" s="79"/>
      <c r="N25" s="79"/>
      <c r="O25" s="79"/>
      <c r="P25" s="79"/>
      <c r="Q25" s="79"/>
      <c r="R25" s="79"/>
      <c r="S25" s="79"/>
      <c r="T25" s="79"/>
      <c r="U25" s="79"/>
    </row>
    <row r="26" spans="1:21" ht="16.5" customHeight="1" x14ac:dyDescent="0.2">
      <c r="A26" s="35"/>
      <c r="B26" s="35"/>
      <c r="C26" s="79" t="s">
        <v>155</v>
      </c>
      <c r="D26" s="79"/>
      <c r="E26" s="79"/>
      <c r="F26" s="79"/>
      <c r="G26" s="79"/>
      <c r="H26" s="79"/>
      <c r="I26" s="79"/>
      <c r="J26" s="79"/>
      <c r="K26" s="79"/>
      <c r="L26" s="79"/>
      <c r="M26" s="79"/>
      <c r="N26" s="79"/>
      <c r="O26" s="79"/>
      <c r="P26" s="79"/>
      <c r="Q26" s="79"/>
      <c r="R26" s="79"/>
      <c r="S26" s="79"/>
      <c r="T26" s="79"/>
      <c r="U26" s="79"/>
    </row>
    <row r="27" spans="1:21" ht="4.5" customHeight="1" x14ac:dyDescent="0.2">
      <c r="A27" s="25"/>
      <c r="B27" s="25"/>
      <c r="C27" s="2"/>
      <c r="D27" s="2"/>
      <c r="E27" s="2"/>
      <c r="F27" s="2"/>
      <c r="G27" s="2"/>
      <c r="H27" s="2"/>
      <c r="I27" s="2"/>
      <c r="J27" s="2"/>
      <c r="K27" s="2"/>
      <c r="L27" s="2"/>
      <c r="M27" s="2"/>
      <c r="N27" s="2"/>
      <c r="O27" s="2"/>
      <c r="P27" s="2"/>
      <c r="Q27" s="2"/>
      <c r="R27" s="2"/>
      <c r="S27" s="2"/>
      <c r="T27" s="2"/>
      <c r="U27" s="2"/>
    </row>
    <row r="28" spans="1:21" ht="16.5" customHeight="1" x14ac:dyDescent="0.2">
      <c r="A28" s="25" t="s">
        <v>115</v>
      </c>
      <c r="B28" s="25"/>
      <c r="C28" s="79" t="s">
        <v>752</v>
      </c>
      <c r="D28" s="79"/>
      <c r="E28" s="79"/>
      <c r="F28" s="79"/>
      <c r="G28" s="79"/>
      <c r="H28" s="79"/>
      <c r="I28" s="79"/>
      <c r="J28" s="79"/>
      <c r="K28" s="79"/>
      <c r="L28" s="79"/>
      <c r="M28" s="79"/>
      <c r="N28" s="79"/>
      <c r="O28" s="79"/>
      <c r="P28" s="79"/>
      <c r="Q28" s="79"/>
      <c r="R28" s="79"/>
      <c r="S28" s="79"/>
      <c r="T28" s="79"/>
      <c r="U28" s="79"/>
    </row>
    <row r="29" spans="1:21" ht="29.45" customHeight="1" x14ac:dyDescent="0.2">
      <c r="A29" s="25" t="s">
        <v>117</v>
      </c>
      <c r="B29" s="25"/>
      <c r="C29" s="79" t="s">
        <v>753</v>
      </c>
      <c r="D29" s="79"/>
      <c r="E29" s="79"/>
      <c r="F29" s="79"/>
      <c r="G29" s="79"/>
      <c r="H29" s="79"/>
      <c r="I29" s="79"/>
      <c r="J29" s="79"/>
      <c r="K29" s="79"/>
      <c r="L29" s="79"/>
      <c r="M29" s="79"/>
      <c r="N29" s="79"/>
      <c r="O29" s="79"/>
      <c r="P29" s="79"/>
      <c r="Q29" s="79"/>
      <c r="R29" s="79"/>
      <c r="S29" s="79"/>
      <c r="T29" s="79"/>
      <c r="U29" s="79"/>
    </row>
    <row r="30" spans="1:21" ht="4.5" customHeight="1" x14ac:dyDescent="0.2"/>
    <row r="31" spans="1:21" ht="16.5" customHeight="1" x14ac:dyDescent="0.2">
      <c r="A31" s="26" t="s">
        <v>125</v>
      </c>
      <c r="B31" s="25"/>
      <c r="C31" s="25"/>
      <c r="D31" s="25"/>
      <c r="E31" s="79" t="s">
        <v>720</v>
      </c>
      <c r="F31" s="79"/>
      <c r="G31" s="79"/>
      <c r="H31" s="79"/>
      <c r="I31" s="79"/>
      <c r="J31" s="79"/>
      <c r="K31" s="79"/>
      <c r="L31" s="79"/>
      <c r="M31" s="79"/>
      <c r="N31" s="79"/>
      <c r="O31" s="79"/>
      <c r="P31" s="79"/>
      <c r="Q31" s="79"/>
      <c r="R31" s="79"/>
      <c r="S31" s="79"/>
      <c r="T31" s="79"/>
      <c r="U31" s="79"/>
    </row>
  </sheetData>
  <mergeCells count="8">
    <mergeCell ref="E31:U31"/>
    <mergeCell ref="C5:K5"/>
    <mergeCell ref="C9:K9"/>
    <mergeCell ref="K1:U1"/>
    <mergeCell ref="C25:U25"/>
    <mergeCell ref="C26:U26"/>
    <mergeCell ref="C28:U28"/>
    <mergeCell ref="C29:U29"/>
  </mergeCells>
  <pageMargins left="0.7" right="0.7" top="0.75" bottom="0.75" header="0.3" footer="0.3"/>
  <pageSetup paperSize="9" fitToHeight="0" orientation="landscape" horizontalDpi="300" verticalDpi="300"/>
  <headerFooter scaleWithDoc="0" alignWithMargins="0">
    <oddHeader>&amp;C&amp;"Arial"&amp;8TABLE 10A.49</oddHeader>
    <oddFooter>&amp;L&amp;"Arial"&amp;8REPORT ON
GOVERNMENT
SERVICES 2022&amp;R&amp;"Arial"&amp;8PRIMARY AND
COMMUNITY HEALTH
PAGE &amp;B&amp;P&amp;B</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U189"/>
  <sheetViews>
    <sheetView showGridLines="0" workbookViewId="0"/>
  </sheetViews>
  <sheetFormatPr defaultColWidth="10.85546875" defaultRowHeight="12.75" x14ac:dyDescent="0.2"/>
  <cols>
    <col min="1" max="11" width="1.7109375" customWidth="1"/>
    <col min="12" max="12" width="7.42578125" customWidth="1"/>
    <col min="13" max="21" width="8.42578125" customWidth="1"/>
  </cols>
  <sheetData>
    <row r="1" spans="1:21" ht="33.950000000000003" customHeight="1" x14ac:dyDescent="0.2">
      <c r="A1" s="8" t="s">
        <v>754</v>
      </c>
      <c r="B1" s="8"/>
      <c r="C1" s="8"/>
      <c r="D1" s="8"/>
      <c r="E1" s="8"/>
      <c r="F1" s="8"/>
      <c r="G1" s="8"/>
      <c r="H1" s="8"/>
      <c r="I1" s="8"/>
      <c r="J1" s="8"/>
      <c r="K1" s="85" t="s">
        <v>755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756</v>
      </c>
      <c r="O2" s="29" t="s">
        <v>131</v>
      </c>
      <c r="P2" s="29" t="s">
        <v>132</v>
      </c>
      <c r="Q2" s="29" t="s">
        <v>757</v>
      </c>
      <c r="R2" s="29" t="s">
        <v>134</v>
      </c>
      <c r="S2" s="29" t="s">
        <v>758</v>
      </c>
      <c r="T2" s="29" t="s">
        <v>759</v>
      </c>
      <c r="U2" s="29" t="s">
        <v>212</v>
      </c>
    </row>
    <row r="3" spans="1:21" ht="16.5" customHeight="1" x14ac:dyDescent="0.2">
      <c r="A3" s="7" t="s">
        <v>760</v>
      </c>
      <c r="B3" s="7"/>
      <c r="C3" s="7"/>
      <c r="D3" s="7"/>
      <c r="E3" s="7"/>
      <c r="F3" s="7"/>
      <c r="G3" s="7"/>
      <c r="H3" s="7"/>
      <c r="I3" s="7"/>
      <c r="J3" s="7"/>
      <c r="K3" s="7"/>
      <c r="L3" s="9"/>
      <c r="M3" s="10"/>
      <c r="N3" s="10"/>
      <c r="O3" s="10"/>
      <c r="P3" s="10"/>
      <c r="Q3" s="10"/>
      <c r="R3" s="10"/>
      <c r="S3" s="10"/>
      <c r="T3" s="10"/>
      <c r="U3" s="10"/>
    </row>
    <row r="4" spans="1:21" ht="16.5" customHeight="1" x14ac:dyDescent="0.2">
      <c r="A4" s="7"/>
      <c r="B4" s="7" t="s">
        <v>761</v>
      </c>
      <c r="C4" s="7"/>
      <c r="D4" s="7"/>
      <c r="E4" s="7"/>
      <c r="F4" s="7"/>
      <c r="G4" s="7"/>
      <c r="H4" s="7"/>
      <c r="I4" s="7"/>
      <c r="J4" s="7"/>
      <c r="K4" s="7"/>
      <c r="L4" s="9" t="s">
        <v>174</v>
      </c>
      <c r="M4" s="36">
        <v>6.1</v>
      </c>
      <c r="N4" s="36">
        <v>5.4</v>
      </c>
      <c r="O4" s="30">
        <v>15.3</v>
      </c>
      <c r="P4" s="30">
        <v>13.6</v>
      </c>
      <c r="Q4" s="36">
        <v>8.4</v>
      </c>
      <c r="R4" s="30">
        <v>23</v>
      </c>
      <c r="S4" s="36">
        <v>8.8000000000000007</v>
      </c>
      <c r="T4" s="36">
        <v>2.6</v>
      </c>
      <c r="U4" s="36">
        <v>9.1</v>
      </c>
    </row>
    <row r="5" spans="1:21" ht="16.5" customHeight="1" x14ac:dyDescent="0.2">
      <c r="A5" s="7"/>
      <c r="B5" s="7" t="s">
        <v>762</v>
      </c>
      <c r="C5" s="7"/>
      <c r="D5" s="7"/>
      <c r="E5" s="7"/>
      <c r="F5" s="7"/>
      <c r="G5" s="7"/>
      <c r="H5" s="7"/>
      <c r="I5" s="7"/>
      <c r="J5" s="7"/>
      <c r="K5" s="7"/>
      <c r="L5" s="9" t="s">
        <v>174</v>
      </c>
      <c r="M5" s="36">
        <v>9.3000000000000007</v>
      </c>
      <c r="N5" s="36">
        <v>9.6999999999999993</v>
      </c>
      <c r="O5" s="30">
        <v>24.6</v>
      </c>
      <c r="P5" s="30">
        <v>22.6</v>
      </c>
      <c r="Q5" s="30">
        <v>17</v>
      </c>
      <c r="R5" s="30">
        <v>37.5</v>
      </c>
      <c r="S5" s="30">
        <v>13.8</v>
      </c>
      <c r="T5" s="36">
        <v>9</v>
      </c>
      <c r="U5" s="30">
        <v>15.1</v>
      </c>
    </row>
    <row r="6" spans="1:21" ht="16.5" customHeight="1" x14ac:dyDescent="0.2">
      <c r="A6" s="7"/>
      <c r="B6" s="7" t="s">
        <v>763</v>
      </c>
      <c r="C6" s="7"/>
      <c r="D6" s="7"/>
      <c r="E6" s="7"/>
      <c r="F6" s="7"/>
      <c r="G6" s="7"/>
      <c r="H6" s="7"/>
      <c r="I6" s="7"/>
      <c r="J6" s="7"/>
      <c r="K6" s="7"/>
      <c r="L6" s="9" t="s">
        <v>174</v>
      </c>
      <c r="M6" s="30">
        <v>44.7</v>
      </c>
      <c r="N6" s="30">
        <v>42.4</v>
      </c>
      <c r="O6" s="30">
        <v>46.9</v>
      </c>
      <c r="P6" s="30">
        <v>44.6</v>
      </c>
      <c r="Q6" s="30">
        <v>46.6</v>
      </c>
      <c r="R6" s="30">
        <v>51.1</v>
      </c>
      <c r="S6" s="30">
        <v>52.6</v>
      </c>
      <c r="T6" s="30">
        <v>30.9</v>
      </c>
      <c r="U6" s="30">
        <v>44.8</v>
      </c>
    </row>
    <row r="7" spans="1:21" ht="16.5" customHeight="1" x14ac:dyDescent="0.2">
      <c r="A7" s="7"/>
      <c r="B7" s="7" t="s">
        <v>764</v>
      </c>
      <c r="C7" s="7"/>
      <c r="D7" s="7"/>
      <c r="E7" s="7"/>
      <c r="F7" s="7"/>
      <c r="G7" s="7"/>
      <c r="H7" s="7"/>
      <c r="I7" s="7"/>
      <c r="J7" s="7"/>
      <c r="K7" s="7"/>
      <c r="L7" s="9" t="s">
        <v>174</v>
      </c>
      <c r="M7" s="30">
        <v>47.7</v>
      </c>
      <c r="N7" s="30">
        <v>44.5</v>
      </c>
      <c r="O7" s="30">
        <v>50.5</v>
      </c>
      <c r="P7" s="30">
        <v>48.6</v>
      </c>
      <c r="Q7" s="30">
        <v>49</v>
      </c>
      <c r="R7" s="30">
        <v>54.4</v>
      </c>
      <c r="S7" s="30">
        <v>56.2</v>
      </c>
      <c r="T7" s="30">
        <v>36.5</v>
      </c>
      <c r="U7" s="30">
        <v>47.9</v>
      </c>
    </row>
    <row r="8" spans="1:21" ht="16.5" customHeight="1" x14ac:dyDescent="0.2">
      <c r="A8" s="7"/>
      <c r="B8" s="7" t="s">
        <v>765</v>
      </c>
      <c r="C8" s="7"/>
      <c r="D8" s="7"/>
      <c r="E8" s="7"/>
      <c r="F8" s="7"/>
      <c r="G8" s="7"/>
      <c r="H8" s="7"/>
      <c r="I8" s="7"/>
      <c r="J8" s="7"/>
      <c r="K8" s="7"/>
      <c r="L8" s="9" t="s">
        <v>174</v>
      </c>
      <c r="M8" s="30">
        <v>52.5</v>
      </c>
      <c r="N8" s="30">
        <v>47.6</v>
      </c>
      <c r="O8" s="30">
        <v>54.5</v>
      </c>
      <c r="P8" s="30">
        <v>52.8</v>
      </c>
      <c r="Q8" s="30">
        <v>54.7</v>
      </c>
      <c r="R8" s="30">
        <v>58.1</v>
      </c>
      <c r="S8" s="30">
        <v>59</v>
      </c>
      <c r="T8" s="30">
        <v>39.4</v>
      </c>
      <c r="U8" s="30">
        <v>52</v>
      </c>
    </row>
    <row r="9" spans="1:21" ht="16.5" customHeight="1" x14ac:dyDescent="0.2">
      <c r="A9" s="7"/>
      <c r="B9" s="7" t="s">
        <v>766</v>
      </c>
      <c r="C9" s="7"/>
      <c r="D9" s="7"/>
      <c r="E9" s="7"/>
      <c r="F9" s="7"/>
      <c r="G9" s="7"/>
      <c r="H9" s="7"/>
      <c r="I9" s="7"/>
      <c r="J9" s="7"/>
      <c r="K9" s="7"/>
      <c r="L9" s="9" t="s">
        <v>174</v>
      </c>
      <c r="M9" s="30">
        <v>55.3</v>
      </c>
      <c r="N9" s="30">
        <v>50.1</v>
      </c>
      <c r="O9" s="30">
        <v>56.7</v>
      </c>
      <c r="P9" s="30">
        <v>55.5</v>
      </c>
      <c r="Q9" s="30">
        <v>57.6</v>
      </c>
      <c r="R9" s="30">
        <v>58.7</v>
      </c>
      <c r="S9" s="30">
        <v>63.2</v>
      </c>
      <c r="T9" s="30">
        <v>40.299999999999997</v>
      </c>
      <c r="U9" s="30">
        <v>54.6</v>
      </c>
    </row>
    <row r="10" spans="1:21" ht="16.5" customHeight="1" x14ac:dyDescent="0.2">
      <c r="A10" s="7"/>
      <c r="B10" s="7" t="s">
        <v>767</v>
      </c>
      <c r="C10" s="7"/>
      <c r="D10" s="7"/>
      <c r="E10" s="7"/>
      <c r="F10" s="7"/>
      <c r="G10" s="7"/>
      <c r="H10" s="7"/>
      <c r="I10" s="7"/>
      <c r="J10" s="7"/>
      <c r="K10" s="7"/>
      <c r="L10" s="9" t="s">
        <v>174</v>
      </c>
      <c r="M10" s="30">
        <v>53.1</v>
      </c>
      <c r="N10" s="30">
        <v>47.9</v>
      </c>
      <c r="O10" s="30">
        <v>55.1</v>
      </c>
      <c r="P10" s="30">
        <v>54.1</v>
      </c>
      <c r="Q10" s="30">
        <v>54.7</v>
      </c>
      <c r="R10" s="30">
        <v>56.8</v>
      </c>
      <c r="S10" s="30">
        <v>60.6</v>
      </c>
      <c r="T10" s="30">
        <v>40.1</v>
      </c>
      <c r="U10" s="30">
        <v>52.6</v>
      </c>
    </row>
    <row r="11" spans="1:21" ht="16.5" customHeight="1" x14ac:dyDescent="0.2">
      <c r="A11" s="7"/>
      <c r="B11" s="7" t="s">
        <v>768</v>
      </c>
      <c r="C11" s="7"/>
      <c r="D11" s="7"/>
      <c r="E11" s="7"/>
      <c r="F11" s="7"/>
      <c r="G11" s="7"/>
      <c r="H11" s="7"/>
      <c r="I11" s="7"/>
      <c r="J11" s="7"/>
      <c r="K11" s="7"/>
      <c r="L11" s="9" t="s">
        <v>174</v>
      </c>
      <c r="M11" s="30">
        <v>12</v>
      </c>
      <c r="N11" s="36">
        <v>9.1999999999999993</v>
      </c>
      <c r="O11" s="30">
        <v>14.2</v>
      </c>
      <c r="P11" s="30">
        <v>19.100000000000001</v>
      </c>
      <c r="Q11" s="30">
        <v>16.600000000000001</v>
      </c>
      <c r="R11" s="36">
        <v>8.4</v>
      </c>
      <c r="S11" s="30">
        <v>13.5</v>
      </c>
      <c r="T11" s="30">
        <v>10</v>
      </c>
      <c r="U11" s="30">
        <v>12.7</v>
      </c>
    </row>
    <row r="12" spans="1:21" ht="16.5" customHeight="1" x14ac:dyDescent="0.2">
      <c r="A12" s="7"/>
      <c r="B12" s="7" t="s">
        <v>769</v>
      </c>
      <c r="C12" s="7"/>
      <c r="D12" s="7"/>
      <c r="E12" s="7"/>
      <c r="F12" s="7"/>
      <c r="G12" s="7"/>
      <c r="H12" s="7"/>
      <c r="I12" s="7"/>
      <c r="J12" s="7"/>
      <c r="K12" s="7"/>
      <c r="L12" s="9" t="s">
        <v>174</v>
      </c>
      <c r="M12" s="36">
        <v>4.4000000000000004</v>
      </c>
      <c r="N12" s="36">
        <v>3.7</v>
      </c>
      <c r="O12" s="36">
        <v>6.8</v>
      </c>
      <c r="P12" s="36">
        <v>8.9</v>
      </c>
      <c r="Q12" s="36">
        <v>8.1999999999999993</v>
      </c>
      <c r="R12" s="36">
        <v>2.8</v>
      </c>
      <c r="S12" s="36">
        <v>5</v>
      </c>
      <c r="T12" s="36">
        <v>3.8</v>
      </c>
      <c r="U12" s="36">
        <v>5.4</v>
      </c>
    </row>
    <row r="13" spans="1:21" ht="16.5" customHeight="1" x14ac:dyDescent="0.2">
      <c r="A13" s="7"/>
      <c r="B13" s="7" t="s">
        <v>770</v>
      </c>
      <c r="C13" s="7"/>
      <c r="D13" s="7"/>
      <c r="E13" s="7"/>
      <c r="F13" s="7"/>
      <c r="G13" s="7"/>
      <c r="H13" s="7"/>
      <c r="I13" s="7"/>
      <c r="J13" s="7"/>
      <c r="K13" s="7"/>
      <c r="L13" s="9" t="s">
        <v>174</v>
      </c>
      <c r="M13" s="36">
        <v>0.9</v>
      </c>
      <c r="N13" s="36">
        <v>0.7</v>
      </c>
      <c r="O13" s="36">
        <v>1.8</v>
      </c>
      <c r="P13" s="36">
        <v>2.2000000000000002</v>
      </c>
      <c r="Q13" s="36">
        <v>1.6</v>
      </c>
      <c r="R13" s="36">
        <v>0.6</v>
      </c>
      <c r="S13" s="36">
        <v>0.8</v>
      </c>
      <c r="T13" s="36">
        <v>0.1</v>
      </c>
      <c r="U13" s="36">
        <v>1.2</v>
      </c>
    </row>
    <row r="14" spans="1:21" ht="16.5" customHeight="1" x14ac:dyDescent="0.2">
      <c r="A14" s="7"/>
      <c r="B14" s="7" t="s">
        <v>771</v>
      </c>
      <c r="C14" s="7"/>
      <c r="D14" s="7"/>
      <c r="E14" s="7"/>
      <c r="F14" s="7"/>
      <c r="G14" s="7"/>
      <c r="H14" s="7"/>
      <c r="I14" s="7"/>
      <c r="J14" s="7"/>
      <c r="K14" s="7"/>
      <c r="L14" s="9" t="s">
        <v>687</v>
      </c>
      <c r="M14" s="30">
        <v>29.8</v>
      </c>
      <c r="N14" s="30">
        <v>27.5</v>
      </c>
      <c r="O14" s="30">
        <v>35.299999999999997</v>
      </c>
      <c r="P14" s="30">
        <v>34.1</v>
      </c>
      <c r="Q14" s="30">
        <v>32.9</v>
      </c>
      <c r="R14" s="30">
        <v>40</v>
      </c>
      <c r="S14" s="30">
        <v>35.200000000000003</v>
      </c>
      <c r="T14" s="30">
        <v>22</v>
      </c>
      <c r="U14" s="30">
        <v>31.3</v>
      </c>
    </row>
    <row r="15" spans="1:21" ht="16.5" customHeight="1" x14ac:dyDescent="0.2">
      <c r="A15" s="7"/>
      <c r="B15" s="7" t="s">
        <v>772</v>
      </c>
      <c r="C15" s="7"/>
      <c r="D15" s="7"/>
      <c r="E15" s="7"/>
      <c r="F15" s="7"/>
      <c r="G15" s="7"/>
      <c r="H15" s="7"/>
      <c r="I15" s="7"/>
      <c r="J15" s="7"/>
      <c r="K15" s="7"/>
      <c r="L15" s="9" t="s">
        <v>687</v>
      </c>
      <c r="M15" s="30">
        <v>49.1</v>
      </c>
      <c r="N15" s="30">
        <v>45.5</v>
      </c>
      <c r="O15" s="30">
        <v>51.2</v>
      </c>
      <c r="P15" s="30">
        <v>49.4</v>
      </c>
      <c r="Q15" s="30">
        <v>50.9</v>
      </c>
      <c r="R15" s="30">
        <v>54.8</v>
      </c>
      <c r="S15" s="30">
        <v>56.8</v>
      </c>
      <c r="T15" s="30">
        <v>35.9</v>
      </c>
      <c r="U15" s="30">
        <v>48.9</v>
      </c>
    </row>
    <row r="16" spans="1:21" ht="16.5" customHeight="1" x14ac:dyDescent="0.2">
      <c r="A16" s="7"/>
      <c r="B16" s="7" t="s">
        <v>773</v>
      </c>
      <c r="C16" s="7"/>
      <c r="D16" s="7"/>
      <c r="E16" s="7"/>
      <c r="F16" s="7"/>
      <c r="G16" s="7"/>
      <c r="H16" s="7"/>
      <c r="I16" s="7"/>
      <c r="J16" s="7"/>
      <c r="K16" s="7"/>
      <c r="L16" s="9" t="s">
        <v>687</v>
      </c>
      <c r="M16" s="30">
        <v>49.7</v>
      </c>
      <c r="N16" s="30">
        <v>45.8</v>
      </c>
      <c r="O16" s="30">
        <v>51.8</v>
      </c>
      <c r="P16" s="30">
        <v>50</v>
      </c>
      <c r="Q16" s="30">
        <v>51.5</v>
      </c>
      <c r="R16" s="30">
        <v>55.1</v>
      </c>
      <c r="S16" s="30">
        <v>57.3</v>
      </c>
      <c r="T16" s="30">
        <v>36.5</v>
      </c>
      <c r="U16" s="30">
        <v>49.4</v>
      </c>
    </row>
    <row r="17" spans="1:21" ht="16.5" customHeight="1" x14ac:dyDescent="0.2">
      <c r="A17" s="7" t="s">
        <v>774</v>
      </c>
      <c r="B17" s="7"/>
      <c r="C17" s="7"/>
      <c r="D17" s="7"/>
      <c r="E17" s="7"/>
      <c r="F17" s="7"/>
      <c r="G17" s="7"/>
      <c r="H17" s="7"/>
      <c r="I17" s="7"/>
      <c r="J17" s="7"/>
      <c r="K17" s="7"/>
      <c r="L17" s="9"/>
      <c r="M17" s="10"/>
      <c r="N17" s="10"/>
      <c r="O17" s="10"/>
      <c r="P17" s="10"/>
      <c r="Q17" s="10"/>
      <c r="R17" s="10"/>
      <c r="S17" s="10"/>
      <c r="T17" s="10"/>
      <c r="U17" s="10"/>
    </row>
    <row r="18" spans="1:21" ht="16.5" customHeight="1" x14ac:dyDescent="0.2">
      <c r="A18" s="7"/>
      <c r="B18" s="7" t="s">
        <v>761</v>
      </c>
      <c r="C18" s="7"/>
      <c r="D18" s="7"/>
      <c r="E18" s="7"/>
      <c r="F18" s="7"/>
      <c r="G18" s="7"/>
      <c r="H18" s="7"/>
      <c r="I18" s="7"/>
      <c r="J18" s="7"/>
      <c r="K18" s="7"/>
      <c r="L18" s="9" t="s">
        <v>174</v>
      </c>
      <c r="M18" s="36">
        <v>6.6</v>
      </c>
      <c r="N18" s="36">
        <v>6.7</v>
      </c>
      <c r="O18" s="30">
        <v>18.3</v>
      </c>
      <c r="P18" s="30">
        <v>13.3</v>
      </c>
      <c r="Q18" s="36">
        <v>9.9</v>
      </c>
      <c r="R18" s="30">
        <v>25.2</v>
      </c>
      <c r="S18" s="36">
        <v>9.3000000000000007</v>
      </c>
      <c r="T18" s="36">
        <v>3</v>
      </c>
      <c r="U18" s="30">
        <v>10.3</v>
      </c>
    </row>
    <row r="19" spans="1:21" ht="16.5" customHeight="1" x14ac:dyDescent="0.2">
      <c r="A19" s="7"/>
      <c r="B19" s="7" t="s">
        <v>762</v>
      </c>
      <c r="C19" s="7"/>
      <c r="D19" s="7"/>
      <c r="E19" s="7"/>
      <c r="F19" s="7"/>
      <c r="G19" s="7"/>
      <c r="H19" s="7"/>
      <c r="I19" s="7"/>
      <c r="J19" s="7"/>
      <c r="K19" s="7"/>
      <c r="L19" s="9" t="s">
        <v>174</v>
      </c>
      <c r="M19" s="30">
        <v>10.199999999999999</v>
      </c>
      <c r="N19" s="30">
        <v>12.1</v>
      </c>
      <c r="O19" s="30">
        <v>29.8</v>
      </c>
      <c r="P19" s="30">
        <v>22.9</v>
      </c>
      <c r="Q19" s="30">
        <v>19.3</v>
      </c>
      <c r="R19" s="30">
        <v>39.700000000000003</v>
      </c>
      <c r="S19" s="30">
        <v>15.1</v>
      </c>
      <c r="T19" s="30">
        <v>11.1</v>
      </c>
      <c r="U19" s="30">
        <v>17.399999999999999</v>
      </c>
    </row>
    <row r="20" spans="1:21" ht="16.5" customHeight="1" x14ac:dyDescent="0.2">
      <c r="A20" s="7"/>
      <c r="B20" s="7" t="s">
        <v>763</v>
      </c>
      <c r="C20" s="7"/>
      <c r="D20" s="7"/>
      <c r="E20" s="7"/>
      <c r="F20" s="7"/>
      <c r="G20" s="7"/>
      <c r="H20" s="7"/>
      <c r="I20" s="7"/>
      <c r="J20" s="7"/>
      <c r="K20" s="7"/>
      <c r="L20" s="9" t="s">
        <v>174</v>
      </c>
      <c r="M20" s="30">
        <v>49.3</v>
      </c>
      <c r="N20" s="30">
        <v>50.1</v>
      </c>
      <c r="O20" s="30">
        <v>49.7</v>
      </c>
      <c r="P20" s="30">
        <v>48.9</v>
      </c>
      <c r="Q20" s="30">
        <v>52.2</v>
      </c>
      <c r="R20" s="30">
        <v>55</v>
      </c>
      <c r="S20" s="30">
        <v>52.6</v>
      </c>
      <c r="T20" s="30">
        <v>33.200000000000003</v>
      </c>
      <c r="U20" s="30">
        <v>49.8</v>
      </c>
    </row>
    <row r="21" spans="1:21" ht="16.5" customHeight="1" x14ac:dyDescent="0.2">
      <c r="A21" s="7"/>
      <c r="B21" s="7" t="s">
        <v>764</v>
      </c>
      <c r="C21" s="7"/>
      <c r="D21" s="7"/>
      <c r="E21" s="7"/>
      <c r="F21" s="7"/>
      <c r="G21" s="7"/>
      <c r="H21" s="7"/>
      <c r="I21" s="7"/>
      <c r="J21" s="7"/>
      <c r="K21" s="7"/>
      <c r="L21" s="9" t="s">
        <v>174</v>
      </c>
      <c r="M21" s="30">
        <v>51.6</v>
      </c>
      <c r="N21" s="30">
        <v>51.5</v>
      </c>
      <c r="O21" s="30">
        <v>53.3</v>
      </c>
      <c r="P21" s="30">
        <v>52.1</v>
      </c>
      <c r="Q21" s="30">
        <v>57</v>
      </c>
      <c r="R21" s="30">
        <v>58.7</v>
      </c>
      <c r="S21" s="30">
        <v>57.8</v>
      </c>
      <c r="T21" s="30">
        <v>37.799999999999997</v>
      </c>
      <c r="U21" s="30">
        <v>52.5</v>
      </c>
    </row>
    <row r="22" spans="1:21" ht="16.5" customHeight="1" x14ac:dyDescent="0.2">
      <c r="A22" s="7"/>
      <c r="B22" s="7" t="s">
        <v>765</v>
      </c>
      <c r="C22" s="7"/>
      <c r="D22" s="7"/>
      <c r="E22" s="7"/>
      <c r="F22" s="7"/>
      <c r="G22" s="7"/>
      <c r="H22" s="7"/>
      <c r="I22" s="7"/>
      <c r="J22" s="7"/>
      <c r="K22" s="7"/>
      <c r="L22" s="9" t="s">
        <v>174</v>
      </c>
      <c r="M22" s="30">
        <v>57.2</v>
      </c>
      <c r="N22" s="30">
        <v>55.6</v>
      </c>
      <c r="O22" s="30">
        <v>57.2</v>
      </c>
      <c r="P22" s="30">
        <v>57.6</v>
      </c>
      <c r="Q22" s="30">
        <v>62.3</v>
      </c>
      <c r="R22" s="30">
        <v>63.6</v>
      </c>
      <c r="S22" s="30">
        <v>60.9</v>
      </c>
      <c r="T22" s="30">
        <v>41.1</v>
      </c>
      <c r="U22" s="30">
        <v>57.3</v>
      </c>
    </row>
    <row r="23" spans="1:21" ht="16.5" customHeight="1" x14ac:dyDescent="0.2">
      <c r="A23" s="7"/>
      <c r="B23" s="7" t="s">
        <v>766</v>
      </c>
      <c r="C23" s="7"/>
      <c r="D23" s="7"/>
      <c r="E23" s="7"/>
      <c r="F23" s="7"/>
      <c r="G23" s="7"/>
      <c r="H23" s="7"/>
      <c r="I23" s="7"/>
      <c r="J23" s="7"/>
      <c r="K23" s="7"/>
      <c r="L23" s="9" t="s">
        <v>174</v>
      </c>
      <c r="M23" s="30">
        <v>59.5</v>
      </c>
      <c r="N23" s="30">
        <v>57.5</v>
      </c>
      <c r="O23" s="30">
        <v>59.6</v>
      </c>
      <c r="P23" s="30">
        <v>60.4</v>
      </c>
      <c r="Q23" s="30">
        <v>64.900000000000006</v>
      </c>
      <c r="R23" s="30">
        <v>64.2</v>
      </c>
      <c r="S23" s="30">
        <v>64.7</v>
      </c>
      <c r="T23" s="30">
        <v>42.7</v>
      </c>
      <c r="U23" s="30">
        <v>59.6</v>
      </c>
    </row>
    <row r="24" spans="1:21" ht="16.5" customHeight="1" x14ac:dyDescent="0.2">
      <c r="A24" s="7"/>
      <c r="B24" s="7" t="s">
        <v>767</v>
      </c>
      <c r="C24" s="7"/>
      <c r="D24" s="7"/>
      <c r="E24" s="7"/>
      <c r="F24" s="7"/>
      <c r="G24" s="7"/>
      <c r="H24" s="7"/>
      <c r="I24" s="7"/>
      <c r="J24" s="7"/>
      <c r="K24" s="7"/>
      <c r="L24" s="9" t="s">
        <v>174</v>
      </c>
      <c r="M24" s="30">
        <v>55.8</v>
      </c>
      <c r="N24" s="30">
        <v>54.2</v>
      </c>
      <c r="O24" s="30">
        <v>56.3</v>
      </c>
      <c r="P24" s="30">
        <v>58.6</v>
      </c>
      <c r="Q24" s="30">
        <v>61</v>
      </c>
      <c r="R24" s="30">
        <v>61.7</v>
      </c>
      <c r="S24" s="30">
        <v>59.3</v>
      </c>
      <c r="T24" s="30">
        <v>39.299999999999997</v>
      </c>
      <c r="U24" s="30">
        <v>56.3</v>
      </c>
    </row>
    <row r="25" spans="1:21" ht="16.5" customHeight="1" x14ac:dyDescent="0.2">
      <c r="A25" s="7"/>
      <c r="B25" s="7" t="s">
        <v>768</v>
      </c>
      <c r="C25" s="7"/>
      <c r="D25" s="7"/>
      <c r="E25" s="7"/>
      <c r="F25" s="7"/>
      <c r="G25" s="7"/>
      <c r="H25" s="7"/>
      <c r="I25" s="7"/>
      <c r="J25" s="7"/>
      <c r="K25" s="7"/>
      <c r="L25" s="9" t="s">
        <v>174</v>
      </c>
      <c r="M25" s="30">
        <v>12.8</v>
      </c>
      <c r="N25" s="30">
        <v>11.7</v>
      </c>
      <c r="O25" s="30">
        <v>16.100000000000001</v>
      </c>
      <c r="P25" s="30">
        <v>19.100000000000001</v>
      </c>
      <c r="Q25" s="30">
        <v>18.899999999999999</v>
      </c>
      <c r="R25" s="36">
        <v>9.1999999999999993</v>
      </c>
      <c r="S25" s="30">
        <v>14.4</v>
      </c>
      <c r="T25" s="36">
        <v>9.5</v>
      </c>
      <c r="U25" s="30">
        <v>14.2</v>
      </c>
    </row>
    <row r="26" spans="1:21" ht="16.5" customHeight="1" x14ac:dyDescent="0.2">
      <c r="A26" s="7"/>
      <c r="B26" s="7" t="s">
        <v>769</v>
      </c>
      <c r="C26" s="7"/>
      <c r="D26" s="7"/>
      <c r="E26" s="7"/>
      <c r="F26" s="7"/>
      <c r="G26" s="7"/>
      <c r="H26" s="7"/>
      <c r="I26" s="7"/>
      <c r="J26" s="7"/>
      <c r="K26" s="7"/>
      <c r="L26" s="9" t="s">
        <v>174</v>
      </c>
      <c r="M26" s="36">
        <v>4.5999999999999996</v>
      </c>
      <c r="N26" s="36">
        <v>4.9000000000000004</v>
      </c>
      <c r="O26" s="36">
        <v>7.2</v>
      </c>
      <c r="P26" s="36">
        <v>8.9</v>
      </c>
      <c r="Q26" s="36">
        <v>8.9</v>
      </c>
      <c r="R26" s="36">
        <v>3.2</v>
      </c>
      <c r="S26" s="36">
        <v>5.4</v>
      </c>
      <c r="T26" s="36">
        <v>4</v>
      </c>
      <c r="U26" s="36">
        <v>5.9</v>
      </c>
    </row>
    <row r="27" spans="1:21" ht="16.5" customHeight="1" x14ac:dyDescent="0.2">
      <c r="A27" s="7"/>
      <c r="B27" s="7" t="s">
        <v>770</v>
      </c>
      <c r="C27" s="7"/>
      <c r="D27" s="7"/>
      <c r="E27" s="7"/>
      <c r="F27" s="7"/>
      <c r="G27" s="7"/>
      <c r="H27" s="7"/>
      <c r="I27" s="7"/>
      <c r="J27" s="7"/>
      <c r="K27" s="7"/>
      <c r="L27" s="9" t="s">
        <v>174</v>
      </c>
      <c r="M27" s="36">
        <v>1</v>
      </c>
      <c r="N27" s="36">
        <v>1</v>
      </c>
      <c r="O27" s="36">
        <v>1.9</v>
      </c>
      <c r="P27" s="36">
        <v>2.1</v>
      </c>
      <c r="Q27" s="36">
        <v>1.8</v>
      </c>
      <c r="R27" s="36">
        <v>0.8</v>
      </c>
      <c r="S27" s="36">
        <v>0.8</v>
      </c>
      <c r="T27" s="36">
        <v>0.6</v>
      </c>
      <c r="U27" s="36">
        <v>1.3</v>
      </c>
    </row>
    <row r="28" spans="1:21" ht="16.5" customHeight="1" x14ac:dyDescent="0.2">
      <c r="A28" s="7"/>
      <c r="B28" s="7" t="s">
        <v>771</v>
      </c>
      <c r="C28" s="7"/>
      <c r="D28" s="7"/>
      <c r="E28" s="7"/>
      <c r="F28" s="7"/>
      <c r="G28" s="7"/>
      <c r="H28" s="7"/>
      <c r="I28" s="7"/>
      <c r="J28" s="7"/>
      <c r="K28" s="7"/>
      <c r="L28" s="9" t="s">
        <v>687</v>
      </c>
      <c r="M28" s="30">
        <v>32.299999999999997</v>
      </c>
      <c r="N28" s="30">
        <v>32.299999999999997</v>
      </c>
      <c r="O28" s="30">
        <v>38.200000000000003</v>
      </c>
      <c r="P28" s="30">
        <v>36.4</v>
      </c>
      <c r="Q28" s="30">
        <v>37.4</v>
      </c>
      <c r="R28" s="30">
        <v>43.2</v>
      </c>
      <c r="S28" s="30">
        <v>36</v>
      </c>
      <c r="T28" s="30">
        <v>23.2</v>
      </c>
      <c r="U28" s="30">
        <v>34.5</v>
      </c>
    </row>
    <row r="29" spans="1:21" ht="16.5" customHeight="1" x14ac:dyDescent="0.2">
      <c r="A29" s="7"/>
      <c r="B29" s="7" t="s">
        <v>772</v>
      </c>
      <c r="C29" s="7"/>
      <c r="D29" s="7"/>
      <c r="E29" s="7"/>
      <c r="F29" s="7"/>
      <c r="G29" s="7"/>
      <c r="H29" s="7"/>
      <c r="I29" s="7"/>
      <c r="J29" s="7"/>
      <c r="K29" s="7"/>
      <c r="L29" s="9" t="s">
        <v>687</v>
      </c>
      <c r="M29" s="30">
        <v>53.4</v>
      </c>
      <c r="N29" s="30">
        <v>53</v>
      </c>
      <c r="O29" s="30">
        <v>54</v>
      </c>
      <c r="P29" s="30">
        <v>53.7</v>
      </c>
      <c r="Q29" s="30">
        <v>57.9</v>
      </c>
      <c r="R29" s="30">
        <v>59.5</v>
      </c>
      <c r="S29" s="30">
        <v>57.9</v>
      </c>
      <c r="T29" s="30">
        <v>37.799999999999997</v>
      </c>
      <c r="U29" s="30">
        <v>53.9</v>
      </c>
    </row>
    <row r="30" spans="1:21" ht="16.5" customHeight="1" x14ac:dyDescent="0.2">
      <c r="A30" s="7"/>
      <c r="B30" s="7" t="s">
        <v>773</v>
      </c>
      <c r="C30" s="7"/>
      <c r="D30" s="7"/>
      <c r="E30" s="7"/>
      <c r="F30" s="7"/>
      <c r="G30" s="7"/>
      <c r="H30" s="7"/>
      <c r="I30" s="7"/>
      <c r="J30" s="7"/>
      <c r="K30" s="7"/>
      <c r="L30" s="9" t="s">
        <v>687</v>
      </c>
      <c r="M30" s="30">
        <v>53.8</v>
      </c>
      <c r="N30" s="30">
        <v>53.2</v>
      </c>
      <c r="O30" s="30">
        <v>54.4</v>
      </c>
      <c r="P30" s="30">
        <v>54.4</v>
      </c>
      <c r="Q30" s="30">
        <v>58.4</v>
      </c>
      <c r="R30" s="30">
        <v>59.8</v>
      </c>
      <c r="S30" s="30">
        <v>58.1</v>
      </c>
      <c r="T30" s="30">
        <v>38</v>
      </c>
      <c r="U30" s="30">
        <v>54.2</v>
      </c>
    </row>
    <row r="31" spans="1:21" ht="16.5" customHeight="1" x14ac:dyDescent="0.2">
      <c r="A31" s="7" t="s">
        <v>775</v>
      </c>
      <c r="B31" s="7"/>
      <c r="C31" s="7"/>
      <c r="D31" s="7"/>
      <c r="E31" s="7"/>
      <c r="F31" s="7"/>
      <c r="G31" s="7"/>
      <c r="H31" s="7"/>
      <c r="I31" s="7"/>
      <c r="J31" s="7"/>
      <c r="K31" s="7"/>
      <c r="L31" s="9"/>
      <c r="M31" s="10"/>
      <c r="N31" s="10"/>
      <c r="O31" s="10"/>
      <c r="P31" s="10"/>
      <c r="Q31" s="10"/>
      <c r="R31" s="10"/>
      <c r="S31" s="10"/>
      <c r="T31" s="10"/>
      <c r="U31" s="10"/>
    </row>
    <row r="32" spans="1:21" ht="16.5" customHeight="1" x14ac:dyDescent="0.2">
      <c r="A32" s="7"/>
      <c r="B32" s="7" t="s">
        <v>761</v>
      </c>
      <c r="C32" s="7"/>
      <c r="D32" s="7"/>
      <c r="E32" s="7"/>
      <c r="F32" s="7"/>
      <c r="G32" s="7"/>
      <c r="H32" s="7"/>
      <c r="I32" s="7"/>
      <c r="J32" s="7"/>
      <c r="K32" s="7"/>
      <c r="L32" s="9" t="s">
        <v>174</v>
      </c>
      <c r="M32" s="36">
        <v>6.4</v>
      </c>
      <c r="N32" s="36">
        <v>6.3</v>
      </c>
      <c r="O32" s="30">
        <v>19.100000000000001</v>
      </c>
      <c r="P32" s="30">
        <v>11</v>
      </c>
      <c r="Q32" s="30">
        <v>10.4</v>
      </c>
      <c r="R32" s="30">
        <v>24.1</v>
      </c>
      <c r="S32" s="30">
        <v>10.3</v>
      </c>
      <c r="T32" s="36">
        <v>4.0999999999999996</v>
      </c>
      <c r="U32" s="30">
        <v>10.1</v>
      </c>
    </row>
    <row r="33" spans="1:21" ht="16.5" customHeight="1" x14ac:dyDescent="0.2">
      <c r="A33" s="7"/>
      <c r="B33" s="7" t="s">
        <v>762</v>
      </c>
      <c r="C33" s="7"/>
      <c r="D33" s="7"/>
      <c r="E33" s="7"/>
      <c r="F33" s="7"/>
      <c r="G33" s="7"/>
      <c r="H33" s="7"/>
      <c r="I33" s="7"/>
      <c r="J33" s="7"/>
      <c r="K33" s="7"/>
      <c r="L33" s="9" t="s">
        <v>174</v>
      </c>
      <c r="M33" s="30">
        <v>10.199999999999999</v>
      </c>
      <c r="N33" s="30">
        <v>11.5</v>
      </c>
      <c r="O33" s="30">
        <v>31.9</v>
      </c>
      <c r="P33" s="30">
        <v>21.3</v>
      </c>
      <c r="Q33" s="30">
        <v>20.399999999999999</v>
      </c>
      <c r="R33" s="30">
        <v>39.299999999999997</v>
      </c>
      <c r="S33" s="30">
        <v>15.1</v>
      </c>
      <c r="T33" s="30">
        <v>12.5</v>
      </c>
      <c r="U33" s="30">
        <v>17.600000000000001</v>
      </c>
    </row>
    <row r="34" spans="1:21" ht="16.5" customHeight="1" x14ac:dyDescent="0.2">
      <c r="A34" s="7"/>
      <c r="B34" s="7" t="s">
        <v>763</v>
      </c>
      <c r="C34" s="7"/>
      <c r="D34" s="7"/>
      <c r="E34" s="7"/>
      <c r="F34" s="7"/>
      <c r="G34" s="7"/>
      <c r="H34" s="7"/>
      <c r="I34" s="7"/>
      <c r="J34" s="7"/>
      <c r="K34" s="7"/>
      <c r="L34" s="9" t="s">
        <v>174</v>
      </c>
      <c r="M34" s="30">
        <v>47.9</v>
      </c>
      <c r="N34" s="30">
        <v>50.9</v>
      </c>
      <c r="O34" s="30">
        <v>49.4</v>
      </c>
      <c r="P34" s="30">
        <v>49.9</v>
      </c>
      <c r="Q34" s="30">
        <v>52.6</v>
      </c>
      <c r="R34" s="30">
        <v>54.3</v>
      </c>
      <c r="S34" s="30">
        <v>51.2</v>
      </c>
      <c r="T34" s="30">
        <v>33.4</v>
      </c>
      <c r="U34" s="30">
        <v>49.6</v>
      </c>
    </row>
    <row r="35" spans="1:21" ht="16.5" customHeight="1" x14ac:dyDescent="0.2">
      <c r="A35" s="7"/>
      <c r="B35" s="7" t="s">
        <v>764</v>
      </c>
      <c r="C35" s="7"/>
      <c r="D35" s="7"/>
      <c r="E35" s="7"/>
      <c r="F35" s="7"/>
      <c r="G35" s="7"/>
      <c r="H35" s="7"/>
      <c r="I35" s="7"/>
      <c r="J35" s="7"/>
      <c r="K35" s="7"/>
      <c r="L35" s="9" t="s">
        <v>174</v>
      </c>
      <c r="M35" s="30">
        <v>51.1</v>
      </c>
      <c r="N35" s="30">
        <v>52</v>
      </c>
      <c r="O35" s="30">
        <v>53.7</v>
      </c>
      <c r="P35" s="30">
        <v>53.5</v>
      </c>
      <c r="Q35" s="30">
        <v>57.6</v>
      </c>
      <c r="R35" s="30">
        <v>58.9</v>
      </c>
      <c r="S35" s="30">
        <v>54.8</v>
      </c>
      <c r="T35" s="30">
        <v>38.4</v>
      </c>
      <c r="U35" s="30">
        <v>52.7</v>
      </c>
    </row>
    <row r="36" spans="1:21" ht="16.5" customHeight="1" x14ac:dyDescent="0.2">
      <c r="A36" s="7"/>
      <c r="B36" s="7" t="s">
        <v>765</v>
      </c>
      <c r="C36" s="7"/>
      <c r="D36" s="7"/>
      <c r="E36" s="7"/>
      <c r="F36" s="7"/>
      <c r="G36" s="7"/>
      <c r="H36" s="7"/>
      <c r="I36" s="7"/>
      <c r="J36" s="7"/>
      <c r="K36" s="7"/>
      <c r="L36" s="9" t="s">
        <v>174</v>
      </c>
      <c r="M36" s="30">
        <v>57.2</v>
      </c>
      <c r="N36" s="30">
        <v>56.6</v>
      </c>
      <c r="O36" s="30">
        <v>57.9</v>
      </c>
      <c r="P36" s="30">
        <v>59.1</v>
      </c>
      <c r="Q36" s="30">
        <v>62.6</v>
      </c>
      <c r="R36" s="30">
        <v>63.6</v>
      </c>
      <c r="S36" s="30">
        <v>61</v>
      </c>
      <c r="T36" s="30">
        <v>42.3</v>
      </c>
      <c r="U36" s="30">
        <v>57.9</v>
      </c>
    </row>
    <row r="37" spans="1:21" ht="16.5" customHeight="1" x14ac:dyDescent="0.2">
      <c r="A37" s="7"/>
      <c r="B37" s="7" t="s">
        <v>766</v>
      </c>
      <c r="C37" s="7"/>
      <c r="D37" s="7"/>
      <c r="E37" s="7"/>
      <c r="F37" s="7"/>
      <c r="G37" s="7"/>
      <c r="H37" s="7"/>
      <c r="I37" s="7"/>
      <c r="J37" s="7"/>
      <c r="K37" s="7"/>
      <c r="L37" s="9" t="s">
        <v>174</v>
      </c>
      <c r="M37" s="30">
        <v>58.9</v>
      </c>
      <c r="N37" s="30">
        <v>58.5</v>
      </c>
      <c r="O37" s="30">
        <v>60.2</v>
      </c>
      <c r="P37" s="30">
        <v>61.6</v>
      </c>
      <c r="Q37" s="30">
        <v>65.2</v>
      </c>
      <c r="R37" s="30">
        <v>64.5</v>
      </c>
      <c r="S37" s="30">
        <v>62.9</v>
      </c>
      <c r="T37" s="30">
        <v>43.4</v>
      </c>
      <c r="U37" s="30">
        <v>59.9</v>
      </c>
    </row>
    <row r="38" spans="1:21" ht="16.5" customHeight="1" x14ac:dyDescent="0.2">
      <c r="A38" s="7"/>
      <c r="B38" s="7" t="s">
        <v>767</v>
      </c>
      <c r="C38" s="7"/>
      <c r="D38" s="7"/>
      <c r="E38" s="7"/>
      <c r="F38" s="7"/>
      <c r="G38" s="7"/>
      <c r="H38" s="7"/>
      <c r="I38" s="7"/>
      <c r="J38" s="7"/>
      <c r="K38" s="7"/>
      <c r="L38" s="9" t="s">
        <v>174</v>
      </c>
      <c r="M38" s="30">
        <v>55.1</v>
      </c>
      <c r="N38" s="30">
        <v>53.5</v>
      </c>
      <c r="O38" s="30">
        <v>56.4</v>
      </c>
      <c r="P38" s="30">
        <v>58</v>
      </c>
      <c r="Q38" s="30">
        <v>61.1</v>
      </c>
      <c r="R38" s="30">
        <v>59.2</v>
      </c>
      <c r="S38" s="30">
        <v>56.7</v>
      </c>
      <c r="T38" s="30">
        <v>38</v>
      </c>
      <c r="U38" s="30">
        <v>55.8</v>
      </c>
    </row>
    <row r="39" spans="1:21" ht="16.5" customHeight="1" x14ac:dyDescent="0.2">
      <c r="A39" s="7"/>
      <c r="B39" s="7" t="s">
        <v>768</v>
      </c>
      <c r="C39" s="7"/>
      <c r="D39" s="7"/>
      <c r="E39" s="7"/>
      <c r="F39" s="7"/>
      <c r="G39" s="7"/>
      <c r="H39" s="7"/>
      <c r="I39" s="7"/>
      <c r="J39" s="7"/>
      <c r="K39" s="7"/>
      <c r="L39" s="9" t="s">
        <v>174</v>
      </c>
      <c r="M39" s="30">
        <v>12</v>
      </c>
      <c r="N39" s="30">
        <v>11.8</v>
      </c>
      <c r="O39" s="30">
        <v>19.3</v>
      </c>
      <c r="P39" s="30">
        <v>18.5</v>
      </c>
      <c r="Q39" s="30">
        <v>19.399999999999999</v>
      </c>
      <c r="R39" s="36">
        <v>8.5</v>
      </c>
      <c r="S39" s="30">
        <v>13.9</v>
      </c>
      <c r="T39" s="30">
        <v>10.9</v>
      </c>
      <c r="U39" s="30">
        <v>14.5</v>
      </c>
    </row>
    <row r="40" spans="1:21" ht="16.5" customHeight="1" x14ac:dyDescent="0.2">
      <c r="A40" s="7"/>
      <c r="B40" s="7" t="s">
        <v>769</v>
      </c>
      <c r="C40" s="7"/>
      <c r="D40" s="7"/>
      <c r="E40" s="7"/>
      <c r="F40" s="7"/>
      <c r="G40" s="7"/>
      <c r="H40" s="7"/>
      <c r="I40" s="7"/>
      <c r="J40" s="7"/>
      <c r="K40" s="7"/>
      <c r="L40" s="9" t="s">
        <v>174</v>
      </c>
      <c r="M40" s="36">
        <v>4.2</v>
      </c>
      <c r="N40" s="36">
        <v>4.8</v>
      </c>
      <c r="O40" s="36">
        <v>6.9</v>
      </c>
      <c r="P40" s="36">
        <v>8.6999999999999993</v>
      </c>
      <c r="Q40" s="36">
        <v>8.5</v>
      </c>
      <c r="R40" s="36">
        <v>3.3</v>
      </c>
      <c r="S40" s="36">
        <v>5.0999999999999996</v>
      </c>
      <c r="T40" s="36">
        <v>3.3</v>
      </c>
      <c r="U40" s="36">
        <v>5.6</v>
      </c>
    </row>
    <row r="41" spans="1:21" ht="16.5" customHeight="1" x14ac:dyDescent="0.2">
      <c r="A41" s="7"/>
      <c r="B41" s="7" t="s">
        <v>770</v>
      </c>
      <c r="C41" s="7"/>
      <c r="D41" s="7"/>
      <c r="E41" s="7"/>
      <c r="F41" s="7"/>
      <c r="G41" s="7"/>
      <c r="H41" s="7"/>
      <c r="I41" s="7"/>
      <c r="J41" s="7"/>
      <c r="K41" s="7"/>
      <c r="L41" s="9" t="s">
        <v>174</v>
      </c>
      <c r="M41" s="36">
        <v>0.9</v>
      </c>
      <c r="N41" s="36">
        <v>1</v>
      </c>
      <c r="O41" s="36">
        <v>1.9</v>
      </c>
      <c r="P41" s="36">
        <v>2</v>
      </c>
      <c r="Q41" s="36">
        <v>1.8</v>
      </c>
      <c r="R41" s="36">
        <v>0.7</v>
      </c>
      <c r="S41" s="36">
        <v>1</v>
      </c>
      <c r="T41" s="36">
        <v>0.7</v>
      </c>
      <c r="U41" s="36">
        <v>1.3</v>
      </c>
    </row>
    <row r="42" spans="1:21" ht="16.5" customHeight="1" x14ac:dyDescent="0.2">
      <c r="A42" s="7"/>
      <c r="B42" s="7" t="s">
        <v>771</v>
      </c>
      <c r="C42" s="7"/>
      <c r="D42" s="7"/>
      <c r="E42" s="7"/>
      <c r="F42" s="7"/>
      <c r="G42" s="7"/>
      <c r="H42" s="7"/>
      <c r="I42" s="7"/>
      <c r="J42" s="7"/>
      <c r="K42" s="7"/>
      <c r="L42" s="9" t="s">
        <v>687</v>
      </c>
      <c r="M42" s="30">
        <v>31.8</v>
      </c>
      <c r="N42" s="30">
        <v>32.4</v>
      </c>
      <c r="O42" s="30">
        <v>39</v>
      </c>
      <c r="P42" s="30">
        <v>36.299999999999997</v>
      </c>
      <c r="Q42" s="30">
        <v>37.799999999999997</v>
      </c>
      <c r="R42" s="30">
        <v>42.7</v>
      </c>
      <c r="S42" s="30">
        <v>35.200000000000003</v>
      </c>
      <c r="T42" s="30">
        <v>23.9</v>
      </c>
      <c r="U42" s="30">
        <v>34.6</v>
      </c>
    </row>
    <row r="43" spans="1:21" ht="16.5" customHeight="1" x14ac:dyDescent="0.2">
      <c r="A43" s="7"/>
      <c r="B43" s="7" t="s">
        <v>772</v>
      </c>
      <c r="C43" s="7"/>
      <c r="D43" s="7"/>
      <c r="E43" s="7"/>
      <c r="F43" s="7"/>
      <c r="G43" s="7"/>
      <c r="H43" s="7"/>
      <c r="I43" s="7"/>
      <c r="J43" s="7"/>
      <c r="K43" s="7"/>
      <c r="L43" s="9" t="s">
        <v>687</v>
      </c>
      <c r="M43" s="30">
        <v>52.7</v>
      </c>
      <c r="N43" s="30">
        <v>53.8</v>
      </c>
      <c r="O43" s="30">
        <v>54.3</v>
      </c>
      <c r="P43" s="30">
        <v>54.9</v>
      </c>
      <c r="Q43" s="30">
        <v>58.3</v>
      </c>
      <c r="R43" s="30">
        <v>59.4</v>
      </c>
      <c r="S43" s="30">
        <v>56.4</v>
      </c>
      <c r="T43" s="30">
        <v>38.4</v>
      </c>
      <c r="U43" s="30">
        <v>54.1</v>
      </c>
    </row>
    <row r="44" spans="1:21" ht="16.5" customHeight="1" x14ac:dyDescent="0.2">
      <c r="A44" s="7"/>
      <c r="B44" s="7" t="s">
        <v>773</v>
      </c>
      <c r="C44" s="7"/>
      <c r="D44" s="7"/>
      <c r="E44" s="7"/>
      <c r="F44" s="7"/>
      <c r="G44" s="7"/>
      <c r="H44" s="7"/>
      <c r="I44" s="7"/>
      <c r="J44" s="7"/>
      <c r="K44" s="7"/>
      <c r="L44" s="9" t="s">
        <v>687</v>
      </c>
      <c r="M44" s="30">
        <v>53.1</v>
      </c>
      <c r="N44" s="30">
        <v>53.7</v>
      </c>
      <c r="O44" s="30">
        <v>54.6</v>
      </c>
      <c r="P44" s="30">
        <v>55.4</v>
      </c>
      <c r="Q44" s="30">
        <v>58.7</v>
      </c>
      <c r="R44" s="30">
        <v>59.3</v>
      </c>
      <c r="S44" s="30">
        <v>56.4</v>
      </c>
      <c r="T44" s="30">
        <v>38.4</v>
      </c>
      <c r="U44" s="30">
        <v>54.3</v>
      </c>
    </row>
    <row r="45" spans="1:21" ht="16.5" customHeight="1" x14ac:dyDescent="0.2">
      <c r="A45" s="7" t="s">
        <v>776</v>
      </c>
      <c r="B45" s="7"/>
      <c r="C45" s="7"/>
      <c r="D45" s="7"/>
      <c r="E45" s="7"/>
      <c r="F45" s="7"/>
      <c r="G45" s="7"/>
      <c r="H45" s="7"/>
      <c r="I45" s="7"/>
      <c r="J45" s="7"/>
      <c r="K45" s="7"/>
      <c r="L45" s="9"/>
      <c r="M45" s="10"/>
      <c r="N45" s="10"/>
      <c r="O45" s="10"/>
      <c r="P45" s="10"/>
      <c r="Q45" s="10"/>
      <c r="R45" s="10"/>
      <c r="S45" s="10"/>
      <c r="T45" s="10"/>
      <c r="U45" s="10"/>
    </row>
    <row r="46" spans="1:21" ht="16.5" customHeight="1" x14ac:dyDescent="0.2">
      <c r="A46" s="7"/>
      <c r="B46" s="7" t="s">
        <v>761</v>
      </c>
      <c r="C46" s="7"/>
      <c r="D46" s="7"/>
      <c r="E46" s="7"/>
      <c r="F46" s="7"/>
      <c r="G46" s="7"/>
      <c r="H46" s="7"/>
      <c r="I46" s="7"/>
      <c r="J46" s="7"/>
      <c r="K46" s="7"/>
      <c r="L46" s="9" t="s">
        <v>174</v>
      </c>
      <c r="M46" s="36">
        <v>6.6</v>
      </c>
      <c r="N46" s="36">
        <v>6.5</v>
      </c>
      <c r="O46" s="30">
        <v>19.899999999999999</v>
      </c>
      <c r="P46" s="30">
        <v>10.9</v>
      </c>
      <c r="Q46" s="30">
        <v>10.1</v>
      </c>
      <c r="R46" s="30">
        <v>23.5</v>
      </c>
      <c r="S46" s="30">
        <v>11.3</v>
      </c>
      <c r="T46" s="36">
        <v>4.8</v>
      </c>
      <c r="U46" s="30">
        <v>10.4</v>
      </c>
    </row>
    <row r="47" spans="1:21" ht="16.5" customHeight="1" x14ac:dyDescent="0.2">
      <c r="A47" s="7"/>
      <c r="B47" s="7" t="s">
        <v>762</v>
      </c>
      <c r="C47" s="7"/>
      <c r="D47" s="7"/>
      <c r="E47" s="7"/>
      <c r="F47" s="7"/>
      <c r="G47" s="7"/>
      <c r="H47" s="7"/>
      <c r="I47" s="7"/>
      <c r="J47" s="7"/>
      <c r="K47" s="7"/>
      <c r="L47" s="9" t="s">
        <v>174</v>
      </c>
      <c r="M47" s="30">
        <v>10.5</v>
      </c>
      <c r="N47" s="30">
        <v>11.4</v>
      </c>
      <c r="O47" s="30">
        <v>32.799999999999997</v>
      </c>
      <c r="P47" s="30">
        <v>20.9</v>
      </c>
      <c r="Q47" s="30">
        <v>20.7</v>
      </c>
      <c r="R47" s="30">
        <v>37.5</v>
      </c>
      <c r="S47" s="30">
        <v>17</v>
      </c>
      <c r="T47" s="30">
        <v>12.3</v>
      </c>
      <c r="U47" s="30">
        <v>17.8</v>
      </c>
    </row>
    <row r="48" spans="1:21" ht="16.5" customHeight="1" x14ac:dyDescent="0.2">
      <c r="A48" s="7"/>
      <c r="B48" s="7" t="s">
        <v>763</v>
      </c>
      <c r="C48" s="7"/>
      <c r="D48" s="7"/>
      <c r="E48" s="7"/>
      <c r="F48" s="7"/>
      <c r="G48" s="7"/>
      <c r="H48" s="7"/>
      <c r="I48" s="7"/>
      <c r="J48" s="7"/>
      <c r="K48" s="7"/>
      <c r="L48" s="9" t="s">
        <v>174</v>
      </c>
      <c r="M48" s="30">
        <v>47.9</v>
      </c>
      <c r="N48" s="30">
        <v>51.5</v>
      </c>
      <c r="O48" s="30">
        <v>49.5</v>
      </c>
      <c r="P48" s="30">
        <v>49.8</v>
      </c>
      <c r="Q48" s="30">
        <v>53.1</v>
      </c>
      <c r="R48" s="30">
        <v>52.4</v>
      </c>
      <c r="S48" s="30">
        <v>51.9</v>
      </c>
      <c r="T48" s="30">
        <v>32.4</v>
      </c>
      <c r="U48" s="30">
        <v>49.7</v>
      </c>
    </row>
    <row r="49" spans="1:21" ht="16.5" customHeight="1" x14ac:dyDescent="0.2">
      <c r="A49" s="7"/>
      <c r="B49" s="7" t="s">
        <v>764</v>
      </c>
      <c r="C49" s="7"/>
      <c r="D49" s="7"/>
      <c r="E49" s="7"/>
      <c r="F49" s="7"/>
      <c r="G49" s="7"/>
      <c r="H49" s="7"/>
      <c r="I49" s="7"/>
      <c r="J49" s="7"/>
      <c r="K49" s="7"/>
      <c r="L49" s="9" t="s">
        <v>174</v>
      </c>
      <c r="M49" s="30">
        <v>51.7</v>
      </c>
      <c r="N49" s="30">
        <v>51.5</v>
      </c>
      <c r="O49" s="30">
        <v>54.8</v>
      </c>
      <c r="P49" s="30">
        <v>54.2</v>
      </c>
      <c r="Q49" s="30">
        <v>58.6</v>
      </c>
      <c r="R49" s="30">
        <v>57.5</v>
      </c>
      <c r="S49" s="30">
        <v>55.8</v>
      </c>
      <c r="T49" s="30">
        <v>39.6</v>
      </c>
      <c r="U49" s="30">
        <v>53.1</v>
      </c>
    </row>
    <row r="50" spans="1:21" ht="16.5" customHeight="1" x14ac:dyDescent="0.2">
      <c r="A50" s="7"/>
      <c r="B50" s="7" t="s">
        <v>765</v>
      </c>
      <c r="C50" s="7"/>
      <c r="D50" s="7"/>
      <c r="E50" s="7"/>
      <c r="F50" s="7"/>
      <c r="G50" s="7"/>
      <c r="H50" s="7"/>
      <c r="I50" s="7"/>
      <c r="J50" s="7"/>
      <c r="K50" s="7"/>
      <c r="L50" s="9" t="s">
        <v>174</v>
      </c>
      <c r="M50" s="30">
        <v>58</v>
      </c>
      <c r="N50" s="30">
        <v>57.1</v>
      </c>
      <c r="O50" s="30">
        <v>58.6</v>
      </c>
      <c r="P50" s="30">
        <v>59.5</v>
      </c>
      <c r="Q50" s="30">
        <v>63.7</v>
      </c>
      <c r="R50" s="30">
        <v>62.7</v>
      </c>
      <c r="S50" s="30">
        <v>61.1</v>
      </c>
      <c r="T50" s="30">
        <v>41.6</v>
      </c>
      <c r="U50" s="30">
        <v>58.5</v>
      </c>
    </row>
    <row r="51" spans="1:21" ht="16.5" customHeight="1" x14ac:dyDescent="0.2">
      <c r="A51" s="7"/>
      <c r="B51" s="7" t="s">
        <v>766</v>
      </c>
      <c r="C51" s="7"/>
      <c r="D51" s="7"/>
      <c r="E51" s="7"/>
      <c r="F51" s="7"/>
      <c r="G51" s="7"/>
      <c r="H51" s="7"/>
      <c r="I51" s="7"/>
      <c r="J51" s="7"/>
      <c r="K51" s="7"/>
      <c r="L51" s="9" t="s">
        <v>174</v>
      </c>
      <c r="M51" s="30">
        <v>59</v>
      </c>
      <c r="N51" s="30">
        <v>58.6</v>
      </c>
      <c r="O51" s="30">
        <v>60.4</v>
      </c>
      <c r="P51" s="30">
        <v>62</v>
      </c>
      <c r="Q51" s="30">
        <v>66</v>
      </c>
      <c r="R51" s="30">
        <v>64</v>
      </c>
      <c r="S51" s="30">
        <v>64.2</v>
      </c>
      <c r="T51" s="30">
        <v>44.1</v>
      </c>
      <c r="U51" s="30">
        <v>60.1</v>
      </c>
    </row>
    <row r="52" spans="1:21" ht="16.5" customHeight="1" x14ac:dyDescent="0.2">
      <c r="A52" s="7"/>
      <c r="B52" s="7" t="s">
        <v>767</v>
      </c>
      <c r="C52" s="7"/>
      <c r="D52" s="7"/>
      <c r="E52" s="7"/>
      <c r="F52" s="7"/>
      <c r="G52" s="7"/>
      <c r="H52" s="7"/>
      <c r="I52" s="7"/>
      <c r="J52" s="7"/>
      <c r="K52" s="7"/>
      <c r="L52" s="9" t="s">
        <v>174</v>
      </c>
      <c r="M52" s="30">
        <v>53.6</v>
      </c>
      <c r="N52" s="30">
        <v>52.5</v>
      </c>
      <c r="O52" s="30">
        <v>56.6</v>
      </c>
      <c r="P52" s="30">
        <v>58.9</v>
      </c>
      <c r="Q52" s="30">
        <v>59</v>
      </c>
      <c r="R52" s="30">
        <v>60.5</v>
      </c>
      <c r="S52" s="30">
        <v>56.8</v>
      </c>
      <c r="T52" s="30">
        <v>34.299999999999997</v>
      </c>
      <c r="U52" s="30">
        <v>55</v>
      </c>
    </row>
    <row r="53" spans="1:21" ht="16.5" customHeight="1" x14ac:dyDescent="0.2">
      <c r="A53" s="7"/>
      <c r="B53" s="7" t="s">
        <v>768</v>
      </c>
      <c r="C53" s="7"/>
      <c r="D53" s="7"/>
      <c r="E53" s="7"/>
      <c r="F53" s="7"/>
      <c r="G53" s="7"/>
      <c r="H53" s="7"/>
      <c r="I53" s="7"/>
      <c r="J53" s="7"/>
      <c r="K53" s="7"/>
      <c r="L53" s="9" t="s">
        <v>174</v>
      </c>
      <c r="M53" s="30">
        <v>11.1</v>
      </c>
      <c r="N53" s="30">
        <v>11.4</v>
      </c>
      <c r="O53" s="30">
        <v>21.4</v>
      </c>
      <c r="P53" s="30">
        <v>17.899999999999999</v>
      </c>
      <c r="Q53" s="30">
        <v>18.600000000000001</v>
      </c>
      <c r="R53" s="36">
        <v>8.6999999999999993</v>
      </c>
      <c r="S53" s="30">
        <v>14.1</v>
      </c>
      <c r="T53" s="30">
        <v>10.1</v>
      </c>
      <c r="U53" s="30">
        <v>14.4</v>
      </c>
    </row>
    <row r="54" spans="1:21" ht="16.5" customHeight="1" x14ac:dyDescent="0.2">
      <c r="A54" s="7"/>
      <c r="B54" s="7" t="s">
        <v>769</v>
      </c>
      <c r="C54" s="7"/>
      <c r="D54" s="7"/>
      <c r="E54" s="7"/>
      <c r="F54" s="7"/>
      <c r="G54" s="7"/>
      <c r="H54" s="7"/>
      <c r="I54" s="7"/>
      <c r="J54" s="7"/>
      <c r="K54" s="7"/>
      <c r="L54" s="9" t="s">
        <v>174</v>
      </c>
      <c r="M54" s="36">
        <v>4</v>
      </c>
      <c r="N54" s="36">
        <v>4.5</v>
      </c>
      <c r="O54" s="36">
        <v>6.5</v>
      </c>
      <c r="P54" s="36">
        <v>8.1999999999999993</v>
      </c>
      <c r="Q54" s="36">
        <v>8</v>
      </c>
      <c r="R54" s="36">
        <v>3.3</v>
      </c>
      <c r="S54" s="36">
        <v>5.6</v>
      </c>
      <c r="T54" s="36">
        <v>3.1</v>
      </c>
      <c r="U54" s="36">
        <v>5.3</v>
      </c>
    </row>
    <row r="55" spans="1:21" ht="16.5" customHeight="1" x14ac:dyDescent="0.2">
      <c r="A55" s="7"/>
      <c r="B55" s="7" t="s">
        <v>770</v>
      </c>
      <c r="C55" s="7"/>
      <c r="D55" s="7"/>
      <c r="E55" s="7"/>
      <c r="F55" s="7"/>
      <c r="G55" s="7"/>
      <c r="H55" s="7"/>
      <c r="I55" s="7"/>
      <c r="J55" s="7"/>
      <c r="K55" s="7"/>
      <c r="L55" s="9" t="s">
        <v>174</v>
      </c>
      <c r="M55" s="36">
        <v>0.8</v>
      </c>
      <c r="N55" s="36">
        <v>0.9</v>
      </c>
      <c r="O55" s="36">
        <v>1.9</v>
      </c>
      <c r="P55" s="36">
        <v>2</v>
      </c>
      <c r="Q55" s="36">
        <v>1.6</v>
      </c>
      <c r="R55" s="36">
        <v>0.6</v>
      </c>
      <c r="S55" s="36">
        <v>0.7</v>
      </c>
      <c r="T55" s="36">
        <v>0.7</v>
      </c>
      <c r="U55" s="36">
        <v>1.2</v>
      </c>
    </row>
    <row r="56" spans="1:21" ht="16.5" customHeight="1" x14ac:dyDescent="0.2">
      <c r="A56" s="7"/>
      <c r="B56" s="7" t="s">
        <v>771</v>
      </c>
      <c r="C56" s="7"/>
      <c r="D56" s="7"/>
      <c r="E56" s="7"/>
      <c r="F56" s="7"/>
      <c r="G56" s="7"/>
      <c r="H56" s="7"/>
      <c r="I56" s="7"/>
      <c r="J56" s="7"/>
      <c r="K56" s="7"/>
      <c r="L56" s="9" t="s">
        <v>687</v>
      </c>
      <c r="M56" s="30">
        <v>31.9</v>
      </c>
      <c r="N56" s="30">
        <v>32.4</v>
      </c>
      <c r="O56" s="30">
        <v>39.6</v>
      </c>
      <c r="P56" s="30">
        <v>36.299999999999997</v>
      </c>
      <c r="Q56" s="30">
        <v>38</v>
      </c>
      <c r="R56" s="30">
        <v>41.8</v>
      </c>
      <c r="S56" s="30">
        <v>36.1</v>
      </c>
      <c r="T56" s="30">
        <v>23.6</v>
      </c>
      <c r="U56" s="30">
        <v>34.700000000000003</v>
      </c>
    </row>
    <row r="57" spans="1:21" ht="16.5" customHeight="1" x14ac:dyDescent="0.2">
      <c r="A57" s="7"/>
      <c r="B57" s="7" t="s">
        <v>772</v>
      </c>
      <c r="C57" s="7"/>
      <c r="D57" s="7"/>
      <c r="E57" s="7"/>
      <c r="F57" s="7"/>
      <c r="G57" s="7"/>
      <c r="H57" s="7"/>
      <c r="I57" s="7"/>
      <c r="J57" s="7"/>
      <c r="K57" s="7"/>
      <c r="L57" s="9" t="s">
        <v>687</v>
      </c>
      <c r="M57" s="30">
        <v>53.1</v>
      </c>
      <c r="N57" s="30">
        <v>54</v>
      </c>
      <c r="O57" s="30">
        <v>54.8</v>
      </c>
      <c r="P57" s="30">
        <v>55.2</v>
      </c>
      <c r="Q57" s="30">
        <v>59.2</v>
      </c>
      <c r="R57" s="30">
        <v>58.1</v>
      </c>
      <c r="S57" s="30">
        <v>57.1</v>
      </c>
      <c r="T57" s="30">
        <v>38.4</v>
      </c>
      <c r="U57" s="30">
        <v>54.4</v>
      </c>
    </row>
    <row r="58" spans="1:21" ht="16.5" customHeight="1" x14ac:dyDescent="0.2">
      <c r="A58" s="7"/>
      <c r="B58" s="7" t="s">
        <v>773</v>
      </c>
      <c r="C58" s="7"/>
      <c r="D58" s="7"/>
      <c r="E58" s="7"/>
      <c r="F58" s="7"/>
      <c r="G58" s="7"/>
      <c r="H58" s="7"/>
      <c r="I58" s="7"/>
      <c r="J58" s="7"/>
      <c r="K58" s="7"/>
      <c r="L58" s="9" t="s">
        <v>687</v>
      </c>
      <c r="M58" s="30">
        <v>53.2</v>
      </c>
      <c r="N58" s="30">
        <v>53.7</v>
      </c>
      <c r="O58" s="30">
        <v>55.1</v>
      </c>
      <c r="P58" s="30">
        <v>55.8</v>
      </c>
      <c r="Q58" s="30">
        <v>59.1</v>
      </c>
      <c r="R58" s="30">
        <v>58.4</v>
      </c>
      <c r="S58" s="30">
        <v>57.1</v>
      </c>
      <c r="T58" s="30">
        <v>37.799999999999997</v>
      </c>
      <c r="U58" s="30">
        <v>54.5</v>
      </c>
    </row>
    <row r="59" spans="1:21" ht="16.5" customHeight="1" x14ac:dyDescent="0.2">
      <c r="A59" s="7" t="s">
        <v>777</v>
      </c>
      <c r="B59" s="7"/>
      <c r="C59" s="7"/>
      <c r="D59" s="7"/>
      <c r="E59" s="7"/>
      <c r="F59" s="7"/>
      <c r="G59" s="7"/>
      <c r="H59" s="7"/>
      <c r="I59" s="7"/>
      <c r="J59" s="7"/>
      <c r="K59" s="7"/>
      <c r="L59" s="9"/>
      <c r="M59" s="10"/>
      <c r="N59" s="10"/>
      <c r="O59" s="10"/>
      <c r="P59" s="10"/>
      <c r="Q59" s="10"/>
      <c r="R59" s="10"/>
      <c r="S59" s="10"/>
      <c r="T59" s="10"/>
      <c r="U59" s="10"/>
    </row>
    <row r="60" spans="1:21" ht="16.5" customHeight="1" x14ac:dyDescent="0.2">
      <c r="A60" s="7"/>
      <c r="B60" s="7" t="s">
        <v>761</v>
      </c>
      <c r="C60" s="7"/>
      <c r="D60" s="7"/>
      <c r="E60" s="7"/>
      <c r="F60" s="7"/>
      <c r="G60" s="7"/>
      <c r="H60" s="7"/>
      <c r="I60" s="7"/>
      <c r="J60" s="7"/>
      <c r="K60" s="7"/>
      <c r="L60" s="9" t="s">
        <v>174</v>
      </c>
      <c r="M60" s="36">
        <v>6.3</v>
      </c>
      <c r="N60" s="36">
        <v>6.8</v>
      </c>
      <c r="O60" s="30">
        <v>21</v>
      </c>
      <c r="P60" s="30">
        <v>11.5</v>
      </c>
      <c r="Q60" s="36">
        <v>9.6999999999999993</v>
      </c>
      <c r="R60" s="30">
        <v>24</v>
      </c>
      <c r="S60" s="30">
        <v>10.6</v>
      </c>
      <c r="T60" s="36">
        <v>6.8</v>
      </c>
      <c r="U60" s="30">
        <v>10.6</v>
      </c>
    </row>
    <row r="61" spans="1:21" ht="16.5" customHeight="1" x14ac:dyDescent="0.2">
      <c r="A61" s="7"/>
      <c r="B61" s="7" t="s">
        <v>762</v>
      </c>
      <c r="C61" s="7"/>
      <c r="D61" s="7"/>
      <c r="E61" s="7"/>
      <c r="F61" s="7"/>
      <c r="G61" s="7"/>
      <c r="H61" s="7"/>
      <c r="I61" s="7"/>
      <c r="J61" s="7"/>
      <c r="K61" s="7"/>
      <c r="L61" s="9" t="s">
        <v>174</v>
      </c>
      <c r="M61" s="30">
        <v>10</v>
      </c>
      <c r="N61" s="30">
        <v>11.6</v>
      </c>
      <c r="O61" s="30">
        <v>34</v>
      </c>
      <c r="P61" s="30">
        <v>21.9</v>
      </c>
      <c r="Q61" s="30">
        <v>20</v>
      </c>
      <c r="R61" s="30">
        <v>36.4</v>
      </c>
      <c r="S61" s="30">
        <v>16.100000000000001</v>
      </c>
      <c r="T61" s="30">
        <v>13</v>
      </c>
      <c r="U61" s="30">
        <v>18</v>
      </c>
    </row>
    <row r="62" spans="1:21" ht="16.5" customHeight="1" x14ac:dyDescent="0.2">
      <c r="A62" s="7"/>
      <c r="B62" s="7" t="s">
        <v>763</v>
      </c>
      <c r="C62" s="7"/>
      <c r="D62" s="7"/>
      <c r="E62" s="7"/>
      <c r="F62" s="7"/>
      <c r="G62" s="7"/>
      <c r="H62" s="7"/>
      <c r="I62" s="7"/>
      <c r="J62" s="7"/>
      <c r="K62" s="7"/>
      <c r="L62" s="9" t="s">
        <v>174</v>
      </c>
      <c r="M62" s="30">
        <v>47.3</v>
      </c>
      <c r="N62" s="30">
        <v>51.8</v>
      </c>
      <c r="O62" s="30">
        <v>50.8</v>
      </c>
      <c r="P62" s="30">
        <v>51.5</v>
      </c>
      <c r="Q62" s="30">
        <v>52.8</v>
      </c>
      <c r="R62" s="30">
        <v>50.8</v>
      </c>
      <c r="S62" s="30">
        <v>51.7</v>
      </c>
      <c r="T62" s="30">
        <v>31.5</v>
      </c>
      <c r="U62" s="30">
        <v>50</v>
      </c>
    </row>
    <row r="63" spans="1:21" ht="16.5" customHeight="1" x14ac:dyDescent="0.2">
      <c r="A63" s="7"/>
      <c r="B63" s="7" t="s">
        <v>764</v>
      </c>
      <c r="C63" s="7"/>
      <c r="D63" s="7"/>
      <c r="E63" s="7"/>
      <c r="F63" s="7"/>
      <c r="G63" s="7"/>
      <c r="H63" s="7"/>
      <c r="I63" s="7"/>
      <c r="J63" s="7"/>
      <c r="K63" s="7"/>
      <c r="L63" s="9" t="s">
        <v>174</v>
      </c>
      <c r="M63" s="30">
        <v>51.5</v>
      </c>
      <c r="N63" s="30">
        <v>51.1</v>
      </c>
      <c r="O63" s="30">
        <v>55.8</v>
      </c>
      <c r="P63" s="30">
        <v>55</v>
      </c>
      <c r="Q63" s="30">
        <v>58.3</v>
      </c>
      <c r="R63" s="30">
        <v>57.3</v>
      </c>
      <c r="S63" s="30">
        <v>57.1</v>
      </c>
      <c r="T63" s="30">
        <v>37.9</v>
      </c>
      <c r="U63" s="30">
        <v>53.2</v>
      </c>
    </row>
    <row r="64" spans="1:21" ht="16.5" customHeight="1" x14ac:dyDescent="0.2">
      <c r="A64" s="7"/>
      <c r="B64" s="7" t="s">
        <v>765</v>
      </c>
      <c r="C64" s="7"/>
      <c r="D64" s="7"/>
      <c r="E64" s="7"/>
      <c r="F64" s="7"/>
      <c r="G64" s="7"/>
      <c r="H64" s="7"/>
      <c r="I64" s="7"/>
      <c r="J64" s="7"/>
      <c r="K64" s="7"/>
      <c r="L64" s="9" t="s">
        <v>174</v>
      </c>
      <c r="M64" s="30">
        <v>57.8</v>
      </c>
      <c r="N64" s="30">
        <v>57.1</v>
      </c>
      <c r="O64" s="30">
        <v>59.8</v>
      </c>
      <c r="P64" s="30">
        <v>60.3</v>
      </c>
      <c r="Q64" s="30">
        <v>63.6</v>
      </c>
      <c r="R64" s="30">
        <v>62.1</v>
      </c>
      <c r="S64" s="30">
        <v>62</v>
      </c>
      <c r="T64" s="30">
        <v>40.4</v>
      </c>
      <c r="U64" s="30">
        <v>58.8</v>
      </c>
    </row>
    <row r="65" spans="1:21" ht="16.5" customHeight="1" x14ac:dyDescent="0.2">
      <c r="A65" s="7"/>
      <c r="B65" s="7" t="s">
        <v>766</v>
      </c>
      <c r="C65" s="7"/>
      <c r="D65" s="7"/>
      <c r="E65" s="7"/>
      <c r="F65" s="7"/>
      <c r="G65" s="7"/>
      <c r="H65" s="7"/>
      <c r="I65" s="7"/>
      <c r="J65" s="7"/>
      <c r="K65" s="7"/>
      <c r="L65" s="9" t="s">
        <v>174</v>
      </c>
      <c r="M65" s="30">
        <v>58.8</v>
      </c>
      <c r="N65" s="30">
        <v>58.3</v>
      </c>
      <c r="O65" s="30">
        <v>61.2</v>
      </c>
      <c r="P65" s="30">
        <v>62.7</v>
      </c>
      <c r="Q65" s="30">
        <v>65.400000000000006</v>
      </c>
      <c r="R65" s="30">
        <v>64</v>
      </c>
      <c r="S65" s="30">
        <v>64.599999999999994</v>
      </c>
      <c r="T65" s="30">
        <v>43</v>
      </c>
      <c r="U65" s="30">
        <v>60.2</v>
      </c>
    </row>
    <row r="66" spans="1:21" ht="16.5" customHeight="1" x14ac:dyDescent="0.2">
      <c r="A66" s="7"/>
      <c r="B66" s="7" t="s">
        <v>767</v>
      </c>
      <c r="C66" s="7"/>
      <c r="D66" s="7"/>
      <c r="E66" s="7"/>
      <c r="F66" s="7"/>
      <c r="G66" s="7"/>
      <c r="H66" s="7"/>
      <c r="I66" s="7"/>
      <c r="J66" s="7"/>
      <c r="K66" s="7"/>
      <c r="L66" s="9" t="s">
        <v>174</v>
      </c>
      <c r="M66" s="30">
        <v>52.3</v>
      </c>
      <c r="N66" s="30">
        <v>48.8</v>
      </c>
      <c r="O66" s="30">
        <v>56.6</v>
      </c>
      <c r="P66" s="30">
        <v>55.1</v>
      </c>
      <c r="Q66" s="30">
        <v>58.2</v>
      </c>
      <c r="R66" s="30">
        <v>55</v>
      </c>
      <c r="S66" s="30">
        <v>53.3</v>
      </c>
      <c r="T66" s="30">
        <v>30.8</v>
      </c>
      <c r="U66" s="30">
        <v>53</v>
      </c>
    </row>
    <row r="67" spans="1:21" ht="16.5" customHeight="1" x14ac:dyDescent="0.2">
      <c r="A67" s="7"/>
      <c r="B67" s="7" t="s">
        <v>768</v>
      </c>
      <c r="C67" s="7"/>
      <c r="D67" s="7"/>
      <c r="E67" s="7"/>
      <c r="F67" s="7"/>
      <c r="G67" s="7"/>
      <c r="H67" s="7"/>
      <c r="I67" s="7"/>
      <c r="J67" s="7"/>
      <c r="K67" s="7"/>
      <c r="L67" s="9" t="s">
        <v>174</v>
      </c>
      <c r="M67" s="30">
        <v>10.7</v>
      </c>
      <c r="N67" s="30">
        <v>11.6</v>
      </c>
      <c r="O67" s="30">
        <v>21.4</v>
      </c>
      <c r="P67" s="30">
        <v>17</v>
      </c>
      <c r="Q67" s="30">
        <v>18.399999999999999</v>
      </c>
      <c r="R67" s="36">
        <v>8.1999999999999993</v>
      </c>
      <c r="S67" s="30">
        <v>13.6</v>
      </c>
      <c r="T67" s="36">
        <v>9.9</v>
      </c>
      <c r="U67" s="30">
        <v>14.1</v>
      </c>
    </row>
    <row r="68" spans="1:21" ht="16.5" customHeight="1" x14ac:dyDescent="0.2">
      <c r="A68" s="7"/>
      <c r="B68" s="7" t="s">
        <v>769</v>
      </c>
      <c r="C68" s="7"/>
      <c r="D68" s="7"/>
      <c r="E68" s="7"/>
      <c r="F68" s="7"/>
      <c r="G68" s="7"/>
      <c r="H68" s="7"/>
      <c r="I68" s="7"/>
      <c r="J68" s="7"/>
      <c r="K68" s="7"/>
      <c r="L68" s="9" t="s">
        <v>174</v>
      </c>
      <c r="M68" s="36">
        <v>3.7</v>
      </c>
      <c r="N68" s="36">
        <v>4.5</v>
      </c>
      <c r="O68" s="36">
        <v>6.3</v>
      </c>
      <c r="P68" s="36">
        <v>7.7</v>
      </c>
      <c r="Q68" s="36">
        <v>7.8</v>
      </c>
      <c r="R68" s="36">
        <v>2.8</v>
      </c>
      <c r="S68" s="36">
        <v>5.4</v>
      </c>
      <c r="T68" s="36">
        <v>2.2999999999999998</v>
      </c>
      <c r="U68" s="36">
        <v>5.0999999999999996</v>
      </c>
    </row>
    <row r="69" spans="1:21" ht="16.5" customHeight="1" x14ac:dyDescent="0.2">
      <c r="A69" s="7"/>
      <c r="B69" s="7" t="s">
        <v>770</v>
      </c>
      <c r="C69" s="7"/>
      <c r="D69" s="7"/>
      <c r="E69" s="7"/>
      <c r="F69" s="7"/>
      <c r="G69" s="7"/>
      <c r="H69" s="7"/>
      <c r="I69" s="7"/>
      <c r="J69" s="7"/>
      <c r="K69" s="7"/>
      <c r="L69" s="9" t="s">
        <v>174</v>
      </c>
      <c r="M69" s="36">
        <v>0.8</v>
      </c>
      <c r="N69" s="36">
        <v>1</v>
      </c>
      <c r="O69" s="36">
        <v>1.7</v>
      </c>
      <c r="P69" s="36">
        <v>1.8</v>
      </c>
      <c r="Q69" s="36">
        <v>1.7</v>
      </c>
      <c r="R69" s="36">
        <v>0.6</v>
      </c>
      <c r="S69" s="36">
        <v>0.8</v>
      </c>
      <c r="T69" s="36">
        <v>0.9</v>
      </c>
      <c r="U69" s="36">
        <v>1.2</v>
      </c>
    </row>
    <row r="70" spans="1:21" ht="16.5" customHeight="1" x14ac:dyDescent="0.2">
      <c r="A70" s="7"/>
      <c r="B70" s="7" t="s">
        <v>771</v>
      </c>
      <c r="C70" s="7"/>
      <c r="D70" s="7"/>
      <c r="E70" s="7"/>
      <c r="F70" s="7"/>
      <c r="G70" s="7"/>
      <c r="H70" s="7"/>
      <c r="I70" s="7"/>
      <c r="J70" s="7"/>
      <c r="K70" s="7"/>
      <c r="L70" s="9" t="s">
        <v>687</v>
      </c>
      <c r="M70" s="30">
        <v>31.5</v>
      </c>
      <c r="N70" s="30">
        <v>32.200000000000003</v>
      </c>
      <c r="O70" s="30">
        <v>40.5</v>
      </c>
      <c r="P70" s="30">
        <v>36.700000000000003</v>
      </c>
      <c r="Q70" s="30">
        <v>37.6</v>
      </c>
      <c r="R70" s="30">
        <v>40.9</v>
      </c>
      <c r="S70" s="30">
        <v>35.799999999999997</v>
      </c>
      <c r="T70" s="30">
        <v>23.2</v>
      </c>
      <c r="U70" s="30">
        <v>34.700000000000003</v>
      </c>
    </row>
    <row r="71" spans="1:21" ht="16.5" customHeight="1" x14ac:dyDescent="0.2">
      <c r="A71" s="7"/>
      <c r="B71" s="7" t="s">
        <v>772</v>
      </c>
      <c r="C71" s="7"/>
      <c r="D71" s="7"/>
      <c r="E71" s="7"/>
      <c r="F71" s="7"/>
      <c r="G71" s="7"/>
      <c r="H71" s="7"/>
      <c r="I71" s="7"/>
      <c r="J71" s="7"/>
      <c r="K71" s="7"/>
      <c r="L71" s="9" t="s">
        <v>687</v>
      </c>
      <c r="M71" s="30">
        <v>52.8</v>
      </c>
      <c r="N71" s="30">
        <v>53.9</v>
      </c>
      <c r="O71" s="30">
        <v>55.9</v>
      </c>
      <c r="P71" s="30">
        <v>56.3</v>
      </c>
      <c r="Q71" s="30">
        <v>58.9</v>
      </c>
      <c r="R71" s="30">
        <v>57.3</v>
      </c>
      <c r="S71" s="30">
        <v>57.7</v>
      </c>
      <c r="T71" s="30">
        <v>37.200000000000003</v>
      </c>
      <c r="U71" s="30">
        <v>54.6</v>
      </c>
    </row>
    <row r="72" spans="1:21" ht="16.5" customHeight="1" x14ac:dyDescent="0.2">
      <c r="A72" s="7"/>
      <c r="B72" s="7" t="s">
        <v>773</v>
      </c>
      <c r="C72" s="7"/>
      <c r="D72" s="7"/>
      <c r="E72" s="7"/>
      <c r="F72" s="7"/>
      <c r="G72" s="7"/>
      <c r="H72" s="7"/>
      <c r="I72" s="7"/>
      <c r="J72" s="7"/>
      <c r="K72" s="7"/>
      <c r="L72" s="9" t="s">
        <v>687</v>
      </c>
      <c r="M72" s="30">
        <v>52.7</v>
      </c>
      <c r="N72" s="30">
        <v>53.2</v>
      </c>
      <c r="O72" s="30">
        <v>56</v>
      </c>
      <c r="P72" s="30">
        <v>56.2</v>
      </c>
      <c r="Q72" s="30">
        <v>58.8</v>
      </c>
      <c r="R72" s="30">
        <v>57</v>
      </c>
      <c r="S72" s="30">
        <v>57</v>
      </c>
      <c r="T72" s="30">
        <v>36.299999999999997</v>
      </c>
      <c r="U72" s="30">
        <v>54.3</v>
      </c>
    </row>
    <row r="73" spans="1:21" ht="16.5" customHeight="1" x14ac:dyDescent="0.2">
      <c r="A73" s="7" t="s">
        <v>778</v>
      </c>
      <c r="B73" s="7"/>
      <c r="C73" s="7"/>
      <c r="D73" s="7"/>
      <c r="E73" s="7"/>
      <c r="F73" s="7"/>
      <c r="G73" s="7"/>
      <c r="H73" s="7"/>
      <c r="I73" s="7"/>
      <c r="J73" s="7"/>
      <c r="K73" s="7"/>
      <c r="L73" s="9"/>
      <c r="M73" s="10"/>
      <c r="N73" s="10"/>
      <c r="O73" s="10"/>
      <c r="P73" s="10"/>
      <c r="Q73" s="10"/>
      <c r="R73" s="10"/>
      <c r="S73" s="10"/>
      <c r="T73" s="10"/>
      <c r="U73" s="10"/>
    </row>
    <row r="74" spans="1:21" ht="16.5" customHeight="1" x14ac:dyDescent="0.2">
      <c r="A74" s="7"/>
      <c r="B74" s="7" t="s">
        <v>761</v>
      </c>
      <c r="C74" s="7"/>
      <c r="D74" s="7"/>
      <c r="E74" s="7"/>
      <c r="F74" s="7"/>
      <c r="G74" s="7"/>
      <c r="H74" s="7"/>
      <c r="I74" s="7"/>
      <c r="J74" s="7"/>
      <c r="K74" s="7"/>
      <c r="L74" s="9" t="s">
        <v>174</v>
      </c>
      <c r="M74" s="36">
        <v>6.4</v>
      </c>
      <c r="N74" s="36">
        <v>8.1999999999999993</v>
      </c>
      <c r="O74" s="30">
        <v>22</v>
      </c>
      <c r="P74" s="30">
        <v>11.2</v>
      </c>
      <c r="Q74" s="36">
        <v>9.5</v>
      </c>
      <c r="R74" s="30">
        <v>24</v>
      </c>
      <c r="S74" s="30">
        <v>11.5</v>
      </c>
      <c r="T74" s="36">
        <v>7.6</v>
      </c>
      <c r="U74" s="30">
        <v>11.2</v>
      </c>
    </row>
    <row r="75" spans="1:21" ht="16.5" customHeight="1" x14ac:dyDescent="0.2">
      <c r="A75" s="7"/>
      <c r="B75" s="7" t="s">
        <v>762</v>
      </c>
      <c r="C75" s="7"/>
      <c r="D75" s="7"/>
      <c r="E75" s="7"/>
      <c r="F75" s="7"/>
      <c r="G75" s="7"/>
      <c r="H75" s="7"/>
      <c r="I75" s="7"/>
      <c r="J75" s="7"/>
      <c r="K75" s="7"/>
      <c r="L75" s="9" t="s">
        <v>174</v>
      </c>
      <c r="M75" s="36">
        <v>9.9</v>
      </c>
      <c r="N75" s="30">
        <v>12.7</v>
      </c>
      <c r="O75" s="30">
        <v>35.5</v>
      </c>
      <c r="P75" s="30">
        <v>21.4</v>
      </c>
      <c r="Q75" s="30">
        <v>19.7</v>
      </c>
      <c r="R75" s="30">
        <v>35.799999999999997</v>
      </c>
      <c r="S75" s="30">
        <v>16</v>
      </c>
      <c r="T75" s="30">
        <v>13.9</v>
      </c>
      <c r="U75" s="30">
        <v>18.5</v>
      </c>
    </row>
    <row r="76" spans="1:21" ht="16.5" customHeight="1" x14ac:dyDescent="0.2">
      <c r="A76" s="7"/>
      <c r="B76" s="7" t="s">
        <v>763</v>
      </c>
      <c r="C76" s="7"/>
      <c r="D76" s="7"/>
      <c r="E76" s="7"/>
      <c r="F76" s="7"/>
      <c r="G76" s="7"/>
      <c r="H76" s="7"/>
      <c r="I76" s="7"/>
      <c r="J76" s="7"/>
      <c r="K76" s="7"/>
      <c r="L76" s="9" t="s">
        <v>174</v>
      </c>
      <c r="M76" s="30">
        <v>44.6</v>
      </c>
      <c r="N76" s="30">
        <v>51.1</v>
      </c>
      <c r="O76" s="30">
        <v>51.7</v>
      </c>
      <c r="P76" s="30">
        <v>49.7</v>
      </c>
      <c r="Q76" s="30">
        <v>52.5</v>
      </c>
      <c r="R76" s="30">
        <v>50.9</v>
      </c>
      <c r="S76" s="30">
        <v>48.1</v>
      </c>
      <c r="T76" s="30">
        <v>32.799999999999997</v>
      </c>
      <c r="U76" s="30">
        <v>48.9</v>
      </c>
    </row>
    <row r="77" spans="1:21" ht="16.5" customHeight="1" x14ac:dyDescent="0.2">
      <c r="A77" s="7"/>
      <c r="B77" s="7" t="s">
        <v>764</v>
      </c>
      <c r="C77" s="7"/>
      <c r="D77" s="7"/>
      <c r="E77" s="7"/>
      <c r="F77" s="7"/>
      <c r="G77" s="7"/>
      <c r="H77" s="7"/>
      <c r="I77" s="7"/>
      <c r="J77" s="7"/>
      <c r="K77" s="7"/>
      <c r="L77" s="9" t="s">
        <v>174</v>
      </c>
      <c r="M77" s="30">
        <v>50.9</v>
      </c>
      <c r="N77" s="30">
        <v>51.7</v>
      </c>
      <c r="O77" s="30">
        <v>56.8</v>
      </c>
      <c r="P77" s="30">
        <v>53.5</v>
      </c>
      <c r="Q77" s="30">
        <v>57.6</v>
      </c>
      <c r="R77" s="30">
        <v>56.6</v>
      </c>
      <c r="S77" s="30">
        <v>54.9</v>
      </c>
      <c r="T77" s="30">
        <v>38.299999999999997</v>
      </c>
      <c r="U77" s="30">
        <v>53.1</v>
      </c>
    </row>
    <row r="78" spans="1:21" ht="16.5" customHeight="1" x14ac:dyDescent="0.2">
      <c r="A78" s="7"/>
      <c r="B78" s="7" t="s">
        <v>765</v>
      </c>
      <c r="C78" s="7"/>
      <c r="D78" s="7"/>
      <c r="E78" s="7"/>
      <c r="F78" s="7"/>
      <c r="G78" s="7"/>
      <c r="H78" s="7"/>
      <c r="I78" s="7"/>
      <c r="J78" s="7"/>
      <c r="K78" s="7"/>
      <c r="L78" s="9" t="s">
        <v>174</v>
      </c>
      <c r="M78" s="30">
        <v>56.8</v>
      </c>
      <c r="N78" s="30">
        <v>57.3</v>
      </c>
      <c r="O78" s="30">
        <v>61</v>
      </c>
      <c r="P78" s="30">
        <v>58.9</v>
      </c>
      <c r="Q78" s="30">
        <v>63.6</v>
      </c>
      <c r="R78" s="30">
        <v>62.3</v>
      </c>
      <c r="S78" s="30">
        <v>61.3</v>
      </c>
      <c r="T78" s="30">
        <v>41.1</v>
      </c>
      <c r="U78" s="30">
        <v>58.6</v>
      </c>
    </row>
    <row r="79" spans="1:21" ht="16.5" customHeight="1" x14ac:dyDescent="0.2">
      <c r="A79" s="7"/>
      <c r="B79" s="7" t="s">
        <v>766</v>
      </c>
      <c r="C79" s="7"/>
      <c r="D79" s="7"/>
      <c r="E79" s="7"/>
      <c r="F79" s="7"/>
      <c r="G79" s="7"/>
      <c r="H79" s="7"/>
      <c r="I79" s="7"/>
      <c r="J79" s="7"/>
      <c r="K79" s="7"/>
      <c r="L79" s="9" t="s">
        <v>174</v>
      </c>
      <c r="M79" s="30">
        <v>57.7</v>
      </c>
      <c r="N79" s="30">
        <v>57.7</v>
      </c>
      <c r="O79" s="30">
        <v>61.5</v>
      </c>
      <c r="P79" s="30">
        <v>60.4</v>
      </c>
      <c r="Q79" s="30">
        <v>65.2</v>
      </c>
      <c r="R79" s="30">
        <v>65.2</v>
      </c>
      <c r="S79" s="30">
        <v>63</v>
      </c>
      <c r="T79" s="30">
        <v>42</v>
      </c>
      <c r="U79" s="30">
        <v>59.5</v>
      </c>
    </row>
    <row r="80" spans="1:21" ht="16.5" customHeight="1" x14ac:dyDescent="0.2">
      <c r="A80" s="7"/>
      <c r="B80" s="7" t="s">
        <v>767</v>
      </c>
      <c r="C80" s="7"/>
      <c r="D80" s="7"/>
      <c r="E80" s="7"/>
      <c r="F80" s="7"/>
      <c r="G80" s="7"/>
      <c r="H80" s="7"/>
      <c r="I80" s="7"/>
      <c r="J80" s="7"/>
      <c r="K80" s="7"/>
      <c r="L80" s="9" t="s">
        <v>174</v>
      </c>
      <c r="M80" s="30">
        <v>46.6</v>
      </c>
      <c r="N80" s="30">
        <v>42.7</v>
      </c>
      <c r="O80" s="30">
        <v>55.1</v>
      </c>
      <c r="P80" s="30">
        <v>56.3</v>
      </c>
      <c r="Q80" s="30">
        <v>51.9</v>
      </c>
      <c r="R80" s="30">
        <v>52.1</v>
      </c>
      <c r="S80" s="30">
        <v>48.7</v>
      </c>
      <c r="T80" s="30">
        <v>24.7</v>
      </c>
      <c r="U80" s="30">
        <v>48.7</v>
      </c>
    </row>
    <row r="81" spans="1:21" ht="16.5" customHeight="1" x14ac:dyDescent="0.2">
      <c r="A81" s="7"/>
      <c r="B81" s="7" t="s">
        <v>768</v>
      </c>
      <c r="C81" s="7"/>
      <c r="D81" s="7"/>
      <c r="E81" s="7"/>
      <c r="F81" s="7"/>
      <c r="G81" s="7"/>
      <c r="H81" s="7"/>
      <c r="I81" s="7"/>
      <c r="J81" s="7"/>
      <c r="K81" s="7"/>
      <c r="L81" s="9" t="s">
        <v>174</v>
      </c>
      <c r="M81" s="36">
        <v>9.9</v>
      </c>
      <c r="N81" s="30">
        <v>11.8</v>
      </c>
      <c r="O81" s="30">
        <v>21.6</v>
      </c>
      <c r="P81" s="30">
        <v>16.100000000000001</v>
      </c>
      <c r="Q81" s="30">
        <v>18.100000000000001</v>
      </c>
      <c r="R81" s="36">
        <v>7.9</v>
      </c>
      <c r="S81" s="30">
        <v>12.3</v>
      </c>
      <c r="T81" s="30">
        <v>10.6</v>
      </c>
      <c r="U81" s="30">
        <v>13.8</v>
      </c>
    </row>
    <row r="82" spans="1:21" ht="16.5" customHeight="1" x14ac:dyDescent="0.2">
      <c r="A82" s="7"/>
      <c r="B82" s="7" t="s">
        <v>769</v>
      </c>
      <c r="C82" s="7"/>
      <c r="D82" s="7"/>
      <c r="E82" s="7"/>
      <c r="F82" s="7"/>
      <c r="G82" s="7"/>
      <c r="H82" s="7"/>
      <c r="I82" s="7"/>
      <c r="J82" s="7"/>
      <c r="K82" s="7"/>
      <c r="L82" s="9" t="s">
        <v>174</v>
      </c>
      <c r="M82" s="36">
        <v>3.3</v>
      </c>
      <c r="N82" s="36">
        <v>4.5</v>
      </c>
      <c r="O82" s="36">
        <v>6.2</v>
      </c>
      <c r="P82" s="36">
        <v>6.8</v>
      </c>
      <c r="Q82" s="36">
        <v>7.5</v>
      </c>
      <c r="R82" s="36">
        <v>2.9</v>
      </c>
      <c r="S82" s="36">
        <v>4.2</v>
      </c>
      <c r="T82" s="36">
        <v>2.2999999999999998</v>
      </c>
      <c r="U82" s="36">
        <v>4.8</v>
      </c>
    </row>
    <row r="83" spans="1:21" ht="16.5" customHeight="1" x14ac:dyDescent="0.2">
      <c r="A83" s="7"/>
      <c r="B83" s="7" t="s">
        <v>770</v>
      </c>
      <c r="C83" s="7"/>
      <c r="D83" s="7"/>
      <c r="E83" s="7"/>
      <c r="F83" s="7"/>
      <c r="G83" s="7"/>
      <c r="H83" s="7"/>
      <c r="I83" s="7"/>
      <c r="J83" s="7"/>
      <c r="K83" s="7"/>
      <c r="L83" s="9" t="s">
        <v>174</v>
      </c>
      <c r="M83" s="36">
        <v>0.7</v>
      </c>
      <c r="N83" s="36">
        <v>1</v>
      </c>
      <c r="O83" s="36">
        <v>1.7</v>
      </c>
      <c r="P83" s="36">
        <v>1.7</v>
      </c>
      <c r="Q83" s="36">
        <v>1.7</v>
      </c>
      <c r="R83" s="36">
        <v>0.5</v>
      </c>
      <c r="S83" s="36">
        <v>0.9</v>
      </c>
      <c r="T83" s="36">
        <v>0.8</v>
      </c>
      <c r="U83" s="36">
        <v>1.1000000000000001</v>
      </c>
    </row>
    <row r="84" spans="1:21" ht="16.5" customHeight="1" x14ac:dyDescent="0.2">
      <c r="A84" s="7"/>
      <c r="B84" s="7" t="s">
        <v>771</v>
      </c>
      <c r="C84" s="7"/>
      <c r="D84" s="7"/>
      <c r="E84" s="7"/>
      <c r="F84" s="7"/>
      <c r="G84" s="7"/>
      <c r="H84" s="7"/>
      <c r="I84" s="7"/>
      <c r="J84" s="7"/>
      <c r="K84" s="7"/>
      <c r="L84" s="9" t="s">
        <v>687</v>
      </c>
      <c r="M84" s="30">
        <v>30.3</v>
      </c>
      <c r="N84" s="30">
        <v>32.1</v>
      </c>
      <c r="O84" s="30">
        <v>41.2</v>
      </c>
      <c r="P84" s="30">
        <v>35.799999999999997</v>
      </c>
      <c r="Q84" s="30">
        <v>36.799999999999997</v>
      </c>
      <c r="R84" s="30">
        <v>40.6</v>
      </c>
      <c r="S84" s="30">
        <v>34.4</v>
      </c>
      <c r="T84" s="30">
        <v>23.3</v>
      </c>
      <c r="U84" s="30">
        <v>34.200000000000003</v>
      </c>
    </row>
    <row r="85" spans="1:21" ht="16.5" customHeight="1" x14ac:dyDescent="0.2">
      <c r="A85" s="7"/>
      <c r="B85" s="7" t="s">
        <v>772</v>
      </c>
      <c r="C85" s="7"/>
      <c r="D85" s="7"/>
      <c r="E85" s="7"/>
      <c r="F85" s="7"/>
      <c r="G85" s="7"/>
      <c r="H85" s="7"/>
      <c r="I85" s="7"/>
      <c r="J85" s="7"/>
      <c r="K85" s="7"/>
      <c r="L85" s="9" t="s">
        <v>687</v>
      </c>
      <c r="M85" s="30">
        <v>51.2</v>
      </c>
      <c r="N85" s="30">
        <v>53.8</v>
      </c>
      <c r="O85" s="30">
        <v>56.8</v>
      </c>
      <c r="P85" s="30">
        <v>54.6</v>
      </c>
      <c r="Q85" s="30">
        <v>58.5</v>
      </c>
      <c r="R85" s="30">
        <v>57.4</v>
      </c>
      <c r="S85" s="30">
        <v>55.4</v>
      </c>
      <c r="T85" s="30">
        <v>37.700000000000003</v>
      </c>
      <c r="U85" s="30">
        <v>54</v>
      </c>
    </row>
    <row r="86" spans="1:21" ht="16.5" customHeight="1" x14ac:dyDescent="0.2">
      <c r="A86" s="7"/>
      <c r="B86" s="7" t="s">
        <v>773</v>
      </c>
      <c r="C86" s="7"/>
      <c r="D86" s="7"/>
      <c r="E86" s="7"/>
      <c r="F86" s="7"/>
      <c r="G86" s="7"/>
      <c r="H86" s="7"/>
      <c r="I86" s="7"/>
      <c r="J86" s="7"/>
      <c r="K86" s="7"/>
      <c r="L86" s="9" t="s">
        <v>687</v>
      </c>
      <c r="M86" s="30">
        <v>50.6</v>
      </c>
      <c r="N86" s="30">
        <v>52.2</v>
      </c>
      <c r="O86" s="30">
        <v>56.5</v>
      </c>
      <c r="P86" s="30">
        <v>54.8</v>
      </c>
      <c r="Q86" s="30">
        <v>57.6</v>
      </c>
      <c r="R86" s="30">
        <v>56.7</v>
      </c>
      <c r="S86" s="30">
        <v>54.4</v>
      </c>
      <c r="T86" s="30">
        <v>35.799999999999997</v>
      </c>
      <c r="U86" s="30">
        <v>53.2</v>
      </c>
    </row>
    <row r="87" spans="1:21" ht="16.5" customHeight="1" x14ac:dyDescent="0.2">
      <c r="A87" s="7" t="s">
        <v>779</v>
      </c>
      <c r="B87" s="7"/>
      <c r="C87" s="7"/>
      <c r="D87" s="7"/>
      <c r="E87" s="7"/>
      <c r="F87" s="7"/>
      <c r="G87" s="7"/>
      <c r="H87" s="7"/>
      <c r="I87" s="7"/>
      <c r="J87" s="7"/>
      <c r="K87" s="7"/>
      <c r="L87" s="9"/>
      <c r="M87" s="10"/>
      <c r="N87" s="10"/>
      <c r="O87" s="10"/>
      <c r="P87" s="10"/>
      <c r="Q87" s="10"/>
      <c r="R87" s="10"/>
      <c r="S87" s="10"/>
      <c r="T87" s="10"/>
      <c r="U87" s="10"/>
    </row>
    <row r="88" spans="1:21" ht="16.5" customHeight="1" x14ac:dyDescent="0.2">
      <c r="A88" s="7"/>
      <c r="B88" s="7" t="s">
        <v>761</v>
      </c>
      <c r="C88" s="7"/>
      <c r="D88" s="7"/>
      <c r="E88" s="7"/>
      <c r="F88" s="7"/>
      <c r="G88" s="7"/>
      <c r="H88" s="7"/>
      <c r="I88" s="7"/>
      <c r="J88" s="7"/>
      <c r="K88" s="7"/>
      <c r="L88" s="9" t="s">
        <v>174</v>
      </c>
      <c r="M88" s="36">
        <v>6.9</v>
      </c>
      <c r="N88" s="36">
        <v>9.8000000000000007</v>
      </c>
      <c r="O88" s="30">
        <v>22.5</v>
      </c>
      <c r="P88" s="30">
        <v>11.4</v>
      </c>
      <c r="Q88" s="36">
        <v>9.6999999999999993</v>
      </c>
      <c r="R88" s="30">
        <v>24.6</v>
      </c>
      <c r="S88" s="30">
        <v>12.5</v>
      </c>
      <c r="T88" s="30">
        <v>10.7</v>
      </c>
      <c r="U88" s="30">
        <v>12</v>
      </c>
    </row>
    <row r="89" spans="1:21" ht="16.5" customHeight="1" x14ac:dyDescent="0.2">
      <c r="A89" s="7"/>
      <c r="B89" s="7" t="s">
        <v>762</v>
      </c>
      <c r="C89" s="7"/>
      <c r="D89" s="7"/>
      <c r="E89" s="7"/>
      <c r="F89" s="7"/>
      <c r="G89" s="7"/>
      <c r="H89" s="7"/>
      <c r="I89" s="7"/>
      <c r="J89" s="7"/>
      <c r="K89" s="7"/>
      <c r="L89" s="9" t="s">
        <v>174</v>
      </c>
      <c r="M89" s="30">
        <v>10.7</v>
      </c>
      <c r="N89" s="30">
        <v>14.3</v>
      </c>
      <c r="O89" s="30">
        <v>36.200000000000003</v>
      </c>
      <c r="P89" s="30">
        <v>21.6</v>
      </c>
      <c r="Q89" s="30">
        <v>18.600000000000001</v>
      </c>
      <c r="R89" s="30">
        <v>36.700000000000003</v>
      </c>
      <c r="S89" s="30">
        <v>18.399999999999999</v>
      </c>
      <c r="T89" s="30">
        <v>17.7</v>
      </c>
      <c r="U89" s="30">
        <v>19.3</v>
      </c>
    </row>
    <row r="90" spans="1:21" ht="16.5" customHeight="1" x14ac:dyDescent="0.2">
      <c r="A90" s="7"/>
      <c r="B90" s="7" t="s">
        <v>763</v>
      </c>
      <c r="C90" s="7"/>
      <c r="D90" s="7"/>
      <c r="E90" s="7"/>
      <c r="F90" s="7"/>
      <c r="G90" s="7"/>
      <c r="H90" s="7"/>
      <c r="I90" s="7"/>
      <c r="J90" s="7"/>
      <c r="K90" s="7"/>
      <c r="L90" s="9" t="s">
        <v>174</v>
      </c>
      <c r="M90" s="30">
        <v>44.1</v>
      </c>
      <c r="N90" s="30">
        <v>51.5</v>
      </c>
      <c r="O90" s="30">
        <v>52.1</v>
      </c>
      <c r="P90" s="30">
        <v>49.2</v>
      </c>
      <c r="Q90" s="30">
        <v>48.5</v>
      </c>
      <c r="R90" s="30">
        <v>50.1</v>
      </c>
      <c r="S90" s="30">
        <v>44.7</v>
      </c>
      <c r="T90" s="30">
        <v>35</v>
      </c>
      <c r="U90" s="30">
        <v>48.5</v>
      </c>
    </row>
    <row r="91" spans="1:21" ht="16.5" customHeight="1" x14ac:dyDescent="0.2">
      <c r="A91" s="7"/>
      <c r="B91" s="7" t="s">
        <v>764</v>
      </c>
      <c r="C91" s="7"/>
      <c r="D91" s="7"/>
      <c r="E91" s="7"/>
      <c r="F91" s="7"/>
      <c r="G91" s="7"/>
      <c r="H91" s="7"/>
      <c r="I91" s="7"/>
      <c r="J91" s="7"/>
      <c r="K91" s="7"/>
      <c r="L91" s="9" t="s">
        <v>174</v>
      </c>
      <c r="M91" s="30">
        <v>50.6</v>
      </c>
      <c r="N91" s="30">
        <v>52.7</v>
      </c>
      <c r="O91" s="30">
        <v>57.1</v>
      </c>
      <c r="P91" s="30">
        <v>53.6</v>
      </c>
      <c r="Q91" s="30">
        <v>53.6</v>
      </c>
      <c r="R91" s="30">
        <v>55.5</v>
      </c>
      <c r="S91" s="30">
        <v>54.5</v>
      </c>
      <c r="T91" s="30">
        <v>41.4</v>
      </c>
      <c r="U91" s="30">
        <v>53</v>
      </c>
    </row>
    <row r="92" spans="1:21" ht="16.5" customHeight="1" x14ac:dyDescent="0.2">
      <c r="A92" s="7"/>
      <c r="B92" s="7" t="s">
        <v>765</v>
      </c>
      <c r="C92" s="7"/>
      <c r="D92" s="7"/>
      <c r="E92" s="7"/>
      <c r="F92" s="7"/>
      <c r="G92" s="7"/>
      <c r="H92" s="7"/>
      <c r="I92" s="7"/>
      <c r="J92" s="7"/>
      <c r="K92" s="7"/>
      <c r="L92" s="9" t="s">
        <v>174</v>
      </c>
      <c r="M92" s="30">
        <v>56.5</v>
      </c>
      <c r="N92" s="30">
        <v>58.5</v>
      </c>
      <c r="O92" s="30">
        <v>62</v>
      </c>
      <c r="P92" s="30">
        <v>58.3</v>
      </c>
      <c r="Q92" s="30">
        <v>61.1</v>
      </c>
      <c r="R92" s="30">
        <v>62.3</v>
      </c>
      <c r="S92" s="30">
        <v>62.2</v>
      </c>
      <c r="T92" s="30">
        <v>42.6</v>
      </c>
      <c r="U92" s="30">
        <v>58.7</v>
      </c>
    </row>
    <row r="93" spans="1:21" ht="16.5" customHeight="1" x14ac:dyDescent="0.2">
      <c r="A93" s="7"/>
      <c r="B93" s="7" t="s">
        <v>766</v>
      </c>
      <c r="C93" s="7"/>
      <c r="D93" s="7"/>
      <c r="E93" s="7"/>
      <c r="F93" s="7"/>
      <c r="G93" s="7"/>
      <c r="H93" s="7"/>
      <c r="I93" s="7"/>
      <c r="J93" s="7"/>
      <c r="K93" s="7"/>
      <c r="L93" s="9" t="s">
        <v>174</v>
      </c>
      <c r="M93" s="30">
        <v>56.4</v>
      </c>
      <c r="N93" s="30">
        <v>57.9</v>
      </c>
      <c r="O93" s="30">
        <v>61.4</v>
      </c>
      <c r="P93" s="30">
        <v>58.9</v>
      </c>
      <c r="Q93" s="30">
        <v>61.7</v>
      </c>
      <c r="R93" s="30">
        <v>62.7</v>
      </c>
      <c r="S93" s="30">
        <v>62.1</v>
      </c>
      <c r="T93" s="30">
        <v>42.7</v>
      </c>
      <c r="U93" s="30">
        <v>58.6</v>
      </c>
    </row>
    <row r="94" spans="1:21" ht="16.5" customHeight="1" x14ac:dyDescent="0.2">
      <c r="A94" s="7"/>
      <c r="B94" s="7" t="s">
        <v>767</v>
      </c>
      <c r="C94" s="7"/>
      <c r="D94" s="7"/>
      <c r="E94" s="7"/>
      <c r="F94" s="7"/>
      <c r="G94" s="7"/>
      <c r="H94" s="7"/>
      <c r="I94" s="7"/>
      <c r="J94" s="7"/>
      <c r="K94" s="7"/>
      <c r="L94" s="9" t="s">
        <v>174</v>
      </c>
      <c r="M94" s="30">
        <v>37.4</v>
      </c>
      <c r="N94" s="30">
        <v>33.5</v>
      </c>
      <c r="O94" s="30">
        <v>54.5</v>
      </c>
      <c r="P94" s="30">
        <v>46.6</v>
      </c>
      <c r="Q94" s="30">
        <v>38.299999999999997</v>
      </c>
      <c r="R94" s="30">
        <v>41.5</v>
      </c>
      <c r="S94" s="30">
        <v>40.9</v>
      </c>
      <c r="T94" s="30">
        <v>19.600000000000001</v>
      </c>
      <c r="U94" s="30">
        <v>40.799999999999997</v>
      </c>
    </row>
    <row r="95" spans="1:21" ht="16.5" customHeight="1" x14ac:dyDescent="0.2">
      <c r="A95" s="7"/>
      <c r="B95" s="7" t="s">
        <v>768</v>
      </c>
      <c r="C95" s="7"/>
      <c r="D95" s="7"/>
      <c r="E95" s="7"/>
      <c r="F95" s="7"/>
      <c r="G95" s="7"/>
      <c r="H95" s="7"/>
      <c r="I95" s="7"/>
      <c r="J95" s="7"/>
      <c r="K95" s="7"/>
      <c r="L95" s="9" t="s">
        <v>174</v>
      </c>
      <c r="M95" s="36">
        <v>9.3000000000000007</v>
      </c>
      <c r="N95" s="30">
        <v>11.7</v>
      </c>
      <c r="O95" s="30">
        <v>21.5</v>
      </c>
      <c r="P95" s="30">
        <v>15.8</v>
      </c>
      <c r="Q95" s="30">
        <v>17.2</v>
      </c>
      <c r="R95" s="36">
        <v>9.9</v>
      </c>
      <c r="S95" s="30">
        <v>12.2</v>
      </c>
      <c r="T95" s="36">
        <v>9.8000000000000007</v>
      </c>
      <c r="U95" s="30">
        <v>13.5</v>
      </c>
    </row>
    <row r="96" spans="1:21" ht="16.5" customHeight="1" x14ac:dyDescent="0.2">
      <c r="A96" s="7"/>
      <c r="B96" s="7" t="s">
        <v>769</v>
      </c>
      <c r="C96" s="7"/>
      <c r="D96" s="7"/>
      <c r="E96" s="7"/>
      <c r="F96" s="7"/>
      <c r="G96" s="7"/>
      <c r="H96" s="7"/>
      <c r="I96" s="7"/>
      <c r="J96" s="7"/>
      <c r="K96" s="7"/>
      <c r="L96" s="9" t="s">
        <v>174</v>
      </c>
      <c r="M96" s="36">
        <v>3.2</v>
      </c>
      <c r="N96" s="36">
        <v>4.5</v>
      </c>
      <c r="O96" s="36">
        <v>6.2</v>
      </c>
      <c r="P96" s="36">
        <v>6.5</v>
      </c>
      <c r="Q96" s="36">
        <v>7.4</v>
      </c>
      <c r="R96" s="36">
        <v>3.9</v>
      </c>
      <c r="S96" s="36">
        <v>4.2</v>
      </c>
      <c r="T96" s="36">
        <v>3.3</v>
      </c>
      <c r="U96" s="36">
        <v>4.7</v>
      </c>
    </row>
    <row r="97" spans="1:21" ht="16.5" customHeight="1" x14ac:dyDescent="0.2">
      <c r="A97" s="7"/>
      <c r="B97" s="7" t="s">
        <v>770</v>
      </c>
      <c r="C97" s="7"/>
      <c r="D97" s="7"/>
      <c r="E97" s="7"/>
      <c r="F97" s="7"/>
      <c r="G97" s="7"/>
      <c r="H97" s="7"/>
      <c r="I97" s="7"/>
      <c r="J97" s="7"/>
      <c r="K97" s="7"/>
      <c r="L97" s="9" t="s">
        <v>174</v>
      </c>
      <c r="M97" s="36">
        <v>0.7</v>
      </c>
      <c r="N97" s="36">
        <v>1</v>
      </c>
      <c r="O97" s="36">
        <v>1.6</v>
      </c>
      <c r="P97" s="36">
        <v>1.5</v>
      </c>
      <c r="Q97" s="36">
        <v>1.6</v>
      </c>
      <c r="R97" s="36">
        <v>0.7</v>
      </c>
      <c r="S97" s="36">
        <v>0.8</v>
      </c>
      <c r="T97" s="36">
        <v>1.3</v>
      </c>
      <c r="U97" s="36">
        <v>1.1000000000000001</v>
      </c>
    </row>
    <row r="98" spans="1:21" ht="16.5" customHeight="1" x14ac:dyDescent="0.2">
      <c r="A98" s="7"/>
      <c r="B98" s="7" t="s">
        <v>771</v>
      </c>
      <c r="C98" s="7"/>
      <c r="D98" s="7"/>
      <c r="E98" s="7"/>
      <c r="F98" s="7"/>
      <c r="G98" s="7"/>
      <c r="H98" s="7"/>
      <c r="I98" s="7"/>
      <c r="J98" s="7"/>
      <c r="K98" s="7"/>
      <c r="L98" s="9" t="s">
        <v>687</v>
      </c>
      <c r="M98" s="30">
        <v>29.5</v>
      </c>
      <c r="N98" s="30">
        <v>32.200000000000003</v>
      </c>
      <c r="O98" s="30">
        <v>41.5</v>
      </c>
      <c r="P98" s="30">
        <v>34.9</v>
      </c>
      <c r="Q98" s="30">
        <v>33.9</v>
      </c>
      <c r="R98" s="30">
        <v>39.799999999999997</v>
      </c>
      <c r="S98" s="30">
        <v>33.799999999999997</v>
      </c>
      <c r="T98" s="30">
        <v>25</v>
      </c>
      <c r="U98" s="30">
        <v>33.799999999999997</v>
      </c>
    </row>
    <row r="99" spans="1:21" ht="16.5" customHeight="1" x14ac:dyDescent="0.2">
      <c r="A99" s="7"/>
      <c r="B99" s="7" t="s">
        <v>772</v>
      </c>
      <c r="C99" s="7"/>
      <c r="D99" s="7"/>
      <c r="E99" s="7"/>
      <c r="F99" s="7"/>
      <c r="G99" s="7"/>
      <c r="H99" s="7"/>
      <c r="I99" s="7"/>
      <c r="J99" s="7"/>
      <c r="K99" s="7"/>
      <c r="L99" s="9" t="s">
        <v>687</v>
      </c>
      <c r="M99" s="30">
        <v>50.7</v>
      </c>
      <c r="N99" s="30">
        <v>54.5</v>
      </c>
      <c r="O99" s="30">
        <v>57.2</v>
      </c>
      <c r="P99" s="30">
        <v>54.1</v>
      </c>
      <c r="Q99" s="30">
        <v>54.9</v>
      </c>
      <c r="R99" s="30">
        <v>56.4</v>
      </c>
      <c r="S99" s="30">
        <v>54.2</v>
      </c>
      <c r="T99" s="30">
        <v>39.700000000000003</v>
      </c>
      <c r="U99" s="30">
        <v>53.7</v>
      </c>
    </row>
    <row r="100" spans="1:21" ht="16.5" customHeight="1" x14ac:dyDescent="0.2">
      <c r="A100" s="7"/>
      <c r="B100" s="7" t="s">
        <v>773</v>
      </c>
      <c r="C100" s="7"/>
      <c r="D100" s="7"/>
      <c r="E100" s="7"/>
      <c r="F100" s="7"/>
      <c r="G100" s="7"/>
      <c r="H100" s="7"/>
      <c r="I100" s="7"/>
      <c r="J100" s="7"/>
      <c r="K100" s="7"/>
      <c r="L100" s="9" t="s">
        <v>687</v>
      </c>
      <c r="M100" s="42" t="s">
        <v>423</v>
      </c>
      <c r="N100" s="42" t="s">
        <v>423</v>
      </c>
      <c r="O100" s="42" t="s">
        <v>423</v>
      </c>
      <c r="P100" s="42" t="s">
        <v>423</v>
      </c>
      <c r="Q100" s="42" t="s">
        <v>423</v>
      </c>
      <c r="R100" s="42" t="s">
        <v>423</v>
      </c>
      <c r="S100" s="42" t="s">
        <v>423</v>
      </c>
      <c r="T100" s="42" t="s">
        <v>423</v>
      </c>
      <c r="U100" s="42" t="s">
        <v>423</v>
      </c>
    </row>
    <row r="101" spans="1:21" ht="16.5" customHeight="1" x14ac:dyDescent="0.2">
      <c r="A101" s="7" t="s">
        <v>780</v>
      </c>
      <c r="B101" s="7"/>
      <c r="C101" s="7"/>
      <c r="D101" s="7"/>
      <c r="E101" s="7"/>
      <c r="F101" s="7"/>
      <c r="G101" s="7"/>
      <c r="H101" s="7"/>
      <c r="I101" s="7"/>
      <c r="J101" s="7"/>
      <c r="K101" s="7"/>
      <c r="L101" s="9"/>
      <c r="M101" s="10"/>
      <c r="N101" s="10"/>
      <c r="O101" s="10"/>
      <c r="P101" s="10"/>
      <c r="Q101" s="10"/>
      <c r="R101" s="10"/>
      <c r="S101" s="10"/>
      <c r="T101" s="10"/>
      <c r="U101" s="10"/>
    </row>
    <row r="102" spans="1:21" ht="16.5" customHeight="1" x14ac:dyDescent="0.2">
      <c r="A102" s="7"/>
      <c r="B102" s="7" t="s">
        <v>761</v>
      </c>
      <c r="C102" s="7"/>
      <c r="D102" s="7"/>
      <c r="E102" s="7"/>
      <c r="F102" s="7"/>
      <c r="G102" s="7"/>
      <c r="H102" s="7"/>
      <c r="I102" s="7"/>
      <c r="J102" s="7"/>
      <c r="K102" s="7"/>
      <c r="L102" s="9" t="s">
        <v>174</v>
      </c>
      <c r="M102" s="36">
        <v>6.8</v>
      </c>
      <c r="N102" s="36">
        <v>8.9</v>
      </c>
      <c r="O102" s="30">
        <v>21.8</v>
      </c>
      <c r="P102" s="30">
        <v>11.2</v>
      </c>
      <c r="Q102" s="36">
        <v>9.6</v>
      </c>
      <c r="R102" s="30">
        <v>24.2</v>
      </c>
      <c r="S102" s="30">
        <v>10.9</v>
      </c>
      <c r="T102" s="36">
        <v>8.6999999999999993</v>
      </c>
      <c r="U102" s="30">
        <v>11.5</v>
      </c>
    </row>
    <row r="103" spans="1:21" ht="16.5" customHeight="1" x14ac:dyDescent="0.2">
      <c r="A103" s="7"/>
      <c r="B103" s="7" t="s">
        <v>762</v>
      </c>
      <c r="C103" s="7"/>
      <c r="D103" s="7"/>
      <c r="E103" s="7"/>
      <c r="F103" s="7"/>
      <c r="G103" s="7"/>
      <c r="H103" s="7"/>
      <c r="I103" s="7"/>
      <c r="J103" s="7"/>
      <c r="K103" s="7"/>
      <c r="L103" s="9" t="s">
        <v>174</v>
      </c>
      <c r="M103" s="30">
        <v>10.8</v>
      </c>
      <c r="N103" s="30">
        <v>15</v>
      </c>
      <c r="O103" s="30">
        <v>36.200000000000003</v>
      </c>
      <c r="P103" s="30">
        <v>22.5</v>
      </c>
      <c r="Q103" s="30">
        <v>18.100000000000001</v>
      </c>
      <c r="R103" s="30">
        <v>38.6</v>
      </c>
      <c r="S103" s="30">
        <v>17.2</v>
      </c>
      <c r="T103" s="30">
        <v>16.100000000000001</v>
      </c>
      <c r="U103" s="30">
        <v>19.600000000000001</v>
      </c>
    </row>
    <row r="104" spans="1:21" ht="16.5" customHeight="1" x14ac:dyDescent="0.2">
      <c r="A104" s="7"/>
      <c r="B104" s="7" t="s">
        <v>763</v>
      </c>
      <c r="C104" s="7"/>
      <c r="D104" s="7"/>
      <c r="E104" s="7"/>
      <c r="F104" s="7"/>
      <c r="G104" s="7"/>
      <c r="H104" s="7"/>
      <c r="I104" s="7"/>
      <c r="J104" s="7"/>
      <c r="K104" s="7"/>
      <c r="L104" s="9" t="s">
        <v>174</v>
      </c>
      <c r="M104" s="30">
        <v>44.7</v>
      </c>
      <c r="N104" s="30">
        <v>51.4</v>
      </c>
      <c r="O104" s="30">
        <v>52.9</v>
      </c>
      <c r="P104" s="30">
        <v>52.9</v>
      </c>
      <c r="Q104" s="30">
        <v>49.2</v>
      </c>
      <c r="R104" s="30">
        <v>51.1</v>
      </c>
      <c r="S104" s="30">
        <v>44.7</v>
      </c>
      <c r="T104" s="30">
        <v>37.200000000000003</v>
      </c>
      <c r="U104" s="30">
        <v>49.3</v>
      </c>
    </row>
    <row r="105" spans="1:21" ht="16.5" customHeight="1" x14ac:dyDescent="0.2">
      <c r="A105" s="7"/>
      <c r="B105" s="7" t="s">
        <v>764</v>
      </c>
      <c r="C105" s="7"/>
      <c r="D105" s="7"/>
      <c r="E105" s="7"/>
      <c r="F105" s="7"/>
      <c r="G105" s="7"/>
      <c r="H105" s="7"/>
      <c r="I105" s="7"/>
      <c r="J105" s="7"/>
      <c r="K105" s="7"/>
      <c r="L105" s="9" t="s">
        <v>174</v>
      </c>
      <c r="M105" s="30">
        <v>52</v>
      </c>
      <c r="N105" s="30">
        <v>54.1</v>
      </c>
      <c r="O105" s="30">
        <v>57.6</v>
      </c>
      <c r="P105" s="30">
        <v>56.7</v>
      </c>
      <c r="Q105" s="30">
        <v>52.1</v>
      </c>
      <c r="R105" s="30">
        <v>57.2</v>
      </c>
      <c r="S105" s="30">
        <v>56.2</v>
      </c>
      <c r="T105" s="30">
        <v>41.8</v>
      </c>
      <c r="U105" s="30">
        <v>54.2</v>
      </c>
    </row>
    <row r="106" spans="1:21" ht="16.5" customHeight="1" x14ac:dyDescent="0.2">
      <c r="A106" s="7"/>
      <c r="B106" s="7" t="s">
        <v>765</v>
      </c>
      <c r="C106" s="7"/>
      <c r="D106" s="7"/>
      <c r="E106" s="7"/>
      <c r="F106" s="7"/>
      <c r="G106" s="7"/>
      <c r="H106" s="7"/>
      <c r="I106" s="7"/>
      <c r="J106" s="7"/>
      <c r="K106" s="7"/>
      <c r="L106" s="9" t="s">
        <v>174</v>
      </c>
      <c r="M106" s="30">
        <v>57.5</v>
      </c>
      <c r="N106" s="30">
        <v>59.1</v>
      </c>
      <c r="O106" s="30">
        <v>62.7</v>
      </c>
      <c r="P106" s="30">
        <v>61.3</v>
      </c>
      <c r="Q106" s="30">
        <v>57.5</v>
      </c>
      <c r="R106" s="30">
        <v>64.400000000000006</v>
      </c>
      <c r="S106" s="30">
        <v>63.9</v>
      </c>
      <c r="T106" s="30">
        <v>45.8</v>
      </c>
      <c r="U106" s="30">
        <v>59.5</v>
      </c>
    </row>
    <row r="107" spans="1:21" ht="16.5" customHeight="1" x14ac:dyDescent="0.2">
      <c r="A107" s="7"/>
      <c r="B107" s="7" t="s">
        <v>766</v>
      </c>
      <c r="C107" s="7"/>
      <c r="D107" s="7"/>
      <c r="E107" s="7"/>
      <c r="F107" s="7"/>
      <c r="G107" s="7"/>
      <c r="H107" s="7"/>
      <c r="I107" s="7"/>
      <c r="J107" s="7"/>
      <c r="K107" s="7"/>
      <c r="L107" s="9" t="s">
        <v>174</v>
      </c>
      <c r="M107" s="30">
        <v>56.7</v>
      </c>
      <c r="N107" s="30">
        <v>57.9</v>
      </c>
      <c r="O107" s="30">
        <v>60.8</v>
      </c>
      <c r="P107" s="30">
        <v>60.6</v>
      </c>
      <c r="Q107" s="30">
        <v>56.8</v>
      </c>
      <c r="R107" s="30">
        <v>64.2</v>
      </c>
      <c r="S107" s="30">
        <v>61.5</v>
      </c>
      <c r="T107" s="30">
        <v>44.5</v>
      </c>
      <c r="U107" s="30">
        <v>58.4</v>
      </c>
    </row>
    <row r="108" spans="1:21" ht="16.5" customHeight="1" x14ac:dyDescent="0.2">
      <c r="A108" s="7"/>
      <c r="B108" s="7" t="s">
        <v>767</v>
      </c>
      <c r="C108" s="7"/>
      <c r="D108" s="7"/>
      <c r="E108" s="7"/>
      <c r="F108" s="7"/>
      <c r="G108" s="7"/>
      <c r="H108" s="7"/>
      <c r="I108" s="7"/>
      <c r="J108" s="7"/>
      <c r="K108" s="7"/>
      <c r="L108" s="9" t="s">
        <v>174</v>
      </c>
      <c r="M108" s="30">
        <v>25.7</v>
      </c>
      <c r="N108" s="30">
        <v>25.4</v>
      </c>
      <c r="O108" s="30">
        <v>54.4</v>
      </c>
      <c r="P108" s="30">
        <v>22.9</v>
      </c>
      <c r="Q108" s="30">
        <v>28.1</v>
      </c>
      <c r="R108" s="30">
        <v>19</v>
      </c>
      <c r="S108" s="30">
        <v>28.1</v>
      </c>
      <c r="T108" s="30">
        <v>15.4</v>
      </c>
      <c r="U108" s="30">
        <v>30.8</v>
      </c>
    </row>
    <row r="109" spans="1:21" ht="16.5" customHeight="1" x14ac:dyDescent="0.2">
      <c r="A109" s="7"/>
      <c r="B109" s="7" t="s">
        <v>768</v>
      </c>
      <c r="C109" s="7"/>
      <c r="D109" s="7"/>
      <c r="E109" s="7"/>
      <c r="F109" s="7"/>
      <c r="G109" s="7"/>
      <c r="H109" s="7"/>
      <c r="I109" s="7"/>
      <c r="J109" s="7"/>
      <c r="K109" s="7"/>
      <c r="L109" s="9" t="s">
        <v>174</v>
      </c>
      <c r="M109" s="36">
        <v>8.6999999999999993</v>
      </c>
      <c r="N109" s="30">
        <v>11.1</v>
      </c>
      <c r="O109" s="30">
        <v>21.1</v>
      </c>
      <c r="P109" s="30">
        <v>14.5</v>
      </c>
      <c r="Q109" s="30">
        <v>17</v>
      </c>
      <c r="R109" s="30">
        <v>10.199999999999999</v>
      </c>
      <c r="S109" s="30">
        <v>11.7</v>
      </c>
      <c r="T109" s="36">
        <v>7.1</v>
      </c>
      <c r="U109" s="30">
        <v>12.8</v>
      </c>
    </row>
    <row r="110" spans="1:21" ht="16.5" customHeight="1" x14ac:dyDescent="0.2">
      <c r="A110" s="7"/>
      <c r="B110" s="7" t="s">
        <v>769</v>
      </c>
      <c r="C110" s="7"/>
      <c r="D110" s="7"/>
      <c r="E110" s="7"/>
      <c r="F110" s="7"/>
      <c r="G110" s="7"/>
      <c r="H110" s="7"/>
      <c r="I110" s="7"/>
      <c r="J110" s="7"/>
      <c r="K110" s="7"/>
      <c r="L110" s="9" t="s">
        <v>174</v>
      </c>
      <c r="M110" s="36">
        <v>3.1</v>
      </c>
      <c r="N110" s="36">
        <v>4.4000000000000004</v>
      </c>
      <c r="O110" s="36">
        <v>6.1</v>
      </c>
      <c r="P110" s="36">
        <v>6.1</v>
      </c>
      <c r="Q110" s="36">
        <v>7.2</v>
      </c>
      <c r="R110" s="36">
        <v>4</v>
      </c>
      <c r="S110" s="36">
        <v>3.8</v>
      </c>
      <c r="T110" s="36">
        <v>3.1</v>
      </c>
      <c r="U110" s="36">
        <v>4.5999999999999996</v>
      </c>
    </row>
    <row r="111" spans="1:21" ht="16.5" customHeight="1" x14ac:dyDescent="0.2">
      <c r="A111" s="7"/>
      <c r="B111" s="7" t="s">
        <v>770</v>
      </c>
      <c r="C111" s="7"/>
      <c r="D111" s="7"/>
      <c r="E111" s="7"/>
      <c r="F111" s="7"/>
      <c r="G111" s="7"/>
      <c r="H111" s="7"/>
      <c r="I111" s="7"/>
      <c r="J111" s="7"/>
      <c r="K111" s="7"/>
      <c r="L111" s="9" t="s">
        <v>174</v>
      </c>
      <c r="M111" s="36">
        <v>0.7</v>
      </c>
      <c r="N111" s="36">
        <v>1</v>
      </c>
      <c r="O111" s="36">
        <v>1.6</v>
      </c>
      <c r="P111" s="36">
        <v>1.4</v>
      </c>
      <c r="Q111" s="36">
        <v>1.5</v>
      </c>
      <c r="R111" s="36">
        <v>0.6</v>
      </c>
      <c r="S111" s="36">
        <v>0.8</v>
      </c>
      <c r="T111" s="36">
        <v>1.1000000000000001</v>
      </c>
      <c r="U111" s="36">
        <v>1.1000000000000001</v>
      </c>
    </row>
    <row r="112" spans="1:21" ht="16.5" customHeight="1" x14ac:dyDescent="0.2">
      <c r="A112" s="7"/>
      <c r="B112" s="7" t="s">
        <v>771</v>
      </c>
      <c r="C112" s="7"/>
      <c r="D112" s="7"/>
      <c r="E112" s="7"/>
      <c r="F112" s="7"/>
      <c r="G112" s="7"/>
      <c r="H112" s="7"/>
      <c r="I112" s="7"/>
      <c r="J112" s="7"/>
      <c r="K112" s="7"/>
      <c r="L112" s="9" t="s">
        <v>687</v>
      </c>
      <c r="M112" s="30">
        <v>29</v>
      </c>
      <c r="N112" s="30">
        <v>31.8</v>
      </c>
      <c r="O112" s="30">
        <v>41.6</v>
      </c>
      <c r="P112" s="30">
        <v>34.4</v>
      </c>
      <c r="Q112" s="30">
        <v>32.299999999999997</v>
      </c>
      <c r="R112" s="30">
        <v>39</v>
      </c>
      <c r="S112" s="30">
        <v>32.6</v>
      </c>
      <c r="T112" s="30">
        <v>24.8</v>
      </c>
      <c r="U112" s="30">
        <v>33.200000000000003</v>
      </c>
    </row>
    <row r="113" spans="1:21" ht="16.5" customHeight="1" x14ac:dyDescent="0.2">
      <c r="A113" s="7"/>
      <c r="B113" s="7" t="s">
        <v>772</v>
      </c>
      <c r="C113" s="7"/>
      <c r="D113" s="7"/>
      <c r="E113" s="7"/>
      <c r="F113" s="7"/>
      <c r="G113" s="7"/>
      <c r="H113" s="7"/>
      <c r="I113" s="7"/>
      <c r="J113" s="7"/>
      <c r="K113" s="7"/>
      <c r="L113" s="9" t="s">
        <v>687</v>
      </c>
      <c r="M113" s="30">
        <v>51.6</v>
      </c>
      <c r="N113" s="30">
        <v>54.9</v>
      </c>
      <c r="O113" s="30">
        <v>57.6</v>
      </c>
      <c r="P113" s="30">
        <v>57.1</v>
      </c>
      <c r="Q113" s="30">
        <v>53.1</v>
      </c>
      <c r="R113" s="30">
        <v>57.9</v>
      </c>
      <c r="S113" s="30">
        <v>54.9</v>
      </c>
      <c r="T113" s="30">
        <v>41.6</v>
      </c>
      <c r="U113" s="30">
        <v>54.4</v>
      </c>
    </row>
    <row r="114" spans="1:21" ht="16.5" customHeight="1" x14ac:dyDescent="0.2">
      <c r="A114" s="7"/>
      <c r="B114" s="7" t="s">
        <v>773</v>
      </c>
      <c r="C114" s="7"/>
      <c r="D114" s="7"/>
      <c r="E114" s="7"/>
      <c r="F114" s="7"/>
      <c r="G114" s="7"/>
      <c r="H114" s="7"/>
      <c r="I114" s="7"/>
      <c r="J114" s="7"/>
      <c r="K114" s="7"/>
      <c r="L114" s="9" t="s">
        <v>687</v>
      </c>
      <c r="M114" s="42" t="s">
        <v>423</v>
      </c>
      <c r="N114" s="42" t="s">
        <v>423</v>
      </c>
      <c r="O114" s="42" t="s">
        <v>423</v>
      </c>
      <c r="P114" s="42" t="s">
        <v>423</v>
      </c>
      <c r="Q114" s="42" t="s">
        <v>423</v>
      </c>
      <c r="R114" s="42" t="s">
        <v>423</v>
      </c>
      <c r="S114" s="42" t="s">
        <v>423</v>
      </c>
      <c r="T114" s="42" t="s">
        <v>423</v>
      </c>
      <c r="U114" s="42" t="s">
        <v>423</v>
      </c>
    </row>
    <row r="115" spans="1:21" ht="16.5" customHeight="1" x14ac:dyDescent="0.2">
      <c r="A115" s="7" t="s">
        <v>781</v>
      </c>
      <c r="B115" s="7"/>
      <c r="C115" s="7"/>
      <c r="D115" s="7"/>
      <c r="E115" s="7"/>
      <c r="F115" s="7"/>
      <c r="G115" s="7"/>
      <c r="H115" s="7"/>
      <c r="I115" s="7"/>
      <c r="J115" s="7"/>
      <c r="K115" s="7"/>
      <c r="L115" s="9"/>
      <c r="M115" s="10"/>
      <c r="N115" s="10"/>
      <c r="O115" s="10"/>
      <c r="P115" s="10"/>
      <c r="Q115" s="10"/>
      <c r="R115" s="10"/>
      <c r="S115" s="10"/>
      <c r="T115" s="10"/>
      <c r="U115" s="10"/>
    </row>
    <row r="116" spans="1:21" ht="16.5" customHeight="1" x14ac:dyDescent="0.2">
      <c r="A116" s="7"/>
      <c r="B116" s="7" t="s">
        <v>761</v>
      </c>
      <c r="C116" s="7"/>
      <c r="D116" s="7"/>
      <c r="E116" s="7"/>
      <c r="F116" s="7"/>
      <c r="G116" s="7"/>
      <c r="H116" s="7"/>
      <c r="I116" s="7"/>
      <c r="J116" s="7"/>
      <c r="K116" s="7"/>
      <c r="L116" s="9" t="s">
        <v>174</v>
      </c>
      <c r="M116" s="36">
        <v>6.1</v>
      </c>
      <c r="N116" s="36">
        <v>6.3</v>
      </c>
      <c r="O116" s="30">
        <v>20.8</v>
      </c>
      <c r="P116" s="30">
        <v>10.1</v>
      </c>
      <c r="Q116" s="36">
        <v>9</v>
      </c>
      <c r="R116" s="30">
        <v>22.5</v>
      </c>
      <c r="S116" s="36">
        <v>8.6999999999999993</v>
      </c>
      <c r="T116" s="36">
        <v>2.5</v>
      </c>
      <c r="U116" s="30">
        <v>10.1</v>
      </c>
    </row>
    <row r="117" spans="1:21" ht="16.5" customHeight="1" x14ac:dyDescent="0.2">
      <c r="A117" s="7"/>
      <c r="B117" s="7" t="s">
        <v>762</v>
      </c>
      <c r="C117" s="7"/>
      <c r="D117" s="7"/>
      <c r="E117" s="7"/>
      <c r="F117" s="7"/>
      <c r="G117" s="7"/>
      <c r="H117" s="7"/>
      <c r="I117" s="7"/>
      <c r="J117" s="7"/>
      <c r="K117" s="7"/>
      <c r="L117" s="9" t="s">
        <v>174</v>
      </c>
      <c r="M117" s="30">
        <v>10.1</v>
      </c>
      <c r="N117" s="30">
        <v>13</v>
      </c>
      <c r="O117" s="30">
        <v>36</v>
      </c>
      <c r="P117" s="30">
        <v>21.9</v>
      </c>
      <c r="Q117" s="30">
        <v>18.7</v>
      </c>
      <c r="R117" s="30">
        <v>37.4</v>
      </c>
      <c r="S117" s="30">
        <v>13.8</v>
      </c>
      <c r="T117" s="36">
        <v>9.9</v>
      </c>
      <c r="U117" s="30">
        <v>18.600000000000001</v>
      </c>
    </row>
    <row r="118" spans="1:21" ht="16.5" customHeight="1" x14ac:dyDescent="0.2">
      <c r="A118" s="7"/>
      <c r="B118" s="7" t="s">
        <v>763</v>
      </c>
      <c r="C118" s="7"/>
      <c r="D118" s="7"/>
      <c r="E118" s="7"/>
      <c r="F118" s="7"/>
      <c r="G118" s="7"/>
      <c r="H118" s="7"/>
      <c r="I118" s="7"/>
      <c r="J118" s="7"/>
      <c r="K118" s="7"/>
      <c r="L118" s="9" t="s">
        <v>174</v>
      </c>
      <c r="M118" s="30">
        <v>43.1</v>
      </c>
      <c r="N118" s="30">
        <v>50.6</v>
      </c>
      <c r="O118" s="30">
        <v>52.6</v>
      </c>
      <c r="P118" s="30">
        <v>53.5</v>
      </c>
      <c r="Q118" s="30">
        <v>54.3</v>
      </c>
      <c r="R118" s="30">
        <v>50.5</v>
      </c>
      <c r="S118" s="30">
        <v>42.8</v>
      </c>
      <c r="T118" s="30">
        <v>36.1</v>
      </c>
      <c r="U118" s="30">
        <v>48.9</v>
      </c>
    </row>
    <row r="119" spans="1:21" ht="16.5" customHeight="1" x14ac:dyDescent="0.2">
      <c r="A119" s="7"/>
      <c r="B119" s="7" t="s">
        <v>764</v>
      </c>
      <c r="C119" s="7"/>
      <c r="D119" s="7"/>
      <c r="E119" s="7"/>
      <c r="F119" s="7"/>
      <c r="G119" s="7"/>
      <c r="H119" s="7"/>
      <c r="I119" s="7"/>
      <c r="J119" s="7"/>
      <c r="K119" s="7"/>
      <c r="L119" s="9" t="s">
        <v>174</v>
      </c>
      <c r="M119" s="30">
        <v>52.3</v>
      </c>
      <c r="N119" s="30">
        <v>53.9</v>
      </c>
      <c r="O119" s="30">
        <v>58</v>
      </c>
      <c r="P119" s="30">
        <v>57.5</v>
      </c>
      <c r="Q119" s="30">
        <v>58.5</v>
      </c>
      <c r="R119" s="30">
        <v>58.4</v>
      </c>
      <c r="S119" s="30">
        <v>55.6</v>
      </c>
      <c r="T119" s="30">
        <v>42.1</v>
      </c>
      <c r="U119" s="30">
        <v>55</v>
      </c>
    </row>
    <row r="120" spans="1:21" ht="16.5" customHeight="1" x14ac:dyDescent="0.2">
      <c r="A120" s="7"/>
      <c r="B120" s="7" t="s">
        <v>765</v>
      </c>
      <c r="C120" s="7"/>
      <c r="D120" s="7"/>
      <c r="E120" s="7"/>
      <c r="F120" s="7"/>
      <c r="G120" s="7"/>
      <c r="H120" s="7"/>
      <c r="I120" s="7"/>
      <c r="J120" s="7"/>
      <c r="K120" s="7"/>
      <c r="L120" s="9" t="s">
        <v>174</v>
      </c>
      <c r="M120" s="30">
        <v>57.2</v>
      </c>
      <c r="N120" s="30">
        <v>59.2</v>
      </c>
      <c r="O120" s="30">
        <v>62</v>
      </c>
      <c r="P120" s="30">
        <v>62.1</v>
      </c>
      <c r="Q120" s="30">
        <v>63.5</v>
      </c>
      <c r="R120" s="30">
        <v>64.5</v>
      </c>
      <c r="S120" s="30">
        <v>63</v>
      </c>
      <c r="T120" s="30">
        <v>47.5</v>
      </c>
      <c r="U120" s="30">
        <v>59.9</v>
      </c>
    </row>
    <row r="121" spans="1:21" ht="16.5" customHeight="1" x14ac:dyDescent="0.2">
      <c r="A121" s="7"/>
      <c r="B121" s="7" t="s">
        <v>766</v>
      </c>
      <c r="C121" s="7"/>
      <c r="D121" s="7"/>
      <c r="E121" s="7"/>
      <c r="F121" s="7"/>
      <c r="G121" s="7"/>
      <c r="H121" s="7"/>
      <c r="I121" s="7"/>
      <c r="J121" s="7"/>
      <c r="K121" s="7"/>
      <c r="L121" s="9" t="s">
        <v>174</v>
      </c>
      <c r="M121" s="30">
        <v>56.4</v>
      </c>
      <c r="N121" s="30">
        <v>57.3</v>
      </c>
      <c r="O121" s="30">
        <v>60.2</v>
      </c>
      <c r="P121" s="30">
        <v>61.7</v>
      </c>
      <c r="Q121" s="30">
        <v>62.4</v>
      </c>
      <c r="R121" s="30">
        <v>62.7</v>
      </c>
      <c r="S121" s="30">
        <v>58.8</v>
      </c>
      <c r="T121" s="30">
        <v>46.7</v>
      </c>
      <c r="U121" s="30">
        <v>58.5</v>
      </c>
    </row>
    <row r="122" spans="1:21" ht="16.5" customHeight="1" x14ac:dyDescent="0.2">
      <c r="A122" s="7"/>
      <c r="B122" s="7" t="s">
        <v>767</v>
      </c>
      <c r="C122" s="7"/>
      <c r="D122" s="7"/>
      <c r="E122" s="7"/>
      <c r="F122" s="7"/>
      <c r="G122" s="7"/>
      <c r="H122" s="7"/>
      <c r="I122" s="7"/>
      <c r="J122" s="7"/>
      <c r="K122" s="7"/>
      <c r="L122" s="9" t="s">
        <v>174</v>
      </c>
      <c r="M122" s="30">
        <v>16.399999999999999</v>
      </c>
      <c r="N122" s="30">
        <v>20.100000000000001</v>
      </c>
      <c r="O122" s="30">
        <v>54.6</v>
      </c>
      <c r="P122" s="30">
        <v>22</v>
      </c>
      <c r="Q122" s="30">
        <v>26.3</v>
      </c>
      <c r="R122" s="30">
        <v>17.2</v>
      </c>
      <c r="S122" s="30">
        <v>21.5</v>
      </c>
      <c r="T122" s="30">
        <v>10.199999999999999</v>
      </c>
      <c r="U122" s="30">
        <v>25.9</v>
      </c>
    </row>
    <row r="123" spans="1:21" ht="16.5" customHeight="1" x14ac:dyDescent="0.2">
      <c r="A123" s="7"/>
      <c r="B123" s="7" t="s">
        <v>768</v>
      </c>
      <c r="C123" s="7"/>
      <c r="D123" s="7"/>
      <c r="E123" s="7"/>
      <c r="F123" s="7"/>
      <c r="G123" s="7"/>
      <c r="H123" s="7"/>
      <c r="I123" s="7"/>
      <c r="J123" s="7"/>
      <c r="K123" s="7"/>
      <c r="L123" s="9" t="s">
        <v>174</v>
      </c>
      <c r="M123" s="36">
        <v>7.6</v>
      </c>
      <c r="N123" s="36">
        <v>9</v>
      </c>
      <c r="O123" s="30">
        <v>20.5</v>
      </c>
      <c r="P123" s="30">
        <v>13.3</v>
      </c>
      <c r="Q123" s="30">
        <v>15.8</v>
      </c>
      <c r="R123" s="36">
        <v>9.1</v>
      </c>
      <c r="S123" s="30">
        <v>10.5</v>
      </c>
      <c r="T123" s="36">
        <v>5.6</v>
      </c>
      <c r="U123" s="30">
        <v>11.6</v>
      </c>
    </row>
    <row r="124" spans="1:21" ht="16.5" customHeight="1" x14ac:dyDescent="0.2">
      <c r="A124" s="7"/>
      <c r="B124" s="7" t="s">
        <v>769</v>
      </c>
      <c r="C124" s="7"/>
      <c r="D124" s="7"/>
      <c r="E124" s="7"/>
      <c r="F124" s="7"/>
      <c r="G124" s="7"/>
      <c r="H124" s="7"/>
      <c r="I124" s="7"/>
      <c r="J124" s="7"/>
      <c r="K124" s="7"/>
      <c r="L124" s="9" t="s">
        <v>174</v>
      </c>
      <c r="M124" s="36">
        <v>2.9</v>
      </c>
      <c r="N124" s="36">
        <v>3.5</v>
      </c>
      <c r="O124" s="36">
        <v>5.8</v>
      </c>
      <c r="P124" s="36">
        <v>5.4</v>
      </c>
      <c r="Q124" s="36">
        <v>6.8</v>
      </c>
      <c r="R124" s="36">
        <v>3.6</v>
      </c>
      <c r="S124" s="36">
        <v>3.3</v>
      </c>
      <c r="T124" s="36">
        <v>2</v>
      </c>
      <c r="U124" s="36">
        <v>4.0999999999999996</v>
      </c>
    </row>
    <row r="125" spans="1:21" ht="16.5" customHeight="1" x14ac:dyDescent="0.2">
      <c r="A125" s="7"/>
      <c r="B125" s="7" t="s">
        <v>770</v>
      </c>
      <c r="C125" s="7"/>
      <c r="D125" s="7"/>
      <c r="E125" s="7"/>
      <c r="F125" s="7"/>
      <c r="G125" s="7"/>
      <c r="H125" s="7"/>
      <c r="I125" s="7"/>
      <c r="J125" s="7"/>
      <c r="K125" s="7"/>
      <c r="L125" s="9" t="s">
        <v>174</v>
      </c>
      <c r="M125" s="36">
        <v>0.6</v>
      </c>
      <c r="N125" s="36">
        <v>0.7</v>
      </c>
      <c r="O125" s="36">
        <v>1.5</v>
      </c>
      <c r="P125" s="36">
        <v>1.4</v>
      </c>
      <c r="Q125" s="36">
        <v>1.3</v>
      </c>
      <c r="R125" s="36">
        <v>0.6</v>
      </c>
      <c r="S125" s="36">
        <v>0.9</v>
      </c>
      <c r="T125" s="36">
        <v>0.9</v>
      </c>
      <c r="U125" s="36">
        <v>0.9</v>
      </c>
    </row>
    <row r="126" spans="1:21" ht="16.5" customHeight="1" x14ac:dyDescent="0.2">
      <c r="A126" s="7"/>
      <c r="B126" s="7" t="s">
        <v>771</v>
      </c>
      <c r="C126" s="7"/>
      <c r="D126" s="7"/>
      <c r="E126" s="7"/>
      <c r="F126" s="7"/>
      <c r="G126" s="7"/>
      <c r="H126" s="7"/>
      <c r="I126" s="7"/>
      <c r="J126" s="7"/>
      <c r="K126" s="7"/>
      <c r="L126" s="9" t="s">
        <v>687</v>
      </c>
      <c r="M126" s="30">
        <v>27.7</v>
      </c>
      <c r="N126" s="30">
        <v>30.2</v>
      </c>
      <c r="O126" s="30">
        <v>41.2</v>
      </c>
      <c r="P126" s="30">
        <v>34.299999999999997</v>
      </c>
      <c r="Q126" s="30">
        <v>34.6</v>
      </c>
      <c r="R126" s="30">
        <v>38.299999999999997</v>
      </c>
      <c r="S126" s="30">
        <v>30.4</v>
      </c>
      <c r="T126" s="30">
        <v>22.4</v>
      </c>
      <c r="U126" s="30">
        <v>32.4</v>
      </c>
    </row>
    <row r="127" spans="1:21" ht="16.5" customHeight="1" x14ac:dyDescent="0.2">
      <c r="A127" s="7"/>
      <c r="B127" s="7" t="s">
        <v>772</v>
      </c>
      <c r="C127" s="7"/>
      <c r="D127" s="7"/>
      <c r="E127" s="7"/>
      <c r="F127" s="7"/>
      <c r="G127" s="7"/>
      <c r="H127" s="7"/>
      <c r="I127" s="7"/>
      <c r="J127" s="7"/>
      <c r="K127" s="7"/>
      <c r="L127" s="9" t="s">
        <v>687</v>
      </c>
      <c r="M127" s="30">
        <v>51</v>
      </c>
      <c r="N127" s="30">
        <v>54.5</v>
      </c>
      <c r="O127" s="30">
        <v>57.4</v>
      </c>
      <c r="P127" s="30">
        <v>57.9</v>
      </c>
      <c r="Q127" s="30">
        <v>58.8</v>
      </c>
      <c r="R127" s="30">
        <v>57.8</v>
      </c>
      <c r="S127" s="30">
        <v>53.4</v>
      </c>
      <c r="T127" s="30">
        <v>42</v>
      </c>
      <c r="U127" s="30">
        <v>54.6</v>
      </c>
    </row>
    <row r="128" spans="1:21" ht="16.5" customHeight="1" x14ac:dyDescent="0.2">
      <c r="A128" s="7"/>
      <c r="B128" s="7" t="s">
        <v>773</v>
      </c>
      <c r="C128" s="7"/>
      <c r="D128" s="7"/>
      <c r="E128" s="7"/>
      <c r="F128" s="7"/>
      <c r="G128" s="7"/>
      <c r="H128" s="7"/>
      <c r="I128" s="7"/>
      <c r="J128" s="7"/>
      <c r="K128" s="7"/>
      <c r="L128" s="9" t="s">
        <v>687</v>
      </c>
      <c r="M128" s="42" t="s">
        <v>423</v>
      </c>
      <c r="N128" s="42" t="s">
        <v>423</v>
      </c>
      <c r="O128" s="42" t="s">
        <v>423</v>
      </c>
      <c r="P128" s="42" t="s">
        <v>423</v>
      </c>
      <c r="Q128" s="42" t="s">
        <v>423</v>
      </c>
      <c r="R128" s="42" t="s">
        <v>423</v>
      </c>
      <c r="S128" s="42" t="s">
        <v>423</v>
      </c>
      <c r="T128" s="42" t="s">
        <v>423</v>
      </c>
      <c r="U128" s="42" t="s">
        <v>423</v>
      </c>
    </row>
    <row r="129" spans="1:21" ht="16.5" customHeight="1" x14ac:dyDescent="0.2">
      <c r="A129" s="7" t="s">
        <v>782</v>
      </c>
      <c r="B129" s="7"/>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t="s">
        <v>761</v>
      </c>
      <c r="C130" s="7"/>
      <c r="D130" s="7"/>
      <c r="E130" s="7"/>
      <c r="F130" s="7"/>
      <c r="G130" s="7"/>
      <c r="H130" s="7"/>
      <c r="I130" s="7"/>
      <c r="J130" s="7"/>
      <c r="K130" s="7"/>
      <c r="L130" s="9" t="s">
        <v>174</v>
      </c>
      <c r="M130" s="36">
        <v>5.8</v>
      </c>
      <c r="N130" s="36">
        <v>5</v>
      </c>
      <c r="O130" s="30">
        <v>21.4</v>
      </c>
      <c r="P130" s="36">
        <v>9.9</v>
      </c>
      <c r="Q130" s="36">
        <v>8.6</v>
      </c>
      <c r="R130" s="30">
        <v>22.4</v>
      </c>
      <c r="S130" s="36">
        <v>7.4</v>
      </c>
      <c r="T130" s="36">
        <v>2.7</v>
      </c>
      <c r="U130" s="36">
        <v>9.6999999999999993</v>
      </c>
    </row>
    <row r="131" spans="1:21" ht="16.5" customHeight="1" x14ac:dyDescent="0.2">
      <c r="A131" s="7"/>
      <c r="B131" s="7" t="s">
        <v>762</v>
      </c>
      <c r="C131" s="7"/>
      <c r="D131" s="7"/>
      <c r="E131" s="7"/>
      <c r="F131" s="7"/>
      <c r="G131" s="7"/>
      <c r="H131" s="7"/>
      <c r="I131" s="7"/>
      <c r="J131" s="7"/>
      <c r="K131" s="7"/>
      <c r="L131" s="9" t="s">
        <v>174</v>
      </c>
      <c r="M131" s="36">
        <v>9.9</v>
      </c>
      <c r="N131" s="30">
        <v>10.6</v>
      </c>
      <c r="O131" s="30">
        <v>36.299999999999997</v>
      </c>
      <c r="P131" s="30">
        <v>21.2</v>
      </c>
      <c r="Q131" s="30">
        <v>18.5</v>
      </c>
      <c r="R131" s="30">
        <v>36.700000000000003</v>
      </c>
      <c r="S131" s="30">
        <v>12</v>
      </c>
      <c r="T131" s="30">
        <v>10.199999999999999</v>
      </c>
      <c r="U131" s="30">
        <v>17.899999999999999</v>
      </c>
    </row>
    <row r="132" spans="1:21" ht="16.5" customHeight="1" x14ac:dyDescent="0.2">
      <c r="A132" s="7"/>
      <c r="B132" s="7" t="s">
        <v>763</v>
      </c>
      <c r="C132" s="7"/>
      <c r="D132" s="7"/>
      <c r="E132" s="7"/>
      <c r="F132" s="7"/>
      <c r="G132" s="7"/>
      <c r="H132" s="7"/>
      <c r="I132" s="7"/>
      <c r="J132" s="7"/>
      <c r="K132" s="7"/>
      <c r="L132" s="9" t="s">
        <v>174</v>
      </c>
      <c r="M132" s="30">
        <v>43.8</v>
      </c>
      <c r="N132" s="30">
        <v>51.3</v>
      </c>
      <c r="O132" s="30">
        <v>53.6</v>
      </c>
      <c r="P132" s="30">
        <v>53.5</v>
      </c>
      <c r="Q132" s="30">
        <v>53.2</v>
      </c>
      <c r="R132" s="30">
        <v>50</v>
      </c>
      <c r="S132" s="30">
        <v>42.1</v>
      </c>
      <c r="T132" s="30">
        <v>35</v>
      </c>
      <c r="U132" s="30">
        <v>49.3</v>
      </c>
    </row>
    <row r="133" spans="1:21" ht="16.5" customHeight="1" x14ac:dyDescent="0.2">
      <c r="A133" s="7"/>
      <c r="B133" s="7" t="s">
        <v>764</v>
      </c>
      <c r="C133" s="7"/>
      <c r="D133" s="7"/>
      <c r="E133" s="7"/>
      <c r="F133" s="7"/>
      <c r="G133" s="7"/>
      <c r="H133" s="7"/>
      <c r="I133" s="7"/>
      <c r="J133" s="7"/>
      <c r="K133" s="7"/>
      <c r="L133" s="9" t="s">
        <v>174</v>
      </c>
      <c r="M133" s="30">
        <v>52.3</v>
      </c>
      <c r="N133" s="30">
        <v>54.7</v>
      </c>
      <c r="O133" s="30">
        <v>57.9</v>
      </c>
      <c r="P133" s="30">
        <v>57.6</v>
      </c>
      <c r="Q133" s="30">
        <v>58.2</v>
      </c>
      <c r="R133" s="30">
        <v>58.4</v>
      </c>
      <c r="S133" s="30">
        <v>54</v>
      </c>
      <c r="T133" s="30">
        <v>43.9</v>
      </c>
      <c r="U133" s="30">
        <v>55.1</v>
      </c>
    </row>
    <row r="134" spans="1:21" ht="16.5" customHeight="1" x14ac:dyDescent="0.2">
      <c r="A134" s="7"/>
      <c r="B134" s="7" t="s">
        <v>765</v>
      </c>
      <c r="C134" s="7"/>
      <c r="D134" s="7"/>
      <c r="E134" s="7"/>
      <c r="F134" s="7"/>
      <c r="G134" s="7"/>
      <c r="H134" s="7"/>
      <c r="I134" s="7"/>
      <c r="J134" s="7"/>
      <c r="K134" s="7"/>
      <c r="L134" s="9" t="s">
        <v>174</v>
      </c>
      <c r="M134" s="30">
        <v>56.2</v>
      </c>
      <c r="N134" s="30">
        <v>59</v>
      </c>
      <c r="O134" s="30">
        <v>61.3</v>
      </c>
      <c r="P134" s="30">
        <v>61.3</v>
      </c>
      <c r="Q134" s="30">
        <v>62.4</v>
      </c>
      <c r="R134" s="30">
        <v>63.9</v>
      </c>
      <c r="S134" s="30">
        <v>60.1</v>
      </c>
      <c r="T134" s="30">
        <v>47.8</v>
      </c>
      <c r="U134" s="30">
        <v>59.1</v>
      </c>
    </row>
    <row r="135" spans="1:21" ht="16.5" customHeight="1" x14ac:dyDescent="0.2">
      <c r="A135" s="7"/>
      <c r="B135" s="7" t="s">
        <v>766</v>
      </c>
      <c r="C135" s="7"/>
      <c r="D135" s="7"/>
      <c r="E135" s="7"/>
      <c r="F135" s="7"/>
      <c r="G135" s="7"/>
      <c r="H135" s="7"/>
      <c r="I135" s="7"/>
      <c r="J135" s="7"/>
      <c r="K135" s="7"/>
      <c r="L135" s="9" t="s">
        <v>174</v>
      </c>
      <c r="M135" s="30">
        <v>55.9</v>
      </c>
      <c r="N135" s="30">
        <v>58</v>
      </c>
      <c r="O135" s="30">
        <v>60.2</v>
      </c>
      <c r="P135" s="30">
        <v>61.3</v>
      </c>
      <c r="Q135" s="30">
        <v>62.1</v>
      </c>
      <c r="R135" s="30">
        <v>60.9</v>
      </c>
      <c r="S135" s="30">
        <v>58.9</v>
      </c>
      <c r="T135" s="30">
        <v>44.8</v>
      </c>
      <c r="U135" s="30">
        <v>58.4</v>
      </c>
    </row>
    <row r="136" spans="1:21" ht="16.5" customHeight="1" x14ac:dyDescent="0.2">
      <c r="A136" s="7"/>
      <c r="B136" s="7" t="s">
        <v>767</v>
      </c>
      <c r="C136" s="7"/>
      <c r="D136" s="7"/>
      <c r="E136" s="7"/>
      <c r="F136" s="7"/>
      <c r="G136" s="7"/>
      <c r="H136" s="7"/>
      <c r="I136" s="7"/>
      <c r="J136" s="7"/>
      <c r="K136" s="7"/>
      <c r="L136" s="9" t="s">
        <v>174</v>
      </c>
      <c r="M136" s="30">
        <v>16</v>
      </c>
      <c r="N136" s="30">
        <v>17.399999999999999</v>
      </c>
      <c r="O136" s="30">
        <v>54.7</v>
      </c>
      <c r="P136" s="30">
        <v>21.4</v>
      </c>
      <c r="Q136" s="30">
        <v>25.5</v>
      </c>
      <c r="R136" s="30">
        <v>16.8</v>
      </c>
      <c r="S136" s="30">
        <v>21.1</v>
      </c>
      <c r="T136" s="36">
        <v>9</v>
      </c>
      <c r="U136" s="30">
        <v>24.9</v>
      </c>
    </row>
    <row r="137" spans="1:21" ht="16.5" customHeight="1" x14ac:dyDescent="0.2">
      <c r="A137" s="7"/>
      <c r="B137" s="7" t="s">
        <v>768</v>
      </c>
      <c r="C137" s="7"/>
      <c r="D137" s="7"/>
      <c r="E137" s="7"/>
      <c r="F137" s="7"/>
      <c r="G137" s="7"/>
      <c r="H137" s="7"/>
      <c r="I137" s="7"/>
      <c r="J137" s="7"/>
      <c r="K137" s="7"/>
      <c r="L137" s="9" t="s">
        <v>174</v>
      </c>
      <c r="M137" s="36">
        <v>7</v>
      </c>
      <c r="N137" s="36">
        <v>8</v>
      </c>
      <c r="O137" s="30">
        <v>20</v>
      </c>
      <c r="P137" s="30">
        <v>12.3</v>
      </c>
      <c r="Q137" s="30">
        <v>14.1</v>
      </c>
      <c r="R137" s="36">
        <v>9</v>
      </c>
      <c r="S137" s="36">
        <v>9.6999999999999993</v>
      </c>
      <c r="T137" s="36">
        <v>4.8</v>
      </c>
      <c r="U137" s="30">
        <v>10.8</v>
      </c>
    </row>
    <row r="138" spans="1:21" ht="16.5" customHeight="1" x14ac:dyDescent="0.2">
      <c r="A138" s="7"/>
      <c r="B138" s="7" t="s">
        <v>769</v>
      </c>
      <c r="C138" s="7"/>
      <c r="D138" s="7"/>
      <c r="E138" s="7"/>
      <c r="F138" s="7"/>
      <c r="G138" s="7"/>
      <c r="H138" s="7"/>
      <c r="I138" s="7"/>
      <c r="J138" s="7"/>
      <c r="K138" s="7"/>
      <c r="L138" s="9" t="s">
        <v>174</v>
      </c>
      <c r="M138" s="36">
        <v>2.7</v>
      </c>
      <c r="N138" s="36">
        <v>2.9</v>
      </c>
      <c r="O138" s="36">
        <v>5.7</v>
      </c>
      <c r="P138" s="36">
        <v>4.9000000000000004</v>
      </c>
      <c r="Q138" s="36">
        <v>6</v>
      </c>
      <c r="R138" s="36">
        <v>3.6</v>
      </c>
      <c r="S138" s="36">
        <v>3</v>
      </c>
      <c r="T138" s="36">
        <v>2.9</v>
      </c>
      <c r="U138" s="36">
        <v>3.8</v>
      </c>
    </row>
    <row r="139" spans="1:21" ht="16.5" customHeight="1" x14ac:dyDescent="0.2">
      <c r="A139" s="7"/>
      <c r="B139" s="7" t="s">
        <v>770</v>
      </c>
      <c r="C139" s="7"/>
      <c r="D139" s="7"/>
      <c r="E139" s="7"/>
      <c r="F139" s="7"/>
      <c r="G139" s="7"/>
      <c r="H139" s="7"/>
      <c r="I139" s="7"/>
      <c r="J139" s="7"/>
      <c r="K139" s="7"/>
      <c r="L139" s="9" t="s">
        <v>174</v>
      </c>
      <c r="M139" s="36">
        <v>0.6</v>
      </c>
      <c r="N139" s="36">
        <v>0.6</v>
      </c>
      <c r="O139" s="36">
        <v>1.4</v>
      </c>
      <c r="P139" s="36">
        <v>1.2</v>
      </c>
      <c r="Q139" s="36">
        <v>1.1000000000000001</v>
      </c>
      <c r="R139" s="36">
        <v>0.7</v>
      </c>
      <c r="S139" s="36">
        <v>0.7</v>
      </c>
      <c r="T139" s="36">
        <v>0.7</v>
      </c>
      <c r="U139" s="36">
        <v>0.8</v>
      </c>
    </row>
    <row r="140" spans="1:21" ht="16.5" customHeight="1" x14ac:dyDescent="0.2">
      <c r="A140" s="7"/>
      <c r="B140" s="7" t="s">
        <v>771</v>
      </c>
      <c r="C140" s="7"/>
      <c r="D140" s="7"/>
      <c r="E140" s="7"/>
      <c r="F140" s="7"/>
      <c r="G140" s="7"/>
      <c r="H140" s="7"/>
      <c r="I140" s="7"/>
      <c r="J140" s="7"/>
      <c r="K140" s="7"/>
      <c r="L140" s="9" t="s">
        <v>687</v>
      </c>
      <c r="M140" s="30">
        <v>27.5</v>
      </c>
      <c r="N140" s="30">
        <v>29.5</v>
      </c>
      <c r="O140" s="30">
        <v>41.4</v>
      </c>
      <c r="P140" s="30">
        <v>34</v>
      </c>
      <c r="Q140" s="30">
        <v>33.9</v>
      </c>
      <c r="R140" s="30">
        <v>37.799999999999997</v>
      </c>
      <c r="S140" s="30">
        <v>29.2</v>
      </c>
      <c r="T140" s="30">
        <v>22.2</v>
      </c>
      <c r="U140" s="30">
        <v>32.1</v>
      </c>
    </row>
    <row r="141" spans="1:21" ht="16.5" customHeight="1" x14ac:dyDescent="0.2">
      <c r="A141" s="7"/>
      <c r="B141" s="7" t="s">
        <v>772</v>
      </c>
      <c r="C141" s="7"/>
      <c r="D141" s="7"/>
      <c r="E141" s="7"/>
      <c r="F141" s="7"/>
      <c r="G141" s="7"/>
      <c r="H141" s="7"/>
      <c r="I141" s="7"/>
      <c r="J141" s="7"/>
      <c r="K141" s="7"/>
      <c r="L141" s="9" t="s">
        <v>687</v>
      </c>
      <c r="M141" s="30">
        <v>50.9</v>
      </c>
      <c r="N141" s="30">
        <v>55.1</v>
      </c>
      <c r="O141" s="30">
        <v>57.6</v>
      </c>
      <c r="P141" s="30">
        <v>57.7</v>
      </c>
      <c r="Q141" s="30">
        <v>58.1</v>
      </c>
      <c r="R141" s="30">
        <v>57.2</v>
      </c>
      <c r="S141" s="30">
        <v>52.1</v>
      </c>
      <c r="T141" s="30">
        <v>41.9</v>
      </c>
      <c r="U141" s="30">
        <v>54.6</v>
      </c>
    </row>
    <row r="142" spans="1:21" ht="16.5" customHeight="1" x14ac:dyDescent="0.2">
      <c r="A142" s="7"/>
      <c r="B142" s="7" t="s">
        <v>773</v>
      </c>
      <c r="C142" s="7"/>
      <c r="D142" s="7"/>
      <c r="E142" s="7"/>
      <c r="F142" s="7"/>
      <c r="G142" s="7"/>
      <c r="H142" s="7"/>
      <c r="I142" s="7"/>
      <c r="J142" s="7"/>
      <c r="K142" s="7"/>
      <c r="L142" s="9" t="s">
        <v>687</v>
      </c>
      <c r="M142" s="42" t="s">
        <v>423</v>
      </c>
      <c r="N142" s="42" t="s">
        <v>423</v>
      </c>
      <c r="O142" s="42" t="s">
        <v>423</v>
      </c>
      <c r="P142" s="42" t="s">
        <v>423</v>
      </c>
      <c r="Q142" s="42" t="s">
        <v>423</v>
      </c>
      <c r="R142" s="42" t="s">
        <v>423</v>
      </c>
      <c r="S142" s="42" t="s">
        <v>423</v>
      </c>
      <c r="T142" s="42" t="s">
        <v>423</v>
      </c>
      <c r="U142" s="42" t="s">
        <v>423</v>
      </c>
    </row>
    <row r="143" spans="1:21" ht="16.5" customHeight="1" x14ac:dyDescent="0.2">
      <c r="A143" s="7" t="s">
        <v>783</v>
      </c>
      <c r="B143" s="7"/>
      <c r="C143" s="7"/>
      <c r="D143" s="7"/>
      <c r="E143" s="7"/>
      <c r="F143" s="7"/>
      <c r="G143" s="7"/>
      <c r="H143" s="7"/>
      <c r="I143" s="7"/>
      <c r="J143" s="7"/>
      <c r="K143" s="7"/>
      <c r="L143" s="9"/>
      <c r="M143" s="10"/>
      <c r="N143" s="10"/>
      <c r="O143" s="10"/>
      <c r="P143" s="10"/>
      <c r="Q143" s="10"/>
      <c r="R143" s="10"/>
      <c r="S143" s="10"/>
      <c r="T143" s="10"/>
      <c r="U143" s="10"/>
    </row>
    <row r="144" spans="1:21" ht="16.5" customHeight="1" x14ac:dyDescent="0.2">
      <c r="A144" s="7"/>
      <c r="B144" s="7" t="s">
        <v>761</v>
      </c>
      <c r="C144" s="7"/>
      <c r="D144" s="7"/>
      <c r="E144" s="7"/>
      <c r="F144" s="7"/>
      <c r="G144" s="7"/>
      <c r="H144" s="7"/>
      <c r="I144" s="7"/>
      <c r="J144" s="7"/>
      <c r="K144" s="7"/>
      <c r="L144" s="9" t="s">
        <v>174</v>
      </c>
      <c r="M144" s="36">
        <v>6.2</v>
      </c>
      <c r="N144" s="36">
        <v>4.9000000000000004</v>
      </c>
      <c r="O144" s="30">
        <v>23</v>
      </c>
      <c r="P144" s="30">
        <v>10.4</v>
      </c>
      <c r="Q144" s="36">
        <v>9</v>
      </c>
      <c r="R144" s="30">
        <v>22.7</v>
      </c>
      <c r="S144" s="36">
        <v>7.2</v>
      </c>
      <c r="T144" s="36">
        <v>3.1</v>
      </c>
      <c r="U144" s="30">
        <v>10.3</v>
      </c>
    </row>
    <row r="145" spans="1:21" ht="16.5" customHeight="1" x14ac:dyDescent="0.2">
      <c r="A145" s="7"/>
      <c r="B145" s="7" t="s">
        <v>762</v>
      </c>
      <c r="C145" s="7"/>
      <c r="D145" s="7"/>
      <c r="E145" s="7"/>
      <c r="F145" s="7"/>
      <c r="G145" s="7"/>
      <c r="H145" s="7"/>
      <c r="I145" s="7"/>
      <c r="J145" s="7"/>
      <c r="K145" s="7"/>
      <c r="L145" s="9" t="s">
        <v>174</v>
      </c>
      <c r="M145" s="30">
        <v>10.7</v>
      </c>
      <c r="N145" s="36">
        <v>9.8000000000000007</v>
      </c>
      <c r="O145" s="30">
        <v>37</v>
      </c>
      <c r="P145" s="30">
        <v>21.7</v>
      </c>
      <c r="Q145" s="30">
        <v>18.899999999999999</v>
      </c>
      <c r="R145" s="30">
        <v>37.1</v>
      </c>
      <c r="S145" s="30">
        <v>11.2</v>
      </c>
      <c r="T145" s="30">
        <v>11.2</v>
      </c>
      <c r="U145" s="30">
        <v>18.2</v>
      </c>
    </row>
    <row r="146" spans="1:21" ht="16.5" customHeight="1" x14ac:dyDescent="0.2">
      <c r="A146" s="7"/>
      <c r="B146" s="7" t="s">
        <v>763</v>
      </c>
      <c r="C146" s="7"/>
      <c r="D146" s="7"/>
      <c r="E146" s="7"/>
      <c r="F146" s="7"/>
      <c r="G146" s="7"/>
      <c r="H146" s="7"/>
      <c r="I146" s="7"/>
      <c r="J146" s="7"/>
      <c r="K146" s="7"/>
      <c r="L146" s="9" t="s">
        <v>174</v>
      </c>
      <c r="M146" s="30">
        <v>46.6</v>
      </c>
      <c r="N146" s="30">
        <v>49.6</v>
      </c>
      <c r="O146" s="30">
        <v>53.7</v>
      </c>
      <c r="P146" s="30">
        <v>54.2</v>
      </c>
      <c r="Q146" s="30">
        <v>52.5</v>
      </c>
      <c r="R146" s="30">
        <v>51.9</v>
      </c>
      <c r="S146" s="30">
        <v>43.5</v>
      </c>
      <c r="T146" s="30">
        <v>35.700000000000003</v>
      </c>
      <c r="U146" s="30">
        <v>50</v>
      </c>
    </row>
    <row r="147" spans="1:21" ht="16.5" customHeight="1" x14ac:dyDescent="0.2">
      <c r="A147" s="7"/>
      <c r="B147" s="7" t="s">
        <v>764</v>
      </c>
      <c r="C147" s="7"/>
      <c r="D147" s="7"/>
      <c r="E147" s="7"/>
      <c r="F147" s="7"/>
      <c r="G147" s="7"/>
      <c r="H147" s="7"/>
      <c r="I147" s="7"/>
      <c r="J147" s="7"/>
      <c r="K147" s="7"/>
      <c r="L147" s="9" t="s">
        <v>174</v>
      </c>
      <c r="M147" s="30">
        <v>54.3</v>
      </c>
      <c r="N147" s="30">
        <v>54.3</v>
      </c>
      <c r="O147" s="30">
        <v>57.9</v>
      </c>
      <c r="P147" s="30">
        <v>57.9</v>
      </c>
      <c r="Q147" s="30">
        <v>56.2</v>
      </c>
      <c r="R147" s="30">
        <v>59.5</v>
      </c>
      <c r="S147" s="30">
        <v>54.6</v>
      </c>
      <c r="T147" s="30">
        <v>42.3</v>
      </c>
      <c r="U147" s="30">
        <v>55.5</v>
      </c>
    </row>
    <row r="148" spans="1:21" ht="16.5" customHeight="1" x14ac:dyDescent="0.2">
      <c r="A148" s="7"/>
      <c r="B148" s="7" t="s">
        <v>765</v>
      </c>
      <c r="C148" s="7"/>
      <c r="D148" s="7"/>
      <c r="E148" s="7"/>
      <c r="F148" s="7"/>
      <c r="G148" s="7"/>
      <c r="H148" s="7"/>
      <c r="I148" s="7"/>
      <c r="J148" s="7"/>
      <c r="K148" s="7"/>
      <c r="L148" s="9" t="s">
        <v>174</v>
      </c>
      <c r="M148" s="30">
        <v>57.7</v>
      </c>
      <c r="N148" s="30">
        <v>59.1</v>
      </c>
      <c r="O148" s="30">
        <v>61.4</v>
      </c>
      <c r="P148" s="30">
        <v>62</v>
      </c>
      <c r="Q148" s="30">
        <v>60.5</v>
      </c>
      <c r="R148" s="30">
        <v>64.400000000000006</v>
      </c>
      <c r="S148" s="30">
        <v>60</v>
      </c>
      <c r="T148" s="30">
        <v>45.9</v>
      </c>
      <c r="U148" s="30">
        <v>59.6</v>
      </c>
    </row>
    <row r="149" spans="1:21" ht="16.5" customHeight="1" x14ac:dyDescent="0.2">
      <c r="A149" s="7"/>
      <c r="B149" s="7" t="s">
        <v>766</v>
      </c>
      <c r="C149" s="7"/>
      <c r="D149" s="7"/>
      <c r="E149" s="7"/>
      <c r="F149" s="7"/>
      <c r="G149" s="7"/>
      <c r="H149" s="7"/>
      <c r="I149" s="7"/>
      <c r="J149" s="7"/>
      <c r="K149" s="7"/>
      <c r="L149" s="9" t="s">
        <v>174</v>
      </c>
      <c r="M149" s="30">
        <v>56.5</v>
      </c>
      <c r="N149" s="30">
        <v>56.8</v>
      </c>
      <c r="O149" s="30">
        <v>60.1</v>
      </c>
      <c r="P149" s="30">
        <v>61</v>
      </c>
      <c r="Q149" s="30">
        <v>59.4</v>
      </c>
      <c r="R149" s="30">
        <v>62.2</v>
      </c>
      <c r="S149" s="30">
        <v>58.9</v>
      </c>
      <c r="T149" s="30">
        <v>44.1</v>
      </c>
      <c r="U149" s="30">
        <v>58</v>
      </c>
    </row>
    <row r="150" spans="1:21" ht="16.5" customHeight="1" x14ac:dyDescent="0.2">
      <c r="A150" s="7"/>
      <c r="B150" s="7" t="s">
        <v>767</v>
      </c>
      <c r="C150" s="7"/>
      <c r="D150" s="7"/>
      <c r="E150" s="7"/>
      <c r="F150" s="7"/>
      <c r="G150" s="7"/>
      <c r="H150" s="7"/>
      <c r="I150" s="7"/>
      <c r="J150" s="7"/>
      <c r="K150" s="7"/>
      <c r="L150" s="9" t="s">
        <v>174</v>
      </c>
      <c r="M150" s="30">
        <v>16</v>
      </c>
      <c r="N150" s="30">
        <v>19.399999999999999</v>
      </c>
      <c r="O150" s="30">
        <v>54</v>
      </c>
      <c r="P150" s="30">
        <v>21.2</v>
      </c>
      <c r="Q150" s="30">
        <v>24.6</v>
      </c>
      <c r="R150" s="30">
        <v>18.399999999999999</v>
      </c>
      <c r="S150" s="30">
        <v>23.9</v>
      </c>
      <c r="T150" s="36">
        <v>9</v>
      </c>
      <c r="U150" s="30">
        <v>25.3</v>
      </c>
    </row>
    <row r="151" spans="1:21" ht="16.5" customHeight="1" x14ac:dyDescent="0.2">
      <c r="A151" s="7"/>
      <c r="B151" s="7" t="s">
        <v>768</v>
      </c>
      <c r="C151" s="7"/>
      <c r="D151" s="7"/>
      <c r="E151" s="7"/>
      <c r="F151" s="7"/>
      <c r="G151" s="7"/>
      <c r="H151" s="7"/>
      <c r="I151" s="7"/>
      <c r="J151" s="7"/>
      <c r="K151" s="7"/>
      <c r="L151" s="9" t="s">
        <v>174</v>
      </c>
      <c r="M151" s="36">
        <v>7</v>
      </c>
      <c r="N151" s="36">
        <v>8.1999999999999993</v>
      </c>
      <c r="O151" s="30">
        <v>20</v>
      </c>
      <c r="P151" s="30">
        <v>12.2</v>
      </c>
      <c r="Q151" s="30">
        <v>13.8</v>
      </c>
      <c r="R151" s="36">
        <v>9.3000000000000007</v>
      </c>
      <c r="S151" s="30">
        <v>10.1</v>
      </c>
      <c r="T151" s="36">
        <v>4.2</v>
      </c>
      <c r="U151" s="30">
        <v>10.8</v>
      </c>
    </row>
    <row r="152" spans="1:21" ht="16.5" customHeight="1" x14ac:dyDescent="0.2">
      <c r="A152" s="7"/>
      <c r="B152" s="7" t="s">
        <v>769</v>
      </c>
      <c r="C152" s="7"/>
      <c r="D152" s="7"/>
      <c r="E152" s="7"/>
      <c r="F152" s="7"/>
      <c r="G152" s="7"/>
      <c r="H152" s="7"/>
      <c r="I152" s="7"/>
      <c r="J152" s="7"/>
      <c r="K152" s="7"/>
      <c r="L152" s="9" t="s">
        <v>174</v>
      </c>
      <c r="M152" s="36">
        <v>2.8</v>
      </c>
      <c r="N152" s="36">
        <v>3</v>
      </c>
      <c r="O152" s="36">
        <v>5.6</v>
      </c>
      <c r="P152" s="36">
        <v>4.7</v>
      </c>
      <c r="Q152" s="36">
        <v>5.5</v>
      </c>
      <c r="R152" s="36">
        <v>3.6</v>
      </c>
      <c r="S152" s="36">
        <v>3</v>
      </c>
      <c r="T152" s="36">
        <v>2.5</v>
      </c>
      <c r="U152" s="36">
        <v>3.8</v>
      </c>
    </row>
    <row r="153" spans="1:21" ht="16.5" customHeight="1" x14ac:dyDescent="0.2">
      <c r="A153" s="7"/>
      <c r="B153" s="7" t="s">
        <v>770</v>
      </c>
      <c r="C153" s="7"/>
      <c r="D153" s="7"/>
      <c r="E153" s="7"/>
      <c r="F153" s="7"/>
      <c r="G153" s="7"/>
      <c r="H153" s="7"/>
      <c r="I153" s="7"/>
      <c r="J153" s="7"/>
      <c r="K153" s="7"/>
      <c r="L153" s="9" t="s">
        <v>174</v>
      </c>
      <c r="M153" s="36">
        <v>0.6</v>
      </c>
      <c r="N153" s="36">
        <v>0.6</v>
      </c>
      <c r="O153" s="36">
        <v>1.5</v>
      </c>
      <c r="P153" s="36">
        <v>1</v>
      </c>
      <c r="Q153" s="36">
        <v>1.1000000000000001</v>
      </c>
      <c r="R153" s="36">
        <v>0.7</v>
      </c>
      <c r="S153" s="36">
        <v>0.7</v>
      </c>
      <c r="T153" s="36">
        <v>0.2</v>
      </c>
      <c r="U153" s="36">
        <v>0.8</v>
      </c>
    </row>
    <row r="154" spans="1:21" ht="16.5" customHeight="1" x14ac:dyDescent="0.2">
      <c r="A154" s="7"/>
      <c r="B154" s="7" t="s">
        <v>771</v>
      </c>
      <c r="C154" s="7"/>
      <c r="D154" s="7"/>
      <c r="E154" s="7"/>
      <c r="F154" s="7"/>
      <c r="G154" s="7"/>
      <c r="H154" s="7"/>
      <c r="I154" s="7"/>
      <c r="J154" s="7"/>
      <c r="K154" s="7"/>
      <c r="L154" s="9" t="s">
        <v>687</v>
      </c>
      <c r="M154" s="30">
        <v>28.5</v>
      </c>
      <c r="N154" s="30">
        <v>29.1</v>
      </c>
      <c r="O154" s="30">
        <v>41.8</v>
      </c>
      <c r="P154" s="30">
        <v>34.299999999999997</v>
      </c>
      <c r="Q154" s="30">
        <v>33.200000000000003</v>
      </c>
      <c r="R154" s="30">
        <v>38.6</v>
      </c>
      <c r="S154" s="30">
        <v>29.6</v>
      </c>
      <c r="T154" s="30">
        <v>22.1</v>
      </c>
      <c r="U154" s="30">
        <v>32.4</v>
      </c>
    </row>
    <row r="155" spans="1:21" ht="16.5" customHeight="1" x14ac:dyDescent="0.2">
      <c r="A155" s="7"/>
      <c r="B155" s="7" t="s">
        <v>772</v>
      </c>
      <c r="C155" s="7"/>
      <c r="D155" s="7"/>
      <c r="E155" s="7"/>
      <c r="F155" s="7"/>
      <c r="G155" s="7"/>
      <c r="H155" s="7"/>
      <c r="I155" s="7"/>
      <c r="J155" s="7"/>
      <c r="K155" s="7"/>
      <c r="L155" s="9" t="s">
        <v>687</v>
      </c>
      <c r="M155" s="30">
        <v>52.8</v>
      </c>
      <c r="N155" s="30">
        <v>54.2</v>
      </c>
      <c r="O155" s="30">
        <v>57.6</v>
      </c>
      <c r="P155" s="30">
        <v>58.1</v>
      </c>
      <c r="Q155" s="30">
        <v>56.4</v>
      </c>
      <c r="R155" s="30">
        <v>58.4</v>
      </c>
      <c r="S155" s="30">
        <v>52.8</v>
      </c>
      <c r="T155" s="30">
        <v>41.2</v>
      </c>
      <c r="U155" s="30">
        <v>55</v>
      </c>
    </row>
    <row r="156" spans="1:21" ht="16.5" customHeight="1" x14ac:dyDescent="0.2">
      <c r="A156" s="7"/>
      <c r="B156" s="7" t="s">
        <v>773</v>
      </c>
      <c r="C156" s="7"/>
      <c r="D156" s="7"/>
      <c r="E156" s="7"/>
      <c r="F156" s="7"/>
      <c r="G156" s="7"/>
      <c r="H156" s="7"/>
      <c r="I156" s="7"/>
      <c r="J156" s="7"/>
      <c r="K156" s="7"/>
      <c r="L156" s="9" t="s">
        <v>687</v>
      </c>
      <c r="M156" s="42" t="s">
        <v>423</v>
      </c>
      <c r="N156" s="42" t="s">
        <v>423</v>
      </c>
      <c r="O156" s="42" t="s">
        <v>423</v>
      </c>
      <c r="P156" s="42" t="s">
        <v>423</v>
      </c>
      <c r="Q156" s="42" t="s">
        <v>423</v>
      </c>
      <c r="R156" s="42" t="s">
        <v>423</v>
      </c>
      <c r="S156" s="42" t="s">
        <v>423</v>
      </c>
      <c r="T156" s="42" t="s">
        <v>423</v>
      </c>
      <c r="U156" s="42" t="s">
        <v>423</v>
      </c>
    </row>
    <row r="157" spans="1:21" ht="16.5" customHeight="1" x14ac:dyDescent="0.2">
      <c r="A157" s="7" t="s">
        <v>784</v>
      </c>
      <c r="B157" s="7"/>
      <c r="C157" s="7"/>
      <c r="D157" s="7"/>
      <c r="E157" s="7"/>
      <c r="F157" s="7"/>
      <c r="G157" s="7"/>
      <c r="H157" s="7"/>
      <c r="I157" s="7"/>
      <c r="J157" s="7"/>
      <c r="K157" s="7"/>
      <c r="L157" s="9"/>
      <c r="M157" s="10"/>
      <c r="N157" s="10"/>
      <c r="O157" s="10"/>
      <c r="P157" s="10"/>
      <c r="Q157" s="10"/>
      <c r="R157" s="10"/>
      <c r="S157" s="10"/>
      <c r="T157" s="10"/>
      <c r="U157" s="10"/>
    </row>
    <row r="158" spans="1:21" ht="16.5" customHeight="1" x14ac:dyDescent="0.2">
      <c r="A158" s="7"/>
      <c r="B158" s="7" t="s">
        <v>761</v>
      </c>
      <c r="C158" s="7"/>
      <c r="D158" s="7"/>
      <c r="E158" s="7"/>
      <c r="F158" s="7"/>
      <c r="G158" s="7"/>
      <c r="H158" s="7"/>
      <c r="I158" s="7"/>
      <c r="J158" s="7"/>
      <c r="K158" s="7"/>
      <c r="L158" s="9" t="s">
        <v>174</v>
      </c>
      <c r="M158" s="36">
        <v>6.5</v>
      </c>
      <c r="N158" s="36">
        <v>5.0999999999999996</v>
      </c>
      <c r="O158" s="30">
        <v>24.7</v>
      </c>
      <c r="P158" s="30">
        <v>10.9</v>
      </c>
      <c r="Q158" s="36">
        <v>9.9</v>
      </c>
      <c r="R158" s="30">
        <v>22.9</v>
      </c>
      <c r="S158" s="36">
        <v>6.7</v>
      </c>
      <c r="T158" s="36">
        <v>3.3</v>
      </c>
      <c r="U158" s="30">
        <v>10.8</v>
      </c>
    </row>
    <row r="159" spans="1:21" ht="16.5" customHeight="1" x14ac:dyDescent="0.2">
      <c r="A159" s="7"/>
      <c r="B159" s="7" t="s">
        <v>762</v>
      </c>
      <c r="C159" s="7"/>
      <c r="D159" s="7"/>
      <c r="E159" s="7"/>
      <c r="F159" s="7"/>
      <c r="G159" s="7"/>
      <c r="H159" s="7"/>
      <c r="I159" s="7"/>
      <c r="J159" s="7"/>
      <c r="K159" s="7"/>
      <c r="L159" s="9" t="s">
        <v>174</v>
      </c>
      <c r="M159" s="30">
        <v>11.3</v>
      </c>
      <c r="N159" s="36">
        <v>9.6999999999999993</v>
      </c>
      <c r="O159" s="30">
        <v>37.9</v>
      </c>
      <c r="P159" s="30">
        <v>21.6</v>
      </c>
      <c r="Q159" s="30">
        <v>19.8</v>
      </c>
      <c r="R159" s="30">
        <v>35.6</v>
      </c>
      <c r="S159" s="30">
        <v>10.6</v>
      </c>
      <c r="T159" s="30">
        <v>12.3</v>
      </c>
      <c r="U159" s="30">
        <v>18.600000000000001</v>
      </c>
    </row>
    <row r="160" spans="1:21" ht="16.5" customHeight="1" x14ac:dyDescent="0.2">
      <c r="A160" s="7"/>
      <c r="B160" s="7" t="s">
        <v>763</v>
      </c>
      <c r="C160" s="7"/>
      <c r="D160" s="7"/>
      <c r="E160" s="7"/>
      <c r="F160" s="7"/>
      <c r="G160" s="7"/>
      <c r="H160" s="7"/>
      <c r="I160" s="7"/>
      <c r="J160" s="7"/>
      <c r="K160" s="7"/>
      <c r="L160" s="9" t="s">
        <v>174</v>
      </c>
      <c r="M160" s="30">
        <v>48.8</v>
      </c>
      <c r="N160" s="30">
        <v>48</v>
      </c>
      <c r="O160" s="30">
        <v>54.7</v>
      </c>
      <c r="P160" s="30">
        <v>52.8</v>
      </c>
      <c r="Q160" s="30">
        <v>55.4</v>
      </c>
      <c r="R160" s="30">
        <v>50.5</v>
      </c>
      <c r="S160" s="30">
        <v>44.3</v>
      </c>
      <c r="T160" s="30">
        <v>36.200000000000003</v>
      </c>
      <c r="U160" s="30">
        <v>50.5</v>
      </c>
    </row>
    <row r="161" spans="1:21" ht="16.5" customHeight="1" x14ac:dyDescent="0.2">
      <c r="A161" s="7"/>
      <c r="B161" s="7" t="s">
        <v>764</v>
      </c>
      <c r="C161" s="7"/>
      <c r="D161" s="7"/>
      <c r="E161" s="7"/>
      <c r="F161" s="7"/>
      <c r="G161" s="7"/>
      <c r="H161" s="7"/>
      <c r="I161" s="7"/>
      <c r="J161" s="7"/>
      <c r="K161" s="7"/>
      <c r="L161" s="9" t="s">
        <v>174</v>
      </c>
      <c r="M161" s="30">
        <v>55.3</v>
      </c>
      <c r="N161" s="30">
        <v>53.7</v>
      </c>
      <c r="O161" s="30">
        <v>58.9</v>
      </c>
      <c r="P161" s="30">
        <v>56.9</v>
      </c>
      <c r="Q161" s="30">
        <v>57.9</v>
      </c>
      <c r="R161" s="30">
        <v>58.5</v>
      </c>
      <c r="S161" s="30">
        <v>56.5</v>
      </c>
      <c r="T161" s="30">
        <v>41.7</v>
      </c>
      <c r="U161" s="30">
        <v>56</v>
      </c>
    </row>
    <row r="162" spans="1:21" ht="16.5" customHeight="1" x14ac:dyDescent="0.2">
      <c r="A162" s="7"/>
      <c r="B162" s="7" t="s">
        <v>765</v>
      </c>
      <c r="C162" s="7"/>
      <c r="D162" s="7"/>
      <c r="E162" s="7"/>
      <c r="F162" s="7"/>
      <c r="G162" s="7"/>
      <c r="H162" s="7"/>
      <c r="I162" s="7"/>
      <c r="J162" s="7"/>
      <c r="K162" s="7"/>
      <c r="L162" s="9" t="s">
        <v>174</v>
      </c>
      <c r="M162" s="30">
        <v>58.1</v>
      </c>
      <c r="N162" s="30">
        <v>58.1</v>
      </c>
      <c r="O162" s="30">
        <v>61.5</v>
      </c>
      <c r="P162" s="30">
        <v>60.1</v>
      </c>
      <c r="Q162" s="30">
        <v>62.8</v>
      </c>
      <c r="R162" s="30">
        <v>63.2</v>
      </c>
      <c r="S162" s="30">
        <v>61</v>
      </c>
      <c r="T162" s="30">
        <v>46.1</v>
      </c>
      <c r="U162" s="30">
        <v>59.4</v>
      </c>
    </row>
    <row r="163" spans="1:21" ht="16.5" customHeight="1" x14ac:dyDescent="0.2">
      <c r="A163" s="7"/>
      <c r="B163" s="7" t="s">
        <v>766</v>
      </c>
      <c r="C163" s="7"/>
      <c r="D163" s="7"/>
      <c r="E163" s="7"/>
      <c r="F163" s="7"/>
      <c r="G163" s="7"/>
      <c r="H163" s="7"/>
      <c r="I163" s="7"/>
      <c r="J163" s="7"/>
      <c r="K163" s="7"/>
      <c r="L163" s="9" t="s">
        <v>174</v>
      </c>
      <c r="M163" s="30">
        <v>56.6</v>
      </c>
      <c r="N163" s="30">
        <v>56.4</v>
      </c>
      <c r="O163" s="30">
        <v>60.5</v>
      </c>
      <c r="P163" s="30">
        <v>59.5</v>
      </c>
      <c r="Q163" s="30">
        <v>61</v>
      </c>
      <c r="R163" s="30">
        <v>62.3</v>
      </c>
      <c r="S163" s="30">
        <v>59.3</v>
      </c>
      <c r="T163" s="30">
        <v>43</v>
      </c>
      <c r="U163" s="30">
        <v>58</v>
      </c>
    </row>
    <row r="164" spans="1:21" ht="16.5" customHeight="1" x14ac:dyDescent="0.2">
      <c r="A164" s="7"/>
      <c r="B164" s="7" t="s">
        <v>767</v>
      </c>
      <c r="C164" s="7"/>
      <c r="D164" s="7"/>
      <c r="E164" s="7"/>
      <c r="F164" s="7"/>
      <c r="G164" s="7"/>
      <c r="H164" s="7"/>
      <c r="I164" s="7"/>
      <c r="J164" s="7"/>
      <c r="K164" s="7"/>
      <c r="L164" s="9" t="s">
        <v>174</v>
      </c>
      <c r="M164" s="30">
        <v>15.1</v>
      </c>
      <c r="N164" s="30">
        <v>23.9</v>
      </c>
      <c r="O164" s="30">
        <v>54.3</v>
      </c>
      <c r="P164" s="30">
        <v>21</v>
      </c>
      <c r="Q164" s="30">
        <v>25</v>
      </c>
      <c r="R164" s="30">
        <v>21.3</v>
      </c>
      <c r="S164" s="30">
        <v>22.5</v>
      </c>
      <c r="T164" s="36">
        <v>9.4</v>
      </c>
      <c r="U164" s="30">
        <v>26.2</v>
      </c>
    </row>
    <row r="165" spans="1:21" ht="16.5" customHeight="1" x14ac:dyDescent="0.2">
      <c r="A165" s="7"/>
      <c r="B165" s="7" t="s">
        <v>768</v>
      </c>
      <c r="C165" s="7"/>
      <c r="D165" s="7"/>
      <c r="E165" s="7"/>
      <c r="F165" s="7"/>
      <c r="G165" s="7"/>
      <c r="H165" s="7"/>
      <c r="I165" s="7"/>
      <c r="J165" s="7"/>
      <c r="K165" s="7"/>
      <c r="L165" s="9" t="s">
        <v>174</v>
      </c>
      <c r="M165" s="36">
        <v>7</v>
      </c>
      <c r="N165" s="36">
        <v>8.5</v>
      </c>
      <c r="O165" s="30">
        <v>20.399999999999999</v>
      </c>
      <c r="P165" s="30">
        <v>11.6</v>
      </c>
      <c r="Q165" s="30">
        <v>13.5</v>
      </c>
      <c r="R165" s="36">
        <v>9.8000000000000007</v>
      </c>
      <c r="S165" s="36">
        <v>9.9</v>
      </c>
      <c r="T165" s="36">
        <v>5</v>
      </c>
      <c r="U165" s="30">
        <v>10.8</v>
      </c>
    </row>
    <row r="166" spans="1:21" ht="16.5" customHeight="1" x14ac:dyDescent="0.2">
      <c r="A166" s="7"/>
      <c r="B166" s="7" t="s">
        <v>769</v>
      </c>
      <c r="C166" s="7"/>
      <c r="D166" s="7"/>
      <c r="E166" s="7"/>
      <c r="F166" s="7"/>
      <c r="G166" s="7"/>
      <c r="H166" s="7"/>
      <c r="I166" s="7"/>
      <c r="J166" s="7"/>
      <c r="K166" s="7"/>
      <c r="L166" s="9" t="s">
        <v>174</v>
      </c>
      <c r="M166" s="36">
        <v>2.8</v>
      </c>
      <c r="N166" s="36">
        <v>2.9</v>
      </c>
      <c r="O166" s="36">
        <v>5.5</v>
      </c>
      <c r="P166" s="36">
        <v>4.4000000000000004</v>
      </c>
      <c r="Q166" s="36">
        <v>5.0999999999999996</v>
      </c>
      <c r="R166" s="36">
        <v>3.6</v>
      </c>
      <c r="S166" s="36">
        <v>3.1</v>
      </c>
      <c r="T166" s="36">
        <v>2.1</v>
      </c>
      <c r="U166" s="36">
        <v>3.7</v>
      </c>
    </row>
    <row r="167" spans="1:21" ht="16.5" customHeight="1" x14ac:dyDescent="0.2">
      <c r="A167" s="7"/>
      <c r="B167" s="7" t="s">
        <v>770</v>
      </c>
      <c r="C167" s="7"/>
      <c r="D167" s="7"/>
      <c r="E167" s="7"/>
      <c r="F167" s="7"/>
      <c r="G167" s="7"/>
      <c r="H167" s="7"/>
      <c r="I167" s="7"/>
      <c r="J167" s="7"/>
      <c r="K167" s="7"/>
      <c r="L167" s="9" t="s">
        <v>174</v>
      </c>
      <c r="M167" s="36">
        <v>0.6</v>
      </c>
      <c r="N167" s="36">
        <v>0.6</v>
      </c>
      <c r="O167" s="36">
        <v>1.5</v>
      </c>
      <c r="P167" s="36">
        <v>1</v>
      </c>
      <c r="Q167" s="36">
        <v>1</v>
      </c>
      <c r="R167" s="36">
        <v>0.7</v>
      </c>
      <c r="S167" s="36">
        <v>0.7</v>
      </c>
      <c r="T167" s="42" t="s">
        <v>227</v>
      </c>
      <c r="U167" s="36">
        <v>0.8</v>
      </c>
    </row>
    <row r="168" spans="1:21" ht="16.5" customHeight="1" x14ac:dyDescent="0.2">
      <c r="A168" s="7"/>
      <c r="B168" s="7" t="s">
        <v>771</v>
      </c>
      <c r="C168" s="7"/>
      <c r="D168" s="7"/>
      <c r="E168" s="7"/>
      <c r="F168" s="7"/>
      <c r="G168" s="7"/>
      <c r="H168" s="7"/>
      <c r="I168" s="7"/>
      <c r="J168" s="7"/>
      <c r="K168" s="7"/>
      <c r="L168" s="9" t="s">
        <v>687</v>
      </c>
      <c r="M168" s="30">
        <v>29.1</v>
      </c>
      <c r="N168" s="30">
        <v>29.1</v>
      </c>
      <c r="O168" s="30">
        <v>42.6</v>
      </c>
      <c r="P168" s="30">
        <v>33.6</v>
      </c>
      <c r="Q168" s="30">
        <v>34.5</v>
      </c>
      <c r="R168" s="30">
        <v>38.200000000000003</v>
      </c>
      <c r="S168" s="30">
        <v>29.8</v>
      </c>
      <c r="T168" s="30">
        <v>22.3</v>
      </c>
      <c r="U168" s="30">
        <v>32.799999999999997</v>
      </c>
    </row>
    <row r="169" spans="1:21" ht="16.5" customHeight="1" x14ac:dyDescent="0.2">
      <c r="A169" s="7"/>
      <c r="B169" s="7" t="s">
        <v>772</v>
      </c>
      <c r="C169" s="7"/>
      <c r="D169" s="7"/>
      <c r="E169" s="7"/>
      <c r="F169" s="7"/>
      <c r="G169" s="7"/>
      <c r="H169" s="7"/>
      <c r="I169" s="7"/>
      <c r="J169" s="7"/>
      <c r="K169" s="7"/>
      <c r="L169" s="9" t="s">
        <v>687</v>
      </c>
      <c r="M169" s="30">
        <v>53.9</v>
      </c>
      <c r="N169" s="30">
        <v>53.2</v>
      </c>
      <c r="O169" s="30">
        <v>58.3</v>
      </c>
      <c r="P169" s="30">
        <v>56.7</v>
      </c>
      <c r="Q169" s="30">
        <v>58.7</v>
      </c>
      <c r="R169" s="30">
        <v>57.4</v>
      </c>
      <c r="S169" s="30">
        <v>53.8</v>
      </c>
      <c r="T169" s="30">
        <v>41</v>
      </c>
      <c r="U169" s="30">
        <v>55.2</v>
      </c>
    </row>
    <row r="170" spans="1:21" ht="16.5" customHeight="1" x14ac:dyDescent="0.2">
      <c r="A170" s="11"/>
      <c r="B170" s="11" t="s">
        <v>773</v>
      </c>
      <c r="C170" s="11"/>
      <c r="D170" s="11"/>
      <c r="E170" s="11"/>
      <c r="F170" s="11"/>
      <c r="G170" s="11"/>
      <c r="H170" s="11"/>
      <c r="I170" s="11"/>
      <c r="J170" s="11"/>
      <c r="K170" s="11"/>
      <c r="L170" s="12" t="s">
        <v>687</v>
      </c>
      <c r="M170" s="43" t="s">
        <v>423</v>
      </c>
      <c r="N170" s="43" t="s">
        <v>423</v>
      </c>
      <c r="O170" s="43" t="s">
        <v>423</v>
      </c>
      <c r="P170" s="43" t="s">
        <v>423</v>
      </c>
      <c r="Q170" s="43" t="s">
        <v>423</v>
      </c>
      <c r="R170" s="43" t="s">
        <v>423</v>
      </c>
      <c r="S170" s="43" t="s">
        <v>423</v>
      </c>
      <c r="T170" s="43" t="s">
        <v>423</v>
      </c>
      <c r="U170" s="43" t="s">
        <v>423</v>
      </c>
    </row>
    <row r="171" spans="1:21" ht="4.5" customHeight="1" x14ac:dyDescent="0.2">
      <c r="A171" s="25"/>
      <c r="B171" s="25"/>
      <c r="C171" s="2"/>
      <c r="D171" s="2"/>
      <c r="E171" s="2"/>
      <c r="F171" s="2"/>
      <c r="G171" s="2"/>
      <c r="H171" s="2"/>
      <c r="I171" s="2"/>
      <c r="J171" s="2"/>
      <c r="K171" s="2"/>
      <c r="L171" s="2"/>
      <c r="M171" s="2"/>
      <c r="N171" s="2"/>
      <c r="O171" s="2"/>
      <c r="P171" s="2"/>
      <c r="Q171" s="2"/>
      <c r="R171" s="2"/>
      <c r="S171" s="2"/>
      <c r="T171" s="2"/>
      <c r="U171" s="2"/>
    </row>
    <row r="172" spans="1:21" ht="16.5" customHeight="1" x14ac:dyDescent="0.2">
      <c r="A172" s="25"/>
      <c r="B172" s="25"/>
      <c r="C172" s="79" t="s">
        <v>785</v>
      </c>
      <c r="D172" s="79"/>
      <c r="E172" s="79"/>
      <c r="F172" s="79"/>
      <c r="G172" s="79"/>
      <c r="H172" s="79"/>
      <c r="I172" s="79"/>
      <c r="J172" s="79"/>
      <c r="K172" s="79"/>
      <c r="L172" s="79"/>
      <c r="M172" s="79"/>
      <c r="N172" s="79"/>
      <c r="O172" s="79"/>
      <c r="P172" s="79"/>
      <c r="Q172" s="79"/>
      <c r="R172" s="79"/>
      <c r="S172" s="79"/>
      <c r="T172" s="79"/>
      <c r="U172" s="79"/>
    </row>
    <row r="173" spans="1:21" ht="4.5" customHeight="1" x14ac:dyDescent="0.2">
      <c r="A173" s="25"/>
      <c r="B173" s="25"/>
      <c r="C173" s="2"/>
      <c r="D173" s="2"/>
      <c r="E173" s="2"/>
      <c r="F173" s="2"/>
      <c r="G173" s="2"/>
      <c r="H173" s="2"/>
      <c r="I173" s="2"/>
      <c r="J173" s="2"/>
      <c r="K173" s="2"/>
      <c r="L173" s="2"/>
      <c r="M173" s="2"/>
      <c r="N173" s="2"/>
      <c r="O173" s="2"/>
      <c r="P173" s="2"/>
      <c r="Q173" s="2"/>
      <c r="R173" s="2"/>
      <c r="S173" s="2"/>
      <c r="T173" s="2"/>
      <c r="U173" s="2"/>
    </row>
    <row r="174" spans="1:21" ht="16.5" customHeight="1" x14ac:dyDescent="0.2">
      <c r="A174" s="35"/>
      <c r="B174" s="35"/>
      <c r="C174" s="79" t="s">
        <v>154</v>
      </c>
      <c r="D174" s="79"/>
      <c r="E174" s="79"/>
      <c r="F174" s="79"/>
      <c r="G174" s="79"/>
      <c r="H174" s="79"/>
      <c r="I174" s="79"/>
      <c r="J174" s="79"/>
      <c r="K174" s="79"/>
      <c r="L174" s="79"/>
      <c r="M174" s="79"/>
      <c r="N174" s="79"/>
      <c r="O174" s="79"/>
      <c r="P174" s="79"/>
      <c r="Q174" s="79"/>
      <c r="R174" s="79"/>
      <c r="S174" s="79"/>
      <c r="T174" s="79"/>
      <c r="U174" s="79"/>
    </row>
    <row r="175" spans="1:21" ht="16.5" customHeight="1" x14ac:dyDescent="0.2">
      <c r="A175" s="35"/>
      <c r="B175" s="35"/>
      <c r="C175" s="79" t="s">
        <v>155</v>
      </c>
      <c r="D175" s="79"/>
      <c r="E175" s="79"/>
      <c r="F175" s="79"/>
      <c r="G175" s="79"/>
      <c r="H175" s="79"/>
      <c r="I175" s="79"/>
      <c r="J175" s="79"/>
      <c r="K175" s="79"/>
      <c r="L175" s="79"/>
      <c r="M175" s="79"/>
      <c r="N175" s="79"/>
      <c r="O175" s="79"/>
      <c r="P175" s="79"/>
      <c r="Q175" s="79"/>
      <c r="R175" s="79"/>
      <c r="S175" s="79"/>
      <c r="T175" s="79"/>
      <c r="U175" s="79"/>
    </row>
    <row r="176" spans="1:21" ht="4.5" customHeight="1" x14ac:dyDescent="0.2">
      <c r="A176" s="25"/>
      <c r="B176" s="25"/>
      <c r="C176" s="2"/>
      <c r="D176" s="2"/>
      <c r="E176" s="2"/>
      <c r="F176" s="2"/>
      <c r="G176" s="2"/>
      <c r="H176" s="2"/>
      <c r="I176" s="2"/>
      <c r="J176" s="2"/>
      <c r="K176" s="2"/>
      <c r="L176" s="2"/>
      <c r="M176" s="2"/>
      <c r="N176" s="2"/>
      <c r="O176" s="2"/>
      <c r="P176" s="2"/>
      <c r="Q176" s="2"/>
      <c r="R176" s="2"/>
      <c r="S176" s="2"/>
      <c r="T176" s="2"/>
      <c r="U176" s="2"/>
    </row>
    <row r="177" spans="1:21" ht="55.15" customHeight="1" x14ac:dyDescent="0.2">
      <c r="A177" s="25" t="s">
        <v>115</v>
      </c>
      <c r="B177" s="25"/>
      <c r="C177" s="79" t="s">
        <v>786</v>
      </c>
      <c r="D177" s="79"/>
      <c r="E177" s="79"/>
      <c r="F177" s="79"/>
      <c r="G177" s="79"/>
      <c r="H177" s="79"/>
      <c r="I177" s="79"/>
      <c r="J177" s="79"/>
      <c r="K177" s="79"/>
      <c r="L177" s="79"/>
      <c r="M177" s="79"/>
      <c r="N177" s="79"/>
      <c r="O177" s="79"/>
      <c r="P177" s="79"/>
      <c r="Q177" s="79"/>
      <c r="R177" s="79"/>
      <c r="S177" s="79"/>
      <c r="T177" s="79"/>
      <c r="U177" s="79"/>
    </row>
    <row r="178" spans="1:21" ht="29.45" customHeight="1" x14ac:dyDescent="0.2">
      <c r="A178" s="25" t="s">
        <v>117</v>
      </c>
      <c r="B178" s="25"/>
      <c r="C178" s="79" t="s">
        <v>787</v>
      </c>
      <c r="D178" s="79"/>
      <c r="E178" s="79"/>
      <c r="F178" s="79"/>
      <c r="G178" s="79"/>
      <c r="H178" s="79"/>
      <c r="I178" s="79"/>
      <c r="J178" s="79"/>
      <c r="K178" s="79"/>
      <c r="L178" s="79"/>
      <c r="M178" s="79"/>
      <c r="N178" s="79"/>
      <c r="O178" s="79"/>
      <c r="P178" s="79"/>
      <c r="Q178" s="79"/>
      <c r="R178" s="79"/>
      <c r="S178" s="79"/>
      <c r="T178" s="79"/>
      <c r="U178" s="79"/>
    </row>
    <row r="179" spans="1:21" ht="29.45" customHeight="1" x14ac:dyDescent="0.2">
      <c r="A179" s="25" t="s">
        <v>119</v>
      </c>
      <c r="B179" s="25"/>
      <c r="C179" s="79" t="s">
        <v>788</v>
      </c>
      <c r="D179" s="79"/>
      <c r="E179" s="79"/>
      <c r="F179" s="79"/>
      <c r="G179" s="79"/>
      <c r="H179" s="79"/>
      <c r="I179" s="79"/>
      <c r="J179" s="79"/>
      <c r="K179" s="79"/>
      <c r="L179" s="79"/>
      <c r="M179" s="79"/>
      <c r="N179" s="79"/>
      <c r="O179" s="79"/>
      <c r="P179" s="79"/>
      <c r="Q179" s="79"/>
      <c r="R179" s="79"/>
      <c r="S179" s="79"/>
      <c r="T179" s="79"/>
      <c r="U179" s="79"/>
    </row>
    <row r="180" spans="1:21" ht="29.45" customHeight="1" x14ac:dyDescent="0.2">
      <c r="A180" s="25" t="s">
        <v>121</v>
      </c>
      <c r="B180" s="25"/>
      <c r="C180" s="79" t="s">
        <v>789</v>
      </c>
      <c r="D180" s="79"/>
      <c r="E180" s="79"/>
      <c r="F180" s="79"/>
      <c r="G180" s="79"/>
      <c r="H180" s="79"/>
      <c r="I180" s="79"/>
      <c r="J180" s="79"/>
      <c r="K180" s="79"/>
      <c r="L180" s="79"/>
      <c r="M180" s="79"/>
      <c r="N180" s="79"/>
      <c r="O180" s="79"/>
      <c r="P180" s="79"/>
      <c r="Q180" s="79"/>
      <c r="R180" s="79"/>
      <c r="S180" s="79"/>
      <c r="T180" s="79"/>
      <c r="U180" s="79"/>
    </row>
    <row r="181" spans="1:21" ht="29.45" customHeight="1" x14ac:dyDescent="0.2">
      <c r="A181" s="25" t="s">
        <v>123</v>
      </c>
      <c r="B181" s="25"/>
      <c r="C181" s="79" t="s">
        <v>790</v>
      </c>
      <c r="D181" s="79"/>
      <c r="E181" s="79"/>
      <c r="F181" s="79"/>
      <c r="G181" s="79"/>
      <c r="H181" s="79"/>
      <c r="I181" s="79"/>
      <c r="J181" s="79"/>
      <c r="K181" s="79"/>
      <c r="L181" s="79"/>
      <c r="M181" s="79"/>
      <c r="N181" s="79"/>
      <c r="O181" s="79"/>
      <c r="P181" s="79"/>
      <c r="Q181" s="79"/>
      <c r="R181" s="79"/>
      <c r="S181" s="79"/>
      <c r="T181" s="79"/>
      <c r="U181" s="79"/>
    </row>
    <row r="182" spans="1:21" ht="42.4" customHeight="1" x14ac:dyDescent="0.2">
      <c r="A182" s="25" t="s">
        <v>161</v>
      </c>
      <c r="B182" s="25"/>
      <c r="C182" s="79" t="s">
        <v>791</v>
      </c>
      <c r="D182" s="79"/>
      <c r="E182" s="79"/>
      <c r="F182" s="79"/>
      <c r="G182" s="79"/>
      <c r="H182" s="79"/>
      <c r="I182" s="79"/>
      <c r="J182" s="79"/>
      <c r="K182" s="79"/>
      <c r="L182" s="79"/>
      <c r="M182" s="79"/>
      <c r="N182" s="79"/>
      <c r="O182" s="79"/>
      <c r="P182" s="79"/>
      <c r="Q182" s="79"/>
      <c r="R182" s="79"/>
      <c r="S182" s="79"/>
      <c r="T182" s="79"/>
      <c r="U182" s="79"/>
    </row>
    <row r="183" spans="1:21" ht="55.15" customHeight="1" x14ac:dyDescent="0.2">
      <c r="A183" s="25" t="s">
        <v>180</v>
      </c>
      <c r="B183" s="25"/>
      <c r="C183" s="79" t="s">
        <v>792</v>
      </c>
      <c r="D183" s="79"/>
      <c r="E183" s="79"/>
      <c r="F183" s="79"/>
      <c r="G183" s="79"/>
      <c r="H183" s="79"/>
      <c r="I183" s="79"/>
      <c r="J183" s="79"/>
      <c r="K183" s="79"/>
      <c r="L183" s="79"/>
      <c r="M183" s="79"/>
      <c r="N183" s="79"/>
      <c r="O183" s="79"/>
      <c r="P183" s="79"/>
      <c r="Q183" s="79"/>
      <c r="R183" s="79"/>
      <c r="S183" s="79"/>
      <c r="T183" s="79"/>
      <c r="U183" s="79"/>
    </row>
    <row r="184" spans="1:21" ht="68.099999999999994" customHeight="1" x14ac:dyDescent="0.2">
      <c r="A184" s="25" t="s">
        <v>182</v>
      </c>
      <c r="B184" s="25"/>
      <c r="C184" s="79" t="s">
        <v>793</v>
      </c>
      <c r="D184" s="79"/>
      <c r="E184" s="79"/>
      <c r="F184" s="79"/>
      <c r="G184" s="79"/>
      <c r="H184" s="79"/>
      <c r="I184" s="79"/>
      <c r="J184" s="79"/>
      <c r="K184" s="79"/>
      <c r="L184" s="79"/>
      <c r="M184" s="79"/>
      <c r="N184" s="79"/>
      <c r="O184" s="79"/>
      <c r="P184" s="79"/>
      <c r="Q184" s="79"/>
      <c r="R184" s="79"/>
      <c r="S184" s="79"/>
      <c r="T184" s="79"/>
      <c r="U184" s="79"/>
    </row>
    <row r="185" spans="1:21" ht="29.45" customHeight="1" x14ac:dyDescent="0.2">
      <c r="A185" s="25" t="s">
        <v>184</v>
      </c>
      <c r="B185" s="25"/>
      <c r="C185" s="79" t="s">
        <v>794</v>
      </c>
      <c r="D185" s="79"/>
      <c r="E185" s="79"/>
      <c r="F185" s="79"/>
      <c r="G185" s="79"/>
      <c r="H185" s="79"/>
      <c r="I185" s="79"/>
      <c r="J185" s="79"/>
      <c r="K185" s="79"/>
      <c r="L185" s="79"/>
      <c r="M185" s="79"/>
      <c r="N185" s="79"/>
      <c r="O185" s="79"/>
      <c r="P185" s="79"/>
      <c r="Q185" s="79"/>
      <c r="R185" s="79"/>
      <c r="S185" s="79"/>
      <c r="T185" s="79"/>
      <c r="U185" s="79"/>
    </row>
    <row r="186" spans="1:21" ht="42.4" customHeight="1" x14ac:dyDescent="0.2">
      <c r="A186" s="25" t="s">
        <v>408</v>
      </c>
      <c r="B186" s="25"/>
      <c r="C186" s="79" t="s">
        <v>795</v>
      </c>
      <c r="D186" s="79"/>
      <c r="E186" s="79"/>
      <c r="F186" s="79"/>
      <c r="G186" s="79"/>
      <c r="H186" s="79"/>
      <c r="I186" s="79"/>
      <c r="J186" s="79"/>
      <c r="K186" s="79"/>
      <c r="L186" s="79"/>
      <c r="M186" s="79"/>
      <c r="N186" s="79"/>
      <c r="O186" s="79"/>
      <c r="P186" s="79"/>
      <c r="Q186" s="79"/>
      <c r="R186" s="79"/>
      <c r="S186" s="79"/>
      <c r="T186" s="79"/>
      <c r="U186" s="79"/>
    </row>
    <row r="187" spans="1:21" ht="16.5" customHeight="1" x14ac:dyDescent="0.2">
      <c r="A187" s="25" t="s">
        <v>410</v>
      </c>
      <c r="B187" s="25"/>
      <c r="C187" s="79" t="s">
        <v>796</v>
      </c>
      <c r="D187" s="79"/>
      <c r="E187" s="79"/>
      <c r="F187" s="79"/>
      <c r="G187" s="79"/>
      <c r="H187" s="79"/>
      <c r="I187" s="79"/>
      <c r="J187" s="79"/>
      <c r="K187" s="79"/>
      <c r="L187" s="79"/>
      <c r="M187" s="79"/>
      <c r="N187" s="79"/>
      <c r="O187" s="79"/>
      <c r="P187" s="79"/>
      <c r="Q187" s="79"/>
      <c r="R187" s="79"/>
      <c r="S187" s="79"/>
      <c r="T187" s="79"/>
      <c r="U187" s="79"/>
    </row>
    <row r="188" spans="1:21" ht="4.5" customHeight="1" x14ac:dyDescent="0.2"/>
    <row r="189" spans="1:21" ht="29.45" customHeight="1" x14ac:dyDescent="0.2">
      <c r="A189" s="26" t="s">
        <v>125</v>
      </c>
      <c r="B189" s="25"/>
      <c r="C189" s="25"/>
      <c r="D189" s="25"/>
      <c r="E189" s="79" t="s">
        <v>797</v>
      </c>
      <c r="F189" s="79"/>
      <c r="G189" s="79"/>
      <c r="H189" s="79"/>
      <c r="I189" s="79"/>
      <c r="J189" s="79"/>
      <c r="K189" s="79"/>
      <c r="L189" s="79"/>
      <c r="M189" s="79"/>
      <c r="N189" s="79"/>
      <c r="O189" s="79"/>
      <c r="P189" s="79"/>
      <c r="Q189" s="79"/>
      <c r="R189" s="79"/>
      <c r="S189" s="79"/>
      <c r="T189" s="79"/>
      <c r="U189" s="79"/>
    </row>
  </sheetData>
  <mergeCells count="16">
    <mergeCell ref="K1:U1"/>
    <mergeCell ref="C172:U172"/>
    <mergeCell ref="C174:U174"/>
    <mergeCell ref="C175:U175"/>
    <mergeCell ref="C177:U177"/>
    <mergeCell ref="C178:U178"/>
    <mergeCell ref="C179:U179"/>
    <mergeCell ref="C180:U180"/>
    <mergeCell ref="C181:U181"/>
    <mergeCell ref="C182:U182"/>
    <mergeCell ref="E189:U189"/>
    <mergeCell ref="C183:U183"/>
    <mergeCell ref="C184:U184"/>
    <mergeCell ref="C185:U185"/>
    <mergeCell ref="C186:U186"/>
    <mergeCell ref="C187:U187"/>
  </mergeCells>
  <pageMargins left="0.7" right="0.7" top="0.75" bottom="0.75" header="0.3" footer="0.3"/>
  <pageSetup paperSize="9" fitToHeight="0" orientation="landscape" horizontalDpi="300" verticalDpi="300"/>
  <headerFooter scaleWithDoc="0" alignWithMargins="0">
    <oddHeader>&amp;C&amp;"Arial"&amp;8TABLE 10A.50</oddHeader>
    <oddFooter>&amp;L&amp;"Arial"&amp;8REPORT ON
GOVERNMENT
SERVICES 2022&amp;R&amp;"Arial"&amp;8PRIMARY AND
COMMUNITY HEALTH
PAGE &amp;B&amp;P&amp;B</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U104"/>
  <sheetViews>
    <sheetView showGridLines="0" workbookViewId="0"/>
  </sheetViews>
  <sheetFormatPr defaultColWidth="10.85546875" defaultRowHeight="12.75" x14ac:dyDescent="0.2"/>
  <cols>
    <col min="1" max="11" width="1.7109375" customWidth="1"/>
    <col min="12" max="12" width="7.42578125" customWidth="1"/>
    <col min="13" max="21" width="8" customWidth="1"/>
  </cols>
  <sheetData>
    <row r="1" spans="1:21" ht="50.45" customHeight="1" x14ac:dyDescent="0.2">
      <c r="A1" s="8" t="s">
        <v>798</v>
      </c>
      <c r="B1" s="8"/>
      <c r="C1" s="8"/>
      <c r="D1" s="8"/>
      <c r="E1" s="8"/>
      <c r="F1" s="8"/>
      <c r="G1" s="8"/>
      <c r="H1" s="8"/>
      <c r="I1" s="8"/>
      <c r="J1" s="8"/>
      <c r="K1" s="85" t="s">
        <v>799</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800</v>
      </c>
      <c r="O2" s="29" t="s">
        <v>131</v>
      </c>
      <c r="P2" s="29" t="s">
        <v>801</v>
      </c>
      <c r="Q2" s="29" t="s">
        <v>133</v>
      </c>
      <c r="R2" s="29" t="s">
        <v>134</v>
      </c>
      <c r="S2" s="29" t="s">
        <v>569</v>
      </c>
      <c r="T2" s="29" t="s">
        <v>674</v>
      </c>
      <c r="U2" s="29" t="s">
        <v>212</v>
      </c>
    </row>
    <row r="3" spans="1:21" ht="16.5" customHeight="1" x14ac:dyDescent="0.2">
      <c r="A3" s="7" t="s">
        <v>802</v>
      </c>
      <c r="B3" s="7"/>
      <c r="C3" s="7"/>
      <c r="D3" s="7"/>
      <c r="E3" s="7"/>
      <c r="F3" s="7"/>
      <c r="G3" s="7"/>
      <c r="H3" s="7"/>
      <c r="I3" s="7"/>
      <c r="J3" s="7"/>
      <c r="K3" s="7"/>
      <c r="L3" s="9"/>
      <c r="M3" s="10"/>
      <c r="N3" s="10"/>
      <c r="O3" s="10"/>
      <c r="P3" s="10"/>
      <c r="Q3" s="10"/>
      <c r="R3" s="10"/>
      <c r="S3" s="10"/>
      <c r="T3" s="10"/>
      <c r="U3" s="10"/>
    </row>
    <row r="4" spans="1:21" ht="16.5" customHeight="1" x14ac:dyDescent="0.2">
      <c r="A4" s="7"/>
      <c r="B4" s="7" t="s">
        <v>803</v>
      </c>
      <c r="C4" s="7"/>
      <c r="D4" s="7"/>
      <c r="E4" s="7"/>
      <c r="F4" s="7"/>
      <c r="G4" s="7"/>
      <c r="H4" s="7"/>
      <c r="I4" s="7"/>
      <c r="J4" s="7"/>
      <c r="K4" s="7"/>
      <c r="L4" s="9" t="s">
        <v>174</v>
      </c>
      <c r="M4" s="36">
        <v>8.4</v>
      </c>
      <c r="N4" s="36">
        <v>8.9</v>
      </c>
      <c r="O4" s="30">
        <v>18.2</v>
      </c>
      <c r="P4" s="30">
        <v>10.8</v>
      </c>
      <c r="Q4" s="36">
        <v>7.4</v>
      </c>
      <c r="R4" s="30">
        <v>23.4</v>
      </c>
      <c r="S4" s="36">
        <v>9.6</v>
      </c>
      <c r="T4" s="36">
        <v>3.1</v>
      </c>
      <c r="U4" s="30">
        <v>11.4</v>
      </c>
    </row>
    <row r="5" spans="1:21" ht="16.5" customHeight="1" x14ac:dyDescent="0.2">
      <c r="A5" s="7"/>
      <c r="B5" s="7" t="s">
        <v>804</v>
      </c>
      <c r="C5" s="7"/>
      <c r="D5" s="7"/>
      <c r="E5" s="7"/>
      <c r="F5" s="7"/>
      <c r="G5" s="7"/>
      <c r="H5" s="7"/>
      <c r="I5" s="7"/>
      <c r="J5" s="7"/>
      <c r="K5" s="7"/>
      <c r="L5" s="9" t="s">
        <v>174</v>
      </c>
      <c r="M5" s="30">
        <v>34.700000000000003</v>
      </c>
      <c r="N5" s="30">
        <v>29.4</v>
      </c>
      <c r="O5" s="30">
        <v>40.799999999999997</v>
      </c>
      <c r="P5" s="30">
        <v>24</v>
      </c>
      <c r="Q5" s="30">
        <v>26.7</v>
      </c>
      <c r="R5" s="30">
        <v>36.1</v>
      </c>
      <c r="S5" s="30">
        <v>31.4</v>
      </c>
      <c r="T5" s="30">
        <v>16.7</v>
      </c>
      <c r="U5" s="30">
        <v>32.4</v>
      </c>
    </row>
    <row r="6" spans="1:21" ht="16.5" customHeight="1" x14ac:dyDescent="0.2">
      <c r="A6" s="7"/>
      <c r="B6" s="7" t="s">
        <v>805</v>
      </c>
      <c r="C6" s="7"/>
      <c r="D6" s="7"/>
      <c r="E6" s="7"/>
      <c r="F6" s="7"/>
      <c r="G6" s="7"/>
      <c r="H6" s="7"/>
      <c r="I6" s="7"/>
      <c r="J6" s="7"/>
      <c r="K6" s="7"/>
      <c r="L6" s="9" t="s">
        <v>174</v>
      </c>
      <c r="M6" s="30">
        <v>42.3</v>
      </c>
      <c r="N6" s="30">
        <v>34.700000000000003</v>
      </c>
      <c r="O6" s="30">
        <v>48</v>
      </c>
      <c r="P6" s="30">
        <v>30.2</v>
      </c>
      <c r="Q6" s="30">
        <v>36.1</v>
      </c>
      <c r="R6" s="30">
        <v>39.700000000000003</v>
      </c>
      <c r="S6" s="30">
        <v>49.8</v>
      </c>
      <c r="T6" s="30">
        <v>20.100000000000001</v>
      </c>
      <c r="U6" s="30">
        <v>39.4</v>
      </c>
    </row>
    <row r="7" spans="1:21" ht="16.5" customHeight="1" x14ac:dyDescent="0.2">
      <c r="A7" s="7"/>
      <c r="B7" s="7" t="s">
        <v>767</v>
      </c>
      <c r="C7" s="7"/>
      <c r="D7" s="7"/>
      <c r="E7" s="7"/>
      <c r="F7" s="7"/>
      <c r="G7" s="7"/>
      <c r="H7" s="7"/>
      <c r="I7" s="7"/>
      <c r="J7" s="7"/>
      <c r="K7" s="7"/>
      <c r="L7" s="9" t="s">
        <v>174</v>
      </c>
      <c r="M7" s="30">
        <v>40.4</v>
      </c>
      <c r="N7" s="30">
        <v>36.299999999999997</v>
      </c>
      <c r="O7" s="30">
        <v>46.5</v>
      </c>
      <c r="P7" s="30">
        <v>29.6</v>
      </c>
      <c r="Q7" s="30">
        <v>33.5</v>
      </c>
      <c r="R7" s="30">
        <v>44</v>
      </c>
      <c r="S7" s="30">
        <v>56</v>
      </c>
      <c r="T7" s="30">
        <v>17.600000000000001</v>
      </c>
      <c r="U7" s="30">
        <v>38.5</v>
      </c>
    </row>
    <row r="8" spans="1:21" ht="16.5" customHeight="1" x14ac:dyDescent="0.2">
      <c r="A8" s="7"/>
      <c r="B8" s="7" t="s">
        <v>806</v>
      </c>
      <c r="C8" s="7"/>
      <c r="D8" s="7"/>
      <c r="E8" s="7"/>
      <c r="F8" s="7"/>
      <c r="G8" s="7"/>
      <c r="H8" s="7"/>
      <c r="I8" s="7"/>
      <c r="J8" s="7"/>
      <c r="K8" s="7"/>
      <c r="L8" s="9" t="s">
        <v>174</v>
      </c>
      <c r="M8" s="36">
        <v>6.7</v>
      </c>
      <c r="N8" s="36">
        <v>3.6</v>
      </c>
      <c r="O8" s="36">
        <v>8.9</v>
      </c>
      <c r="P8" s="36">
        <v>7.7</v>
      </c>
      <c r="Q8" s="36">
        <v>7.8</v>
      </c>
      <c r="R8" s="36">
        <v>3.1</v>
      </c>
      <c r="S8" s="30">
        <v>12.8</v>
      </c>
      <c r="T8" s="36">
        <v>2.4</v>
      </c>
      <c r="U8" s="36">
        <v>6.7</v>
      </c>
    </row>
    <row r="9" spans="1:21" ht="16.5" customHeight="1" x14ac:dyDescent="0.2">
      <c r="A9" s="7"/>
      <c r="B9" s="7" t="s">
        <v>771</v>
      </c>
      <c r="C9" s="7"/>
      <c r="D9" s="7"/>
      <c r="E9" s="7"/>
      <c r="F9" s="7"/>
      <c r="G9" s="7"/>
      <c r="H9" s="7"/>
      <c r="I9" s="7"/>
      <c r="J9" s="7"/>
      <c r="K9" s="7"/>
      <c r="L9" s="9" t="s">
        <v>687</v>
      </c>
      <c r="M9" s="30">
        <v>23.9</v>
      </c>
      <c r="N9" s="30">
        <v>20.5</v>
      </c>
      <c r="O9" s="30">
        <v>30.7</v>
      </c>
      <c r="P9" s="30">
        <v>18.899999999999999</v>
      </c>
      <c r="Q9" s="30">
        <v>19.899999999999999</v>
      </c>
      <c r="R9" s="30">
        <v>28.7</v>
      </c>
      <c r="S9" s="30">
        <v>26.7</v>
      </c>
      <c r="T9" s="30">
        <v>10.9</v>
      </c>
      <c r="U9" s="30">
        <v>23.6</v>
      </c>
    </row>
    <row r="10" spans="1:21" ht="16.5" customHeight="1" x14ac:dyDescent="0.2">
      <c r="A10" s="7"/>
      <c r="B10" s="7" t="s">
        <v>772</v>
      </c>
      <c r="C10" s="7"/>
      <c r="D10" s="7"/>
      <c r="E10" s="7"/>
      <c r="F10" s="7"/>
      <c r="G10" s="7"/>
      <c r="H10" s="7"/>
      <c r="I10" s="7"/>
      <c r="J10" s="7"/>
      <c r="K10" s="7"/>
      <c r="L10" s="9" t="s">
        <v>687</v>
      </c>
      <c r="M10" s="30">
        <v>37.700000000000003</v>
      </c>
      <c r="N10" s="30">
        <v>31.5</v>
      </c>
      <c r="O10" s="30">
        <v>43.7</v>
      </c>
      <c r="P10" s="30">
        <v>26.5</v>
      </c>
      <c r="Q10" s="30">
        <v>30.4</v>
      </c>
      <c r="R10" s="30">
        <v>37.5</v>
      </c>
      <c r="S10" s="30">
        <v>38.6</v>
      </c>
      <c r="T10" s="30">
        <v>18</v>
      </c>
      <c r="U10" s="30">
        <v>35.200000000000003</v>
      </c>
    </row>
    <row r="11" spans="1:21" ht="16.5" customHeight="1" x14ac:dyDescent="0.2">
      <c r="A11" s="7"/>
      <c r="B11" s="7" t="s">
        <v>773</v>
      </c>
      <c r="C11" s="7"/>
      <c r="D11" s="7"/>
      <c r="E11" s="7"/>
      <c r="F11" s="7"/>
      <c r="G11" s="7"/>
      <c r="H11" s="7"/>
      <c r="I11" s="7"/>
      <c r="J11" s="7"/>
      <c r="K11" s="7"/>
      <c r="L11" s="9" t="s">
        <v>687</v>
      </c>
      <c r="M11" s="30">
        <v>38.1</v>
      </c>
      <c r="N11" s="30">
        <v>32.200000000000003</v>
      </c>
      <c r="O11" s="30">
        <v>44.1</v>
      </c>
      <c r="P11" s="30">
        <v>26.9</v>
      </c>
      <c r="Q11" s="30">
        <v>30.9</v>
      </c>
      <c r="R11" s="30">
        <v>38.4</v>
      </c>
      <c r="S11" s="30">
        <v>41.1</v>
      </c>
      <c r="T11" s="30">
        <v>17.899999999999999</v>
      </c>
      <c r="U11" s="30">
        <v>35.700000000000003</v>
      </c>
    </row>
    <row r="12" spans="1:21" ht="16.5" customHeight="1" x14ac:dyDescent="0.2">
      <c r="A12" s="7" t="s">
        <v>774</v>
      </c>
      <c r="B12" s="7"/>
      <c r="C12" s="7"/>
      <c r="D12" s="7"/>
      <c r="E12" s="7"/>
      <c r="F12" s="7"/>
      <c r="G12" s="7"/>
      <c r="H12" s="7"/>
      <c r="I12" s="7"/>
      <c r="J12" s="7"/>
      <c r="K12" s="7"/>
      <c r="L12" s="9"/>
      <c r="M12" s="10"/>
      <c r="N12" s="10"/>
      <c r="O12" s="10"/>
      <c r="P12" s="10"/>
      <c r="Q12" s="10"/>
      <c r="R12" s="10"/>
      <c r="S12" s="10"/>
      <c r="T12" s="10"/>
      <c r="U12" s="10"/>
    </row>
    <row r="13" spans="1:21" ht="16.5" customHeight="1" x14ac:dyDescent="0.2">
      <c r="A13" s="7"/>
      <c r="B13" s="7" t="s">
        <v>803</v>
      </c>
      <c r="C13" s="7"/>
      <c r="D13" s="7"/>
      <c r="E13" s="7"/>
      <c r="F13" s="7"/>
      <c r="G13" s="7"/>
      <c r="H13" s="7"/>
      <c r="I13" s="7"/>
      <c r="J13" s="7"/>
      <c r="K13" s="7"/>
      <c r="L13" s="9" t="s">
        <v>174</v>
      </c>
      <c r="M13" s="36">
        <v>9.4</v>
      </c>
      <c r="N13" s="30">
        <v>10.4</v>
      </c>
      <c r="O13" s="30">
        <v>21.3</v>
      </c>
      <c r="P13" s="30">
        <v>11</v>
      </c>
      <c r="Q13" s="36">
        <v>8.6999999999999993</v>
      </c>
      <c r="R13" s="30">
        <v>23.7</v>
      </c>
      <c r="S13" s="30">
        <v>10.199999999999999</v>
      </c>
      <c r="T13" s="36">
        <v>6.1</v>
      </c>
      <c r="U13" s="30">
        <v>13.1</v>
      </c>
    </row>
    <row r="14" spans="1:21" ht="16.5" customHeight="1" x14ac:dyDescent="0.2">
      <c r="A14" s="7"/>
      <c r="B14" s="7" t="s">
        <v>804</v>
      </c>
      <c r="C14" s="7"/>
      <c r="D14" s="7"/>
      <c r="E14" s="7"/>
      <c r="F14" s="7"/>
      <c r="G14" s="7"/>
      <c r="H14" s="7"/>
      <c r="I14" s="7"/>
      <c r="J14" s="7"/>
      <c r="K14" s="7"/>
      <c r="L14" s="9" t="s">
        <v>174</v>
      </c>
      <c r="M14" s="30">
        <v>37</v>
      </c>
      <c r="N14" s="30">
        <v>34.1</v>
      </c>
      <c r="O14" s="30">
        <v>42.6</v>
      </c>
      <c r="P14" s="30">
        <v>25.7</v>
      </c>
      <c r="Q14" s="30">
        <v>33</v>
      </c>
      <c r="R14" s="30">
        <v>37.4</v>
      </c>
      <c r="S14" s="30">
        <v>33.1</v>
      </c>
      <c r="T14" s="30">
        <v>22.8</v>
      </c>
      <c r="U14" s="30">
        <v>35.200000000000003</v>
      </c>
    </row>
    <row r="15" spans="1:21" ht="16.5" customHeight="1" x14ac:dyDescent="0.2">
      <c r="A15" s="7"/>
      <c r="B15" s="7" t="s">
        <v>805</v>
      </c>
      <c r="C15" s="7"/>
      <c r="D15" s="7"/>
      <c r="E15" s="7"/>
      <c r="F15" s="7"/>
      <c r="G15" s="7"/>
      <c r="H15" s="7"/>
      <c r="I15" s="7"/>
      <c r="J15" s="7"/>
      <c r="K15" s="7"/>
      <c r="L15" s="9" t="s">
        <v>174</v>
      </c>
      <c r="M15" s="30">
        <v>46.1</v>
      </c>
      <c r="N15" s="30">
        <v>39</v>
      </c>
      <c r="O15" s="30">
        <v>49.9</v>
      </c>
      <c r="P15" s="30">
        <v>31.7</v>
      </c>
      <c r="Q15" s="30">
        <v>39.5</v>
      </c>
      <c r="R15" s="30">
        <v>41.3</v>
      </c>
      <c r="S15" s="30">
        <v>56.6</v>
      </c>
      <c r="T15" s="30">
        <v>27.8</v>
      </c>
      <c r="U15" s="30">
        <v>42.7</v>
      </c>
    </row>
    <row r="16" spans="1:21" ht="16.5" customHeight="1" x14ac:dyDescent="0.2">
      <c r="A16" s="7"/>
      <c r="B16" s="7" t="s">
        <v>767</v>
      </c>
      <c r="C16" s="7"/>
      <c r="D16" s="7"/>
      <c r="E16" s="7"/>
      <c r="F16" s="7"/>
      <c r="G16" s="7"/>
      <c r="H16" s="7"/>
      <c r="I16" s="7"/>
      <c r="J16" s="7"/>
      <c r="K16" s="7"/>
      <c r="L16" s="9" t="s">
        <v>174</v>
      </c>
      <c r="M16" s="30">
        <v>40.700000000000003</v>
      </c>
      <c r="N16" s="30">
        <v>37.5</v>
      </c>
      <c r="O16" s="30">
        <v>47.9</v>
      </c>
      <c r="P16" s="30">
        <v>30.8</v>
      </c>
      <c r="Q16" s="30">
        <v>39.5</v>
      </c>
      <c r="R16" s="30">
        <v>43.4</v>
      </c>
      <c r="S16" s="30">
        <v>45.3</v>
      </c>
      <c r="T16" s="30">
        <v>23.3</v>
      </c>
      <c r="U16" s="30">
        <v>39.9</v>
      </c>
    </row>
    <row r="17" spans="1:21" ht="16.5" customHeight="1" x14ac:dyDescent="0.2">
      <c r="A17" s="7"/>
      <c r="B17" s="7" t="s">
        <v>806</v>
      </c>
      <c r="C17" s="7"/>
      <c r="D17" s="7"/>
      <c r="E17" s="7"/>
      <c r="F17" s="7"/>
      <c r="G17" s="7"/>
      <c r="H17" s="7"/>
      <c r="I17" s="7"/>
      <c r="J17" s="7"/>
      <c r="K17" s="7"/>
      <c r="L17" s="9" t="s">
        <v>174</v>
      </c>
      <c r="M17" s="36">
        <v>7.4</v>
      </c>
      <c r="N17" s="36">
        <v>4.5999999999999996</v>
      </c>
      <c r="O17" s="30">
        <v>10.199999999999999</v>
      </c>
      <c r="P17" s="36">
        <v>7.4</v>
      </c>
      <c r="Q17" s="30">
        <v>10.7</v>
      </c>
      <c r="R17" s="36">
        <v>2.5</v>
      </c>
      <c r="S17" s="30">
        <v>14.3</v>
      </c>
      <c r="T17" s="36">
        <v>3.2</v>
      </c>
      <c r="U17" s="36">
        <v>7.5</v>
      </c>
    </row>
    <row r="18" spans="1:21" ht="16.5" customHeight="1" x14ac:dyDescent="0.2">
      <c r="A18" s="7"/>
      <c r="B18" s="7" t="s">
        <v>771</v>
      </c>
      <c r="C18" s="7"/>
      <c r="D18" s="7"/>
      <c r="E18" s="7"/>
      <c r="F18" s="7"/>
      <c r="G18" s="7"/>
      <c r="H18" s="7"/>
      <c r="I18" s="7"/>
      <c r="J18" s="7"/>
      <c r="K18" s="7"/>
      <c r="L18" s="9" t="s">
        <v>687</v>
      </c>
      <c r="M18" s="30">
        <v>25.7</v>
      </c>
      <c r="N18" s="30">
        <v>23.3</v>
      </c>
      <c r="O18" s="30">
        <v>32.799999999999997</v>
      </c>
      <c r="P18" s="30">
        <v>19.8</v>
      </c>
      <c r="Q18" s="30">
        <v>23.5</v>
      </c>
      <c r="R18" s="30">
        <v>29.3</v>
      </c>
      <c r="S18" s="30">
        <v>28</v>
      </c>
      <c r="T18" s="30">
        <v>15.5</v>
      </c>
      <c r="U18" s="30">
        <v>25.8</v>
      </c>
    </row>
    <row r="19" spans="1:21" ht="16.5" customHeight="1" x14ac:dyDescent="0.2">
      <c r="A19" s="7"/>
      <c r="B19" s="7" t="s">
        <v>772</v>
      </c>
      <c r="C19" s="7"/>
      <c r="D19" s="7"/>
      <c r="E19" s="7"/>
      <c r="F19" s="7"/>
      <c r="G19" s="7"/>
      <c r="H19" s="7"/>
      <c r="I19" s="7"/>
      <c r="J19" s="7"/>
      <c r="K19" s="7"/>
      <c r="L19" s="9" t="s">
        <v>687</v>
      </c>
      <c r="M19" s="30">
        <v>40.6</v>
      </c>
      <c r="N19" s="30">
        <v>36.1</v>
      </c>
      <c r="O19" s="30">
        <v>45.5</v>
      </c>
      <c r="P19" s="30">
        <v>28</v>
      </c>
      <c r="Q19" s="30">
        <v>35.6</v>
      </c>
      <c r="R19" s="30">
        <v>38.9</v>
      </c>
      <c r="S19" s="30">
        <v>42.4</v>
      </c>
      <c r="T19" s="30">
        <v>24.8</v>
      </c>
      <c r="U19" s="30">
        <v>38.200000000000003</v>
      </c>
    </row>
    <row r="20" spans="1:21" ht="16.5" customHeight="1" x14ac:dyDescent="0.2">
      <c r="A20" s="7"/>
      <c r="B20" s="7" t="s">
        <v>773</v>
      </c>
      <c r="C20" s="7"/>
      <c r="D20" s="7"/>
      <c r="E20" s="7"/>
      <c r="F20" s="7"/>
      <c r="G20" s="7"/>
      <c r="H20" s="7"/>
      <c r="I20" s="7"/>
      <c r="J20" s="7"/>
      <c r="K20" s="7"/>
      <c r="L20" s="9" t="s">
        <v>687</v>
      </c>
      <c r="M20" s="30">
        <v>40.6</v>
      </c>
      <c r="N20" s="30">
        <v>36.299999999999997</v>
      </c>
      <c r="O20" s="30">
        <v>45.8</v>
      </c>
      <c r="P20" s="30">
        <v>28.4</v>
      </c>
      <c r="Q20" s="30">
        <v>36.1</v>
      </c>
      <c r="R20" s="30">
        <v>39.6</v>
      </c>
      <c r="S20" s="30">
        <v>42.8</v>
      </c>
      <c r="T20" s="30">
        <v>24.5</v>
      </c>
      <c r="U20" s="30">
        <v>38.4</v>
      </c>
    </row>
    <row r="21" spans="1:21" ht="16.5" customHeight="1" x14ac:dyDescent="0.2">
      <c r="A21" s="7" t="s">
        <v>775</v>
      </c>
      <c r="B21" s="7"/>
      <c r="C21" s="7"/>
      <c r="D21" s="7"/>
      <c r="E21" s="7"/>
      <c r="F21" s="7"/>
      <c r="G21" s="7"/>
      <c r="H21" s="7"/>
      <c r="I21" s="7"/>
      <c r="J21" s="7"/>
      <c r="K21" s="7"/>
      <c r="L21" s="9"/>
      <c r="M21" s="10"/>
      <c r="N21" s="10"/>
      <c r="O21" s="10"/>
      <c r="P21" s="10"/>
      <c r="Q21" s="10"/>
      <c r="R21" s="10"/>
      <c r="S21" s="10"/>
      <c r="T21" s="10"/>
      <c r="U21" s="10"/>
    </row>
    <row r="22" spans="1:21" ht="16.5" customHeight="1" x14ac:dyDescent="0.2">
      <c r="A22" s="7"/>
      <c r="B22" s="7" t="s">
        <v>803</v>
      </c>
      <c r="C22" s="7"/>
      <c r="D22" s="7"/>
      <c r="E22" s="7"/>
      <c r="F22" s="7"/>
      <c r="G22" s="7"/>
      <c r="H22" s="7"/>
      <c r="I22" s="7"/>
      <c r="J22" s="7"/>
      <c r="K22" s="7"/>
      <c r="L22" s="9" t="s">
        <v>174</v>
      </c>
      <c r="M22" s="36">
        <v>9.1</v>
      </c>
      <c r="N22" s="36">
        <v>7.9</v>
      </c>
      <c r="O22" s="30">
        <v>22.1</v>
      </c>
      <c r="P22" s="30">
        <v>11.3</v>
      </c>
      <c r="Q22" s="36">
        <v>8.4</v>
      </c>
      <c r="R22" s="30">
        <v>20.5</v>
      </c>
      <c r="S22" s="36">
        <v>8.3000000000000007</v>
      </c>
      <c r="T22" s="36">
        <v>7.5</v>
      </c>
      <c r="U22" s="30">
        <v>13</v>
      </c>
    </row>
    <row r="23" spans="1:21" ht="16.5" customHeight="1" x14ac:dyDescent="0.2">
      <c r="A23" s="7"/>
      <c r="B23" s="7" t="s">
        <v>804</v>
      </c>
      <c r="C23" s="7"/>
      <c r="D23" s="7"/>
      <c r="E23" s="7"/>
      <c r="F23" s="7"/>
      <c r="G23" s="7"/>
      <c r="H23" s="7"/>
      <c r="I23" s="7"/>
      <c r="J23" s="7"/>
      <c r="K23" s="7"/>
      <c r="L23" s="9" t="s">
        <v>174</v>
      </c>
      <c r="M23" s="30">
        <v>35.9</v>
      </c>
      <c r="N23" s="30">
        <v>32.200000000000003</v>
      </c>
      <c r="O23" s="30">
        <v>41.3</v>
      </c>
      <c r="P23" s="30">
        <v>28.1</v>
      </c>
      <c r="Q23" s="30">
        <v>33.200000000000003</v>
      </c>
      <c r="R23" s="30">
        <v>35.200000000000003</v>
      </c>
      <c r="S23" s="30">
        <v>35</v>
      </c>
      <c r="T23" s="30">
        <v>24.4</v>
      </c>
      <c r="U23" s="30">
        <v>34.799999999999997</v>
      </c>
    </row>
    <row r="24" spans="1:21" ht="16.5" customHeight="1" x14ac:dyDescent="0.2">
      <c r="A24" s="7"/>
      <c r="B24" s="7" t="s">
        <v>805</v>
      </c>
      <c r="C24" s="7"/>
      <c r="D24" s="7"/>
      <c r="E24" s="7"/>
      <c r="F24" s="7"/>
      <c r="G24" s="7"/>
      <c r="H24" s="7"/>
      <c r="I24" s="7"/>
      <c r="J24" s="7"/>
      <c r="K24" s="7"/>
      <c r="L24" s="9" t="s">
        <v>174</v>
      </c>
      <c r="M24" s="30">
        <v>45.9</v>
      </c>
      <c r="N24" s="30">
        <v>36.5</v>
      </c>
      <c r="O24" s="30">
        <v>50</v>
      </c>
      <c r="P24" s="30">
        <v>33.9</v>
      </c>
      <c r="Q24" s="30">
        <v>40.1</v>
      </c>
      <c r="R24" s="30">
        <v>39.6</v>
      </c>
      <c r="S24" s="30">
        <v>52.6</v>
      </c>
      <c r="T24" s="30">
        <v>29.9</v>
      </c>
      <c r="U24" s="30">
        <v>42.8</v>
      </c>
    </row>
    <row r="25" spans="1:21" ht="16.5" customHeight="1" x14ac:dyDescent="0.2">
      <c r="A25" s="7"/>
      <c r="B25" s="7" t="s">
        <v>767</v>
      </c>
      <c r="C25" s="7"/>
      <c r="D25" s="7"/>
      <c r="E25" s="7"/>
      <c r="F25" s="7"/>
      <c r="G25" s="7"/>
      <c r="H25" s="7"/>
      <c r="I25" s="7"/>
      <c r="J25" s="7"/>
      <c r="K25" s="7"/>
      <c r="L25" s="9" t="s">
        <v>174</v>
      </c>
      <c r="M25" s="30">
        <v>39.200000000000003</v>
      </c>
      <c r="N25" s="30">
        <v>36.5</v>
      </c>
      <c r="O25" s="30">
        <v>48.8</v>
      </c>
      <c r="P25" s="30">
        <v>30.7</v>
      </c>
      <c r="Q25" s="30">
        <v>36.9</v>
      </c>
      <c r="R25" s="30">
        <v>43</v>
      </c>
      <c r="S25" s="30">
        <v>52.6</v>
      </c>
      <c r="T25" s="30">
        <v>24.8</v>
      </c>
      <c r="U25" s="30">
        <v>39.5</v>
      </c>
    </row>
    <row r="26" spans="1:21" ht="16.5" customHeight="1" x14ac:dyDescent="0.2">
      <c r="A26" s="7"/>
      <c r="B26" s="7" t="s">
        <v>806</v>
      </c>
      <c r="C26" s="7"/>
      <c r="D26" s="7"/>
      <c r="E26" s="7"/>
      <c r="F26" s="7"/>
      <c r="G26" s="7"/>
      <c r="H26" s="7"/>
      <c r="I26" s="7"/>
      <c r="J26" s="7"/>
      <c r="K26" s="7"/>
      <c r="L26" s="9" t="s">
        <v>174</v>
      </c>
      <c r="M26" s="36">
        <v>7.3</v>
      </c>
      <c r="N26" s="36">
        <v>5.0999999999999996</v>
      </c>
      <c r="O26" s="30">
        <v>12</v>
      </c>
      <c r="P26" s="30">
        <v>12.2</v>
      </c>
      <c r="Q26" s="36">
        <v>9.6</v>
      </c>
      <c r="R26" s="36">
        <v>3.3</v>
      </c>
      <c r="S26" s="30">
        <v>12.7</v>
      </c>
      <c r="T26" s="36">
        <v>4.0999999999999996</v>
      </c>
      <c r="U26" s="36">
        <v>8.6</v>
      </c>
    </row>
    <row r="27" spans="1:21" ht="16.5" customHeight="1" x14ac:dyDescent="0.2">
      <c r="A27" s="7"/>
      <c r="B27" s="7" t="s">
        <v>771</v>
      </c>
      <c r="C27" s="7"/>
      <c r="D27" s="7"/>
      <c r="E27" s="7"/>
      <c r="F27" s="7"/>
      <c r="G27" s="7"/>
      <c r="H27" s="7"/>
      <c r="I27" s="7"/>
      <c r="J27" s="7"/>
      <c r="K27" s="7"/>
      <c r="L27" s="9" t="s">
        <v>687</v>
      </c>
      <c r="M27" s="30">
        <v>25.1</v>
      </c>
      <c r="N27" s="30">
        <v>21.5</v>
      </c>
      <c r="O27" s="30">
        <v>33.1</v>
      </c>
      <c r="P27" s="30">
        <v>21.6</v>
      </c>
      <c r="Q27" s="30">
        <v>23.2</v>
      </c>
      <c r="R27" s="30">
        <v>27.4</v>
      </c>
      <c r="S27" s="30">
        <v>27.5</v>
      </c>
      <c r="T27" s="30">
        <v>17</v>
      </c>
      <c r="U27" s="30">
        <v>25.8</v>
      </c>
    </row>
    <row r="28" spans="1:21" ht="16.5" customHeight="1" x14ac:dyDescent="0.2">
      <c r="A28" s="7"/>
      <c r="B28" s="7" t="s">
        <v>772</v>
      </c>
      <c r="C28" s="7"/>
      <c r="D28" s="7"/>
      <c r="E28" s="7"/>
      <c r="F28" s="7"/>
      <c r="G28" s="7"/>
      <c r="H28" s="7"/>
      <c r="I28" s="7"/>
      <c r="J28" s="7"/>
      <c r="K28" s="7"/>
      <c r="L28" s="9" t="s">
        <v>687</v>
      </c>
      <c r="M28" s="30">
        <v>39.9</v>
      </c>
      <c r="N28" s="30">
        <v>33.9</v>
      </c>
      <c r="O28" s="30">
        <v>44.7</v>
      </c>
      <c r="P28" s="30">
        <v>30.4</v>
      </c>
      <c r="Q28" s="30">
        <v>35.9</v>
      </c>
      <c r="R28" s="30">
        <v>36.9</v>
      </c>
      <c r="S28" s="30">
        <v>42</v>
      </c>
      <c r="T28" s="30">
        <v>26.6</v>
      </c>
      <c r="U28" s="30">
        <v>38</v>
      </c>
    </row>
    <row r="29" spans="1:21" ht="16.5" customHeight="1" x14ac:dyDescent="0.2">
      <c r="A29" s="7"/>
      <c r="B29" s="7" t="s">
        <v>773</v>
      </c>
      <c r="C29" s="7"/>
      <c r="D29" s="7"/>
      <c r="E29" s="7"/>
      <c r="F29" s="7"/>
      <c r="G29" s="7"/>
      <c r="H29" s="7"/>
      <c r="I29" s="7"/>
      <c r="J29" s="7"/>
      <c r="K29" s="7"/>
      <c r="L29" s="9" t="s">
        <v>687</v>
      </c>
      <c r="M29" s="30">
        <v>39.799999999999997</v>
      </c>
      <c r="N29" s="30">
        <v>34.299999999999997</v>
      </c>
      <c r="O29" s="30">
        <v>45.3</v>
      </c>
      <c r="P29" s="30">
        <v>30.4</v>
      </c>
      <c r="Q29" s="30">
        <v>36.1</v>
      </c>
      <c r="R29" s="30">
        <v>37.799999999999997</v>
      </c>
      <c r="S29" s="30">
        <v>43.5</v>
      </c>
      <c r="T29" s="30">
        <v>26.3</v>
      </c>
      <c r="U29" s="30">
        <v>38.200000000000003</v>
      </c>
    </row>
    <row r="30" spans="1:21" ht="16.5" customHeight="1" x14ac:dyDescent="0.2">
      <c r="A30" s="7" t="s">
        <v>776</v>
      </c>
      <c r="B30" s="7"/>
      <c r="C30" s="7"/>
      <c r="D30" s="7"/>
      <c r="E30" s="7"/>
      <c r="F30" s="7"/>
      <c r="G30" s="7"/>
      <c r="H30" s="7"/>
      <c r="I30" s="7"/>
      <c r="J30" s="7"/>
      <c r="K30" s="7"/>
      <c r="L30" s="9"/>
      <c r="M30" s="10"/>
      <c r="N30" s="10"/>
      <c r="O30" s="10"/>
      <c r="P30" s="10"/>
      <c r="Q30" s="10"/>
      <c r="R30" s="10"/>
      <c r="S30" s="10"/>
      <c r="T30" s="10"/>
      <c r="U30" s="10"/>
    </row>
    <row r="31" spans="1:21" ht="16.5" customHeight="1" x14ac:dyDescent="0.2">
      <c r="A31" s="7"/>
      <c r="B31" s="7" t="s">
        <v>803</v>
      </c>
      <c r="C31" s="7"/>
      <c r="D31" s="7"/>
      <c r="E31" s="7"/>
      <c r="F31" s="7"/>
      <c r="G31" s="7"/>
      <c r="H31" s="7"/>
      <c r="I31" s="7"/>
      <c r="J31" s="7"/>
      <c r="K31" s="7"/>
      <c r="L31" s="9" t="s">
        <v>174</v>
      </c>
      <c r="M31" s="36">
        <v>8.5</v>
      </c>
      <c r="N31" s="36">
        <v>7.9</v>
      </c>
      <c r="O31" s="30">
        <v>21.7</v>
      </c>
      <c r="P31" s="30">
        <v>12</v>
      </c>
      <c r="Q31" s="36">
        <v>8.1</v>
      </c>
      <c r="R31" s="30">
        <v>18.2</v>
      </c>
      <c r="S31" s="36">
        <v>9.5</v>
      </c>
      <c r="T31" s="36">
        <v>7.7</v>
      </c>
      <c r="U31" s="30">
        <v>12.7</v>
      </c>
    </row>
    <row r="32" spans="1:21" ht="16.5" customHeight="1" x14ac:dyDescent="0.2">
      <c r="A32" s="7"/>
      <c r="B32" s="7" t="s">
        <v>804</v>
      </c>
      <c r="C32" s="7"/>
      <c r="D32" s="7"/>
      <c r="E32" s="7"/>
      <c r="F32" s="7"/>
      <c r="G32" s="7"/>
      <c r="H32" s="7"/>
      <c r="I32" s="7"/>
      <c r="J32" s="7"/>
      <c r="K32" s="7"/>
      <c r="L32" s="9" t="s">
        <v>174</v>
      </c>
      <c r="M32" s="30">
        <v>36.1</v>
      </c>
      <c r="N32" s="30">
        <v>29.8</v>
      </c>
      <c r="O32" s="30">
        <v>40.5</v>
      </c>
      <c r="P32" s="30">
        <v>29.4</v>
      </c>
      <c r="Q32" s="30">
        <v>31.5</v>
      </c>
      <c r="R32" s="30">
        <v>32.4</v>
      </c>
      <c r="S32" s="30">
        <v>35.200000000000003</v>
      </c>
      <c r="T32" s="30">
        <v>24.8</v>
      </c>
      <c r="U32" s="30">
        <v>34.4</v>
      </c>
    </row>
    <row r="33" spans="1:21" ht="16.5" customHeight="1" x14ac:dyDescent="0.2">
      <c r="A33" s="7"/>
      <c r="B33" s="7" t="s">
        <v>805</v>
      </c>
      <c r="C33" s="7"/>
      <c r="D33" s="7"/>
      <c r="E33" s="7"/>
      <c r="F33" s="7"/>
      <c r="G33" s="7"/>
      <c r="H33" s="7"/>
      <c r="I33" s="7"/>
      <c r="J33" s="7"/>
      <c r="K33" s="7"/>
      <c r="L33" s="9" t="s">
        <v>174</v>
      </c>
      <c r="M33" s="30">
        <v>45.8</v>
      </c>
      <c r="N33" s="30">
        <v>34.9</v>
      </c>
      <c r="O33" s="30">
        <v>49.1</v>
      </c>
      <c r="P33" s="30">
        <v>35</v>
      </c>
      <c r="Q33" s="30">
        <v>37.6</v>
      </c>
      <c r="R33" s="30">
        <v>51.7</v>
      </c>
      <c r="S33" s="30">
        <v>75.400000000000006</v>
      </c>
      <c r="T33" s="30">
        <v>29.5</v>
      </c>
      <c r="U33" s="30">
        <v>42.5</v>
      </c>
    </row>
    <row r="34" spans="1:21" ht="16.5" customHeight="1" x14ac:dyDescent="0.2">
      <c r="A34" s="7"/>
      <c r="B34" s="7" t="s">
        <v>767</v>
      </c>
      <c r="C34" s="7"/>
      <c r="D34" s="7"/>
      <c r="E34" s="7"/>
      <c r="F34" s="7"/>
      <c r="G34" s="7"/>
      <c r="H34" s="7"/>
      <c r="I34" s="7"/>
      <c r="J34" s="7"/>
      <c r="K34" s="7"/>
      <c r="L34" s="9" t="s">
        <v>174</v>
      </c>
      <c r="M34" s="30">
        <v>37.1</v>
      </c>
      <c r="N34" s="30">
        <v>35.9</v>
      </c>
      <c r="O34" s="30">
        <v>45.9</v>
      </c>
      <c r="P34" s="30">
        <v>29.6</v>
      </c>
      <c r="Q34" s="30">
        <v>36.200000000000003</v>
      </c>
      <c r="R34" s="30">
        <v>76.900000000000006</v>
      </c>
      <c r="S34" s="30">
        <v>81.099999999999994</v>
      </c>
      <c r="T34" s="30">
        <v>21.2</v>
      </c>
      <c r="U34" s="30">
        <v>37.299999999999997</v>
      </c>
    </row>
    <row r="35" spans="1:21" ht="16.5" customHeight="1" x14ac:dyDescent="0.2">
      <c r="A35" s="7"/>
      <c r="B35" s="7" t="s">
        <v>806</v>
      </c>
      <c r="C35" s="7"/>
      <c r="D35" s="7"/>
      <c r="E35" s="7"/>
      <c r="F35" s="7"/>
      <c r="G35" s="7"/>
      <c r="H35" s="7"/>
      <c r="I35" s="7"/>
      <c r="J35" s="7"/>
      <c r="K35" s="7"/>
      <c r="L35" s="9" t="s">
        <v>174</v>
      </c>
      <c r="M35" s="36">
        <v>6.7</v>
      </c>
      <c r="N35" s="36">
        <v>5.6</v>
      </c>
      <c r="O35" s="30">
        <v>13.1</v>
      </c>
      <c r="P35" s="30">
        <v>11.8</v>
      </c>
      <c r="Q35" s="36">
        <v>9.6</v>
      </c>
      <c r="R35" s="36">
        <v>7.6</v>
      </c>
      <c r="S35" s="30">
        <v>10.3</v>
      </c>
      <c r="T35" s="36">
        <v>4.4000000000000004</v>
      </c>
      <c r="U35" s="36">
        <v>8.6</v>
      </c>
    </row>
    <row r="36" spans="1:21" ht="16.5" customHeight="1" x14ac:dyDescent="0.2">
      <c r="A36" s="7"/>
      <c r="B36" s="7" t="s">
        <v>771</v>
      </c>
      <c r="C36" s="7"/>
      <c r="D36" s="7"/>
      <c r="E36" s="7"/>
      <c r="F36" s="7"/>
      <c r="G36" s="7"/>
      <c r="H36" s="7"/>
      <c r="I36" s="7"/>
      <c r="J36" s="7"/>
      <c r="K36" s="7"/>
      <c r="L36" s="9" t="s">
        <v>687</v>
      </c>
      <c r="M36" s="30">
        <v>24.7</v>
      </c>
      <c r="N36" s="30">
        <v>20.6</v>
      </c>
      <c r="O36" s="30">
        <v>32.4</v>
      </c>
      <c r="P36" s="30">
        <v>22.2</v>
      </c>
      <c r="Q36" s="30">
        <v>22.1</v>
      </c>
      <c r="R36" s="30">
        <v>31.1</v>
      </c>
      <c r="S36" s="30">
        <v>33.9</v>
      </c>
      <c r="T36" s="30">
        <v>16.899999999999999</v>
      </c>
      <c r="U36" s="30">
        <v>25.3</v>
      </c>
    </row>
    <row r="37" spans="1:21" ht="16.5" customHeight="1" x14ac:dyDescent="0.2">
      <c r="A37" s="7"/>
      <c r="B37" s="7" t="s">
        <v>772</v>
      </c>
      <c r="C37" s="7"/>
      <c r="D37" s="7"/>
      <c r="E37" s="7"/>
      <c r="F37" s="7"/>
      <c r="G37" s="7"/>
      <c r="H37" s="7"/>
      <c r="I37" s="7"/>
      <c r="J37" s="7"/>
      <c r="K37" s="7"/>
      <c r="L37" s="9" t="s">
        <v>687</v>
      </c>
      <c r="M37" s="30">
        <v>39.9</v>
      </c>
      <c r="N37" s="30">
        <v>31.8</v>
      </c>
      <c r="O37" s="30">
        <v>43.9</v>
      </c>
      <c r="P37" s="30">
        <v>31.6</v>
      </c>
      <c r="Q37" s="30">
        <v>33.9</v>
      </c>
      <c r="R37" s="30">
        <v>40</v>
      </c>
      <c r="S37" s="30">
        <v>51</v>
      </c>
      <c r="T37" s="30">
        <v>26.7</v>
      </c>
      <c r="U37" s="30">
        <v>37.6</v>
      </c>
    </row>
    <row r="38" spans="1:21" ht="16.5" customHeight="1" x14ac:dyDescent="0.2">
      <c r="A38" s="7"/>
      <c r="B38" s="7" t="s">
        <v>773</v>
      </c>
      <c r="C38" s="7"/>
      <c r="D38" s="7"/>
      <c r="E38" s="7"/>
      <c r="F38" s="7"/>
      <c r="G38" s="7"/>
      <c r="H38" s="7"/>
      <c r="I38" s="7"/>
      <c r="J38" s="7"/>
      <c r="K38" s="7"/>
      <c r="L38" s="9" t="s">
        <v>687</v>
      </c>
      <c r="M38" s="30">
        <v>39.5</v>
      </c>
      <c r="N38" s="30">
        <v>32.4</v>
      </c>
      <c r="O38" s="30">
        <v>44.2</v>
      </c>
      <c r="P38" s="30">
        <v>31.3</v>
      </c>
      <c r="Q38" s="30">
        <v>34.200000000000003</v>
      </c>
      <c r="R38" s="30">
        <v>45.3</v>
      </c>
      <c r="S38" s="30">
        <v>55.3</v>
      </c>
      <c r="T38" s="30">
        <v>25.9</v>
      </c>
      <c r="U38" s="30">
        <v>37.6</v>
      </c>
    </row>
    <row r="39" spans="1:21" ht="16.5" customHeight="1" x14ac:dyDescent="0.2">
      <c r="A39" s="7" t="s">
        <v>777</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803</v>
      </c>
      <c r="C40" s="7"/>
      <c r="D40" s="7"/>
      <c r="E40" s="7"/>
      <c r="F40" s="7"/>
      <c r="G40" s="7"/>
      <c r="H40" s="7"/>
      <c r="I40" s="7"/>
      <c r="J40" s="7"/>
      <c r="K40" s="7"/>
      <c r="L40" s="9" t="s">
        <v>174</v>
      </c>
      <c r="M40" s="36">
        <v>8.1</v>
      </c>
      <c r="N40" s="36">
        <v>7.2</v>
      </c>
      <c r="O40" s="30">
        <v>22.4</v>
      </c>
      <c r="P40" s="30">
        <v>12.5</v>
      </c>
      <c r="Q40" s="36">
        <v>7.3</v>
      </c>
      <c r="R40" s="30">
        <v>17.2</v>
      </c>
      <c r="S40" s="30">
        <v>10.199999999999999</v>
      </c>
      <c r="T40" s="30">
        <v>10.3</v>
      </c>
      <c r="U40" s="30">
        <v>13</v>
      </c>
    </row>
    <row r="41" spans="1:21" ht="16.5" customHeight="1" x14ac:dyDescent="0.2">
      <c r="A41" s="7"/>
      <c r="B41" s="7" t="s">
        <v>804</v>
      </c>
      <c r="C41" s="7"/>
      <c r="D41" s="7"/>
      <c r="E41" s="7"/>
      <c r="F41" s="7"/>
      <c r="G41" s="7"/>
      <c r="H41" s="7"/>
      <c r="I41" s="7"/>
      <c r="J41" s="7"/>
      <c r="K41" s="7"/>
      <c r="L41" s="9" t="s">
        <v>174</v>
      </c>
      <c r="M41" s="30">
        <v>35</v>
      </c>
      <c r="N41" s="30">
        <v>28.2</v>
      </c>
      <c r="O41" s="30">
        <v>40.700000000000003</v>
      </c>
      <c r="P41" s="30">
        <v>31</v>
      </c>
      <c r="Q41" s="30">
        <v>30.5</v>
      </c>
      <c r="R41" s="30">
        <v>30.7</v>
      </c>
      <c r="S41" s="30">
        <v>35.799999999999997</v>
      </c>
      <c r="T41" s="30">
        <v>23.8</v>
      </c>
      <c r="U41" s="30">
        <v>34</v>
      </c>
    </row>
    <row r="42" spans="1:21" ht="16.5" customHeight="1" x14ac:dyDescent="0.2">
      <c r="A42" s="7"/>
      <c r="B42" s="7" t="s">
        <v>805</v>
      </c>
      <c r="C42" s="7"/>
      <c r="D42" s="7"/>
      <c r="E42" s="7"/>
      <c r="F42" s="7"/>
      <c r="G42" s="7"/>
      <c r="H42" s="7"/>
      <c r="I42" s="7"/>
      <c r="J42" s="7"/>
      <c r="K42" s="7"/>
      <c r="L42" s="9" t="s">
        <v>174</v>
      </c>
      <c r="M42" s="30">
        <v>44.6</v>
      </c>
      <c r="N42" s="30">
        <v>35.5</v>
      </c>
      <c r="O42" s="30">
        <v>48.5</v>
      </c>
      <c r="P42" s="30">
        <v>34</v>
      </c>
      <c r="Q42" s="30">
        <v>36.299999999999997</v>
      </c>
      <c r="R42" s="30">
        <v>72.900000000000006</v>
      </c>
      <c r="S42" s="30">
        <v>86.8</v>
      </c>
      <c r="T42" s="30">
        <v>28.8</v>
      </c>
      <c r="U42" s="30">
        <v>41.8</v>
      </c>
    </row>
    <row r="43" spans="1:21" ht="16.5" customHeight="1" x14ac:dyDescent="0.2">
      <c r="A43" s="7"/>
      <c r="B43" s="7" t="s">
        <v>767</v>
      </c>
      <c r="C43" s="7"/>
      <c r="D43" s="7"/>
      <c r="E43" s="7"/>
      <c r="F43" s="7"/>
      <c r="G43" s="7"/>
      <c r="H43" s="7"/>
      <c r="I43" s="7"/>
      <c r="J43" s="7"/>
      <c r="K43" s="7"/>
      <c r="L43" s="9" t="s">
        <v>174</v>
      </c>
      <c r="M43" s="30">
        <v>34.799999999999997</v>
      </c>
      <c r="N43" s="30">
        <v>34.4</v>
      </c>
      <c r="O43" s="30">
        <v>43.1</v>
      </c>
      <c r="P43" s="30">
        <v>32.9</v>
      </c>
      <c r="Q43" s="30">
        <v>33.700000000000003</v>
      </c>
      <c r="R43" s="42" t="s">
        <v>227</v>
      </c>
      <c r="S43" s="42" t="s">
        <v>227</v>
      </c>
      <c r="T43" s="30">
        <v>21.8</v>
      </c>
      <c r="U43" s="30">
        <v>35.6</v>
      </c>
    </row>
    <row r="44" spans="1:21" ht="16.5" customHeight="1" x14ac:dyDescent="0.2">
      <c r="A44" s="7"/>
      <c r="B44" s="7" t="s">
        <v>806</v>
      </c>
      <c r="C44" s="7"/>
      <c r="D44" s="7"/>
      <c r="E44" s="7"/>
      <c r="F44" s="7"/>
      <c r="G44" s="7"/>
      <c r="H44" s="7"/>
      <c r="I44" s="7"/>
      <c r="J44" s="7"/>
      <c r="K44" s="7"/>
      <c r="L44" s="9" t="s">
        <v>174</v>
      </c>
      <c r="M44" s="36">
        <v>5.9</v>
      </c>
      <c r="N44" s="36">
        <v>6.2</v>
      </c>
      <c r="O44" s="30">
        <v>12.7</v>
      </c>
      <c r="P44" s="30">
        <v>10</v>
      </c>
      <c r="Q44" s="30">
        <v>11.7</v>
      </c>
      <c r="R44" s="42" t="s">
        <v>227</v>
      </c>
      <c r="S44" s="42" t="s">
        <v>227</v>
      </c>
      <c r="T44" s="36">
        <v>4.8</v>
      </c>
      <c r="U44" s="36">
        <v>8.1999999999999993</v>
      </c>
    </row>
    <row r="45" spans="1:21" ht="16.5" customHeight="1" x14ac:dyDescent="0.2">
      <c r="A45" s="7"/>
      <c r="B45" s="7" t="s">
        <v>771</v>
      </c>
      <c r="C45" s="7"/>
      <c r="D45" s="7"/>
      <c r="E45" s="7"/>
      <c r="F45" s="7"/>
      <c r="G45" s="7"/>
      <c r="H45" s="7"/>
      <c r="I45" s="7"/>
      <c r="J45" s="7"/>
      <c r="K45" s="7"/>
      <c r="L45" s="9" t="s">
        <v>687</v>
      </c>
      <c r="M45" s="30">
        <v>23.8</v>
      </c>
      <c r="N45" s="30">
        <v>20</v>
      </c>
      <c r="O45" s="30">
        <v>32.4</v>
      </c>
      <c r="P45" s="30">
        <v>22.6</v>
      </c>
      <c r="Q45" s="30">
        <v>21.4</v>
      </c>
      <c r="R45" s="30">
        <v>27.3</v>
      </c>
      <c r="S45" s="30">
        <v>28.8</v>
      </c>
      <c r="T45" s="30">
        <v>17.5</v>
      </c>
      <c r="U45" s="30">
        <v>25</v>
      </c>
    </row>
    <row r="46" spans="1:21" ht="16.5" customHeight="1" x14ac:dyDescent="0.2">
      <c r="A46" s="7"/>
      <c r="B46" s="7" t="s">
        <v>772</v>
      </c>
      <c r="C46" s="7"/>
      <c r="D46" s="7"/>
      <c r="E46" s="7"/>
      <c r="F46" s="7"/>
      <c r="G46" s="7"/>
      <c r="H46" s="7"/>
      <c r="I46" s="7"/>
      <c r="J46" s="7"/>
      <c r="K46" s="7"/>
      <c r="L46" s="9" t="s">
        <v>687</v>
      </c>
      <c r="M46" s="30">
        <v>38.799999999999997</v>
      </c>
      <c r="N46" s="30">
        <v>31.1</v>
      </c>
      <c r="O46" s="30">
        <v>43.8</v>
      </c>
      <c r="P46" s="30">
        <v>32.200000000000003</v>
      </c>
      <c r="Q46" s="30">
        <v>32.799999999999997</v>
      </c>
      <c r="R46" s="30">
        <v>47.4</v>
      </c>
      <c r="S46" s="30">
        <v>55.9</v>
      </c>
      <c r="T46" s="30">
        <v>25.8</v>
      </c>
      <c r="U46" s="30">
        <v>37.1</v>
      </c>
    </row>
    <row r="47" spans="1:21" ht="16.5" customHeight="1" x14ac:dyDescent="0.2">
      <c r="A47" s="7"/>
      <c r="B47" s="7" t="s">
        <v>773</v>
      </c>
      <c r="C47" s="7"/>
      <c r="D47" s="7"/>
      <c r="E47" s="7"/>
      <c r="F47" s="7"/>
      <c r="G47" s="7"/>
      <c r="H47" s="7"/>
      <c r="I47" s="7"/>
      <c r="J47" s="7"/>
      <c r="K47" s="7"/>
      <c r="L47" s="9" t="s">
        <v>687</v>
      </c>
      <c r="M47" s="30">
        <v>38.200000000000003</v>
      </c>
      <c r="N47" s="30">
        <v>31.6</v>
      </c>
      <c r="O47" s="30">
        <v>43.7</v>
      </c>
      <c r="P47" s="30">
        <v>32.299999999999997</v>
      </c>
      <c r="Q47" s="30">
        <v>32.9</v>
      </c>
      <c r="R47" s="30">
        <v>40.6</v>
      </c>
      <c r="S47" s="30">
        <v>47.9</v>
      </c>
      <c r="T47" s="30">
        <v>25.2</v>
      </c>
      <c r="U47" s="30">
        <v>36.9</v>
      </c>
    </row>
    <row r="48" spans="1:21" ht="16.5" customHeight="1" x14ac:dyDescent="0.2">
      <c r="A48" s="7" t="s">
        <v>778</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803</v>
      </c>
      <c r="C49" s="7"/>
      <c r="D49" s="7"/>
      <c r="E49" s="7"/>
      <c r="F49" s="7"/>
      <c r="G49" s="7"/>
      <c r="H49" s="7"/>
      <c r="I49" s="7"/>
      <c r="J49" s="7"/>
      <c r="K49" s="7"/>
      <c r="L49" s="9" t="s">
        <v>174</v>
      </c>
      <c r="M49" s="36">
        <v>6.6</v>
      </c>
      <c r="N49" s="36">
        <v>6.9</v>
      </c>
      <c r="O49" s="30">
        <v>23.1</v>
      </c>
      <c r="P49" s="30">
        <v>11.5</v>
      </c>
      <c r="Q49" s="36">
        <v>6.5</v>
      </c>
      <c r="R49" s="30">
        <v>16.7</v>
      </c>
      <c r="S49" s="36">
        <v>9.5</v>
      </c>
      <c r="T49" s="30">
        <v>11.2</v>
      </c>
      <c r="U49" s="30">
        <v>12.5</v>
      </c>
    </row>
    <row r="50" spans="1:21" ht="16.5" customHeight="1" x14ac:dyDescent="0.2">
      <c r="A50" s="7"/>
      <c r="B50" s="7" t="s">
        <v>804</v>
      </c>
      <c r="C50" s="7"/>
      <c r="D50" s="7"/>
      <c r="E50" s="7"/>
      <c r="F50" s="7"/>
      <c r="G50" s="7"/>
      <c r="H50" s="7"/>
      <c r="I50" s="7"/>
      <c r="J50" s="7"/>
      <c r="K50" s="7"/>
      <c r="L50" s="9" t="s">
        <v>174</v>
      </c>
      <c r="M50" s="30">
        <v>26.7</v>
      </c>
      <c r="N50" s="30">
        <v>25.9</v>
      </c>
      <c r="O50" s="30">
        <v>41</v>
      </c>
      <c r="P50" s="30">
        <v>28.8</v>
      </c>
      <c r="Q50" s="30">
        <v>29.4</v>
      </c>
      <c r="R50" s="30">
        <v>29.6</v>
      </c>
      <c r="S50" s="30">
        <v>32.1</v>
      </c>
      <c r="T50" s="30">
        <v>23.3</v>
      </c>
      <c r="U50" s="30">
        <v>30.6</v>
      </c>
    </row>
    <row r="51" spans="1:21" ht="16.5" customHeight="1" x14ac:dyDescent="0.2">
      <c r="A51" s="7"/>
      <c r="B51" s="7" t="s">
        <v>805</v>
      </c>
      <c r="C51" s="7"/>
      <c r="D51" s="7"/>
      <c r="E51" s="7"/>
      <c r="F51" s="7"/>
      <c r="G51" s="7"/>
      <c r="H51" s="7"/>
      <c r="I51" s="7"/>
      <c r="J51" s="7"/>
      <c r="K51" s="7"/>
      <c r="L51" s="9" t="s">
        <v>174</v>
      </c>
      <c r="M51" s="30">
        <v>35.6</v>
      </c>
      <c r="N51" s="30">
        <v>34.299999999999997</v>
      </c>
      <c r="O51" s="30">
        <v>47.9</v>
      </c>
      <c r="P51" s="30">
        <v>31</v>
      </c>
      <c r="Q51" s="30">
        <v>35.799999999999997</v>
      </c>
      <c r="R51" s="30">
        <v>69.5</v>
      </c>
      <c r="S51" s="30">
        <v>71.3</v>
      </c>
      <c r="T51" s="30">
        <v>29.4</v>
      </c>
      <c r="U51" s="30">
        <v>38</v>
      </c>
    </row>
    <row r="52" spans="1:21" ht="16.5" customHeight="1" x14ac:dyDescent="0.2">
      <c r="A52" s="7"/>
      <c r="B52" s="7" t="s">
        <v>767</v>
      </c>
      <c r="C52" s="7"/>
      <c r="D52" s="7"/>
      <c r="E52" s="7"/>
      <c r="F52" s="7"/>
      <c r="G52" s="7"/>
      <c r="H52" s="7"/>
      <c r="I52" s="7"/>
      <c r="J52" s="7"/>
      <c r="K52" s="7"/>
      <c r="L52" s="9" t="s">
        <v>174</v>
      </c>
      <c r="M52" s="30">
        <v>30.3</v>
      </c>
      <c r="N52" s="30">
        <v>23.9</v>
      </c>
      <c r="O52" s="30">
        <v>46.3</v>
      </c>
      <c r="P52" s="30">
        <v>32.799999999999997</v>
      </c>
      <c r="Q52" s="30">
        <v>32.6</v>
      </c>
      <c r="R52" s="42" t="s">
        <v>227</v>
      </c>
      <c r="S52" s="42" t="s">
        <v>227</v>
      </c>
      <c r="T52" s="30">
        <v>22.7</v>
      </c>
      <c r="U52" s="30">
        <v>34.1</v>
      </c>
    </row>
    <row r="53" spans="1:21" ht="16.5" customHeight="1" x14ac:dyDescent="0.2">
      <c r="A53" s="7"/>
      <c r="B53" s="7" t="s">
        <v>806</v>
      </c>
      <c r="C53" s="7"/>
      <c r="D53" s="7"/>
      <c r="E53" s="7"/>
      <c r="F53" s="7"/>
      <c r="G53" s="7"/>
      <c r="H53" s="7"/>
      <c r="I53" s="7"/>
      <c r="J53" s="7"/>
      <c r="K53" s="7"/>
      <c r="L53" s="9" t="s">
        <v>174</v>
      </c>
      <c r="M53" s="36">
        <v>5.6</v>
      </c>
      <c r="N53" s="36">
        <v>4.4000000000000004</v>
      </c>
      <c r="O53" s="30">
        <v>12.7</v>
      </c>
      <c r="P53" s="36">
        <v>9.3000000000000007</v>
      </c>
      <c r="Q53" s="30">
        <v>10.9</v>
      </c>
      <c r="R53" s="42" t="s">
        <v>227</v>
      </c>
      <c r="S53" s="42" t="s">
        <v>227</v>
      </c>
      <c r="T53" s="36">
        <v>6.8</v>
      </c>
      <c r="U53" s="36">
        <v>8</v>
      </c>
    </row>
    <row r="54" spans="1:21" ht="16.5" customHeight="1" x14ac:dyDescent="0.2">
      <c r="A54" s="7"/>
      <c r="B54" s="7" t="s">
        <v>771</v>
      </c>
      <c r="C54" s="7"/>
      <c r="D54" s="7"/>
      <c r="E54" s="7"/>
      <c r="F54" s="7"/>
      <c r="G54" s="7"/>
      <c r="H54" s="7"/>
      <c r="I54" s="7"/>
      <c r="J54" s="7"/>
      <c r="K54" s="7"/>
      <c r="L54" s="9" t="s">
        <v>687</v>
      </c>
      <c r="M54" s="30">
        <v>19</v>
      </c>
      <c r="N54" s="30">
        <v>18</v>
      </c>
      <c r="O54" s="30">
        <v>32.799999999999997</v>
      </c>
      <c r="P54" s="30">
        <v>21</v>
      </c>
      <c r="Q54" s="30">
        <v>20.6</v>
      </c>
      <c r="R54" s="30">
        <v>26.2</v>
      </c>
      <c r="S54" s="30">
        <v>24.8</v>
      </c>
      <c r="T54" s="30">
        <v>18.100000000000001</v>
      </c>
      <c r="U54" s="30">
        <v>23.1</v>
      </c>
    </row>
    <row r="55" spans="1:21" ht="16.5" customHeight="1" x14ac:dyDescent="0.2">
      <c r="A55" s="7"/>
      <c r="B55" s="7" t="s">
        <v>772</v>
      </c>
      <c r="C55" s="7"/>
      <c r="D55" s="7"/>
      <c r="E55" s="7"/>
      <c r="F55" s="7"/>
      <c r="G55" s="7"/>
      <c r="H55" s="7"/>
      <c r="I55" s="7"/>
      <c r="J55" s="7"/>
      <c r="K55" s="7"/>
      <c r="L55" s="9" t="s">
        <v>687</v>
      </c>
      <c r="M55" s="30">
        <v>30.2</v>
      </c>
      <c r="N55" s="30">
        <v>29.2</v>
      </c>
      <c r="O55" s="30">
        <v>43.7</v>
      </c>
      <c r="P55" s="30">
        <v>29.6</v>
      </c>
      <c r="Q55" s="30">
        <v>31.9</v>
      </c>
      <c r="R55" s="30">
        <v>45.3</v>
      </c>
      <c r="S55" s="30">
        <v>47.5</v>
      </c>
      <c r="T55" s="30">
        <v>25.7</v>
      </c>
      <c r="U55" s="30">
        <v>33.5</v>
      </c>
    </row>
    <row r="56" spans="1:21" ht="16.5" customHeight="1" x14ac:dyDescent="0.2">
      <c r="A56" s="7"/>
      <c r="B56" s="7" t="s">
        <v>773</v>
      </c>
      <c r="C56" s="7"/>
      <c r="D56" s="7"/>
      <c r="E56" s="7"/>
      <c r="F56" s="7"/>
      <c r="G56" s="7"/>
      <c r="H56" s="7"/>
      <c r="I56" s="7"/>
      <c r="J56" s="7"/>
      <c r="K56" s="7"/>
      <c r="L56" s="9" t="s">
        <v>687</v>
      </c>
      <c r="M56" s="30">
        <v>30.2</v>
      </c>
      <c r="N56" s="30">
        <v>28.4</v>
      </c>
      <c r="O56" s="30">
        <v>44.1</v>
      </c>
      <c r="P56" s="30">
        <v>30.1</v>
      </c>
      <c r="Q56" s="30">
        <v>32</v>
      </c>
      <c r="R56" s="30">
        <v>38.799999999999997</v>
      </c>
      <c r="S56" s="30">
        <v>40.700000000000003</v>
      </c>
      <c r="T56" s="30">
        <v>25.3</v>
      </c>
      <c r="U56" s="30">
        <v>33.6</v>
      </c>
    </row>
    <row r="57" spans="1:21" ht="16.5" customHeight="1" x14ac:dyDescent="0.2">
      <c r="A57" s="7" t="s">
        <v>779</v>
      </c>
      <c r="B57" s="7"/>
      <c r="C57" s="7"/>
      <c r="D57" s="7"/>
      <c r="E57" s="7"/>
      <c r="F57" s="7"/>
      <c r="G57" s="7"/>
      <c r="H57" s="7"/>
      <c r="I57" s="7"/>
      <c r="J57" s="7"/>
      <c r="K57" s="7"/>
      <c r="L57" s="9"/>
      <c r="M57" s="10"/>
      <c r="N57" s="10"/>
      <c r="O57" s="10"/>
      <c r="P57" s="10"/>
      <c r="Q57" s="10"/>
      <c r="R57" s="10"/>
      <c r="S57" s="10"/>
      <c r="T57" s="10"/>
      <c r="U57" s="10"/>
    </row>
    <row r="58" spans="1:21" ht="16.5" customHeight="1" x14ac:dyDescent="0.2">
      <c r="A58" s="7"/>
      <c r="B58" s="7" t="s">
        <v>803</v>
      </c>
      <c r="C58" s="7"/>
      <c r="D58" s="7"/>
      <c r="E58" s="7"/>
      <c r="F58" s="7"/>
      <c r="G58" s="7"/>
      <c r="H58" s="7"/>
      <c r="I58" s="7"/>
      <c r="J58" s="7"/>
      <c r="K58" s="7"/>
      <c r="L58" s="9" t="s">
        <v>174</v>
      </c>
      <c r="M58" s="36">
        <v>6.3</v>
      </c>
      <c r="N58" s="36">
        <v>7.1</v>
      </c>
      <c r="O58" s="30">
        <v>22.2</v>
      </c>
      <c r="P58" s="30">
        <v>12.7</v>
      </c>
      <c r="Q58" s="36">
        <v>6.9</v>
      </c>
      <c r="R58" s="30">
        <v>17.100000000000001</v>
      </c>
      <c r="S58" s="36">
        <v>9.8000000000000007</v>
      </c>
      <c r="T58" s="30">
        <v>13</v>
      </c>
      <c r="U58" s="30">
        <v>12.6</v>
      </c>
    </row>
    <row r="59" spans="1:21" ht="16.5" customHeight="1" x14ac:dyDescent="0.2">
      <c r="A59" s="7"/>
      <c r="B59" s="7" t="s">
        <v>804</v>
      </c>
      <c r="C59" s="7"/>
      <c r="D59" s="7"/>
      <c r="E59" s="7"/>
      <c r="F59" s="7"/>
      <c r="G59" s="7"/>
      <c r="H59" s="7"/>
      <c r="I59" s="7"/>
      <c r="J59" s="7"/>
      <c r="K59" s="7"/>
      <c r="L59" s="9" t="s">
        <v>174</v>
      </c>
      <c r="M59" s="30">
        <v>25.2</v>
      </c>
      <c r="N59" s="30">
        <v>25.4</v>
      </c>
      <c r="O59" s="30">
        <v>39.4</v>
      </c>
      <c r="P59" s="30">
        <v>29.3</v>
      </c>
      <c r="Q59" s="30">
        <v>27</v>
      </c>
      <c r="R59" s="30">
        <v>27.5</v>
      </c>
      <c r="S59" s="30">
        <v>29.3</v>
      </c>
      <c r="T59" s="30">
        <v>25.1</v>
      </c>
      <c r="U59" s="30">
        <v>29.7</v>
      </c>
    </row>
    <row r="60" spans="1:21" ht="16.5" customHeight="1" x14ac:dyDescent="0.2">
      <c r="A60" s="7"/>
      <c r="B60" s="7" t="s">
        <v>805</v>
      </c>
      <c r="C60" s="7"/>
      <c r="D60" s="7"/>
      <c r="E60" s="7"/>
      <c r="F60" s="7"/>
      <c r="G60" s="7"/>
      <c r="H60" s="7"/>
      <c r="I60" s="7"/>
      <c r="J60" s="7"/>
      <c r="K60" s="7"/>
      <c r="L60" s="9" t="s">
        <v>174</v>
      </c>
      <c r="M60" s="30">
        <v>33.299999999999997</v>
      </c>
      <c r="N60" s="30">
        <v>32.299999999999997</v>
      </c>
      <c r="O60" s="30">
        <v>47.7</v>
      </c>
      <c r="P60" s="30">
        <v>33.9</v>
      </c>
      <c r="Q60" s="30">
        <v>31.3</v>
      </c>
      <c r="R60" s="30">
        <v>63</v>
      </c>
      <c r="S60" s="30">
        <v>70.599999999999994</v>
      </c>
      <c r="T60" s="30">
        <v>30.7</v>
      </c>
      <c r="U60" s="30">
        <v>37.200000000000003</v>
      </c>
    </row>
    <row r="61" spans="1:21" ht="16.5" customHeight="1" x14ac:dyDescent="0.2">
      <c r="A61" s="7"/>
      <c r="B61" s="7" t="s">
        <v>807</v>
      </c>
      <c r="C61" s="7"/>
      <c r="D61" s="7"/>
      <c r="E61" s="7"/>
      <c r="F61" s="7"/>
      <c r="G61" s="7"/>
      <c r="H61" s="7"/>
      <c r="I61" s="7"/>
      <c r="J61" s="7"/>
      <c r="K61" s="7"/>
      <c r="L61" s="9" t="s">
        <v>174</v>
      </c>
      <c r="M61" s="30">
        <v>17.3</v>
      </c>
      <c r="N61" s="30">
        <v>13.1</v>
      </c>
      <c r="O61" s="30">
        <v>33.9</v>
      </c>
      <c r="P61" s="30">
        <v>19.899999999999999</v>
      </c>
      <c r="Q61" s="30">
        <v>18.600000000000001</v>
      </c>
      <c r="R61" s="42" t="s">
        <v>227</v>
      </c>
      <c r="S61" s="42" t="s">
        <v>227</v>
      </c>
      <c r="T61" s="30">
        <v>15.9</v>
      </c>
      <c r="U61" s="30">
        <v>21.6</v>
      </c>
    </row>
    <row r="62" spans="1:21" ht="16.5" customHeight="1" x14ac:dyDescent="0.2">
      <c r="A62" s="7"/>
      <c r="B62" s="7" t="s">
        <v>808</v>
      </c>
      <c r="C62" s="7"/>
      <c r="D62" s="7"/>
      <c r="E62" s="7"/>
      <c r="F62" s="7"/>
      <c r="G62" s="7"/>
      <c r="H62" s="7"/>
      <c r="I62" s="7"/>
      <c r="J62" s="7"/>
      <c r="K62" s="7"/>
      <c r="L62" s="9" t="s">
        <v>174</v>
      </c>
      <c r="M62" s="36">
        <v>3.2</v>
      </c>
      <c r="N62" s="36">
        <v>2.5</v>
      </c>
      <c r="O62" s="36">
        <v>5.0999999999999996</v>
      </c>
      <c r="P62" s="36">
        <v>5.2</v>
      </c>
      <c r="Q62" s="36">
        <v>4.4000000000000004</v>
      </c>
      <c r="R62" s="42" t="s">
        <v>227</v>
      </c>
      <c r="S62" s="42" t="s">
        <v>227</v>
      </c>
      <c r="T62" s="36">
        <v>5.2</v>
      </c>
      <c r="U62" s="36">
        <v>4</v>
      </c>
    </row>
    <row r="63" spans="1:21" ht="16.5" customHeight="1" x14ac:dyDescent="0.2">
      <c r="A63" s="7"/>
      <c r="B63" s="7" t="s">
        <v>771</v>
      </c>
      <c r="C63" s="7"/>
      <c r="D63" s="7"/>
      <c r="E63" s="7"/>
      <c r="F63" s="7"/>
      <c r="G63" s="7"/>
      <c r="H63" s="7"/>
      <c r="I63" s="7"/>
      <c r="J63" s="7"/>
      <c r="K63" s="7"/>
      <c r="L63" s="9" t="s">
        <v>687</v>
      </c>
      <c r="M63" s="30">
        <v>17.600000000000001</v>
      </c>
      <c r="N63" s="30">
        <v>17.100000000000001</v>
      </c>
      <c r="O63" s="30">
        <v>31.9</v>
      </c>
      <c r="P63" s="30">
        <v>21.5</v>
      </c>
      <c r="Q63" s="30">
        <v>18.2</v>
      </c>
      <c r="R63" s="30">
        <v>24.6</v>
      </c>
      <c r="S63" s="30">
        <v>24</v>
      </c>
      <c r="T63" s="30">
        <v>19.399999999999999</v>
      </c>
      <c r="U63" s="30">
        <v>22.3</v>
      </c>
    </row>
    <row r="64" spans="1:21" ht="16.5" customHeight="1" x14ac:dyDescent="0.2">
      <c r="A64" s="7"/>
      <c r="B64" s="7" t="s">
        <v>772</v>
      </c>
      <c r="C64" s="7"/>
      <c r="D64" s="7"/>
      <c r="E64" s="7"/>
      <c r="F64" s="7"/>
      <c r="G64" s="7"/>
      <c r="H64" s="7"/>
      <c r="I64" s="7"/>
      <c r="J64" s="7"/>
      <c r="K64" s="7"/>
      <c r="L64" s="9" t="s">
        <v>687</v>
      </c>
      <c r="M64" s="30">
        <v>28.4</v>
      </c>
      <c r="N64" s="30">
        <v>28.1</v>
      </c>
      <c r="O64" s="30">
        <v>42.7</v>
      </c>
      <c r="P64" s="30">
        <v>31.1</v>
      </c>
      <c r="Q64" s="30">
        <v>28.7</v>
      </c>
      <c r="R64" s="30">
        <v>41.5</v>
      </c>
      <c r="S64" s="30">
        <v>45.6</v>
      </c>
      <c r="T64" s="30">
        <v>27.4</v>
      </c>
      <c r="U64" s="30">
        <v>32.6</v>
      </c>
    </row>
    <row r="65" spans="1:21" ht="16.5" customHeight="1" x14ac:dyDescent="0.2">
      <c r="A65" s="7" t="s">
        <v>780</v>
      </c>
      <c r="B65" s="7"/>
      <c r="C65" s="7"/>
      <c r="D65" s="7"/>
      <c r="E65" s="7"/>
      <c r="F65" s="7"/>
      <c r="G65" s="7"/>
      <c r="H65" s="7"/>
      <c r="I65" s="7"/>
      <c r="J65" s="7"/>
      <c r="K65" s="7"/>
      <c r="L65" s="9"/>
      <c r="M65" s="10"/>
      <c r="N65" s="10"/>
      <c r="O65" s="10"/>
      <c r="P65" s="10"/>
      <c r="Q65" s="10"/>
      <c r="R65" s="10"/>
      <c r="S65" s="10"/>
      <c r="T65" s="10"/>
      <c r="U65" s="10"/>
    </row>
    <row r="66" spans="1:21" ht="16.5" customHeight="1" x14ac:dyDescent="0.2">
      <c r="A66" s="7"/>
      <c r="B66" s="7" t="s">
        <v>803</v>
      </c>
      <c r="C66" s="7"/>
      <c r="D66" s="7"/>
      <c r="E66" s="7"/>
      <c r="F66" s="7"/>
      <c r="G66" s="7"/>
      <c r="H66" s="7"/>
      <c r="I66" s="7"/>
      <c r="J66" s="7"/>
      <c r="K66" s="7"/>
      <c r="L66" s="9" t="s">
        <v>174</v>
      </c>
      <c r="M66" s="36">
        <v>6.1</v>
      </c>
      <c r="N66" s="36">
        <v>6.4</v>
      </c>
      <c r="O66" s="30">
        <v>20.6</v>
      </c>
      <c r="P66" s="30">
        <v>12.7</v>
      </c>
      <c r="Q66" s="36">
        <v>6.1</v>
      </c>
      <c r="R66" s="30">
        <v>15.9</v>
      </c>
      <c r="S66" s="36">
        <v>7.4</v>
      </c>
      <c r="T66" s="30">
        <v>10</v>
      </c>
      <c r="U66" s="30">
        <v>11.6</v>
      </c>
    </row>
    <row r="67" spans="1:21" ht="16.5" customHeight="1" x14ac:dyDescent="0.2">
      <c r="A67" s="7"/>
      <c r="B67" s="7" t="s">
        <v>804</v>
      </c>
      <c r="C67" s="7"/>
      <c r="D67" s="7"/>
      <c r="E67" s="7"/>
      <c r="F67" s="7"/>
      <c r="G67" s="7"/>
      <c r="H67" s="7"/>
      <c r="I67" s="7"/>
      <c r="J67" s="7"/>
      <c r="K67" s="7"/>
      <c r="L67" s="9" t="s">
        <v>174</v>
      </c>
      <c r="M67" s="30">
        <v>23.9</v>
      </c>
      <c r="N67" s="30">
        <v>22.5</v>
      </c>
      <c r="O67" s="30">
        <v>38.200000000000003</v>
      </c>
      <c r="P67" s="30">
        <v>30.3</v>
      </c>
      <c r="Q67" s="30">
        <v>24.4</v>
      </c>
      <c r="R67" s="30">
        <v>26.5</v>
      </c>
      <c r="S67" s="30">
        <v>27.2</v>
      </c>
      <c r="T67" s="30">
        <v>25.3</v>
      </c>
      <c r="U67" s="30">
        <v>28.7</v>
      </c>
    </row>
    <row r="68" spans="1:21" ht="16.5" customHeight="1" x14ac:dyDescent="0.2">
      <c r="A68" s="7"/>
      <c r="B68" s="7" t="s">
        <v>805</v>
      </c>
      <c r="C68" s="7"/>
      <c r="D68" s="7"/>
      <c r="E68" s="7"/>
      <c r="F68" s="7"/>
      <c r="G68" s="7"/>
      <c r="H68" s="7"/>
      <c r="I68" s="7"/>
      <c r="J68" s="7"/>
      <c r="K68" s="7"/>
      <c r="L68" s="9" t="s">
        <v>174</v>
      </c>
      <c r="M68" s="30">
        <v>32.1</v>
      </c>
      <c r="N68" s="30">
        <v>31.2</v>
      </c>
      <c r="O68" s="30">
        <v>45.7</v>
      </c>
      <c r="P68" s="30">
        <v>36.1</v>
      </c>
      <c r="Q68" s="30">
        <v>29.9</v>
      </c>
      <c r="R68" s="30">
        <v>56</v>
      </c>
      <c r="S68" s="30">
        <v>73.599999999999994</v>
      </c>
      <c r="T68" s="30">
        <v>32.299999999999997</v>
      </c>
      <c r="U68" s="30">
        <v>36.299999999999997</v>
      </c>
    </row>
    <row r="69" spans="1:21" ht="16.5" customHeight="1" x14ac:dyDescent="0.2">
      <c r="A69" s="7"/>
      <c r="B69" s="7" t="s">
        <v>807</v>
      </c>
      <c r="C69" s="7"/>
      <c r="D69" s="7"/>
      <c r="E69" s="7"/>
      <c r="F69" s="7"/>
      <c r="G69" s="7"/>
      <c r="H69" s="7"/>
      <c r="I69" s="7"/>
      <c r="J69" s="7"/>
      <c r="K69" s="7"/>
      <c r="L69" s="9" t="s">
        <v>174</v>
      </c>
      <c r="M69" s="30">
        <v>10.9</v>
      </c>
      <c r="N69" s="30">
        <v>11.4</v>
      </c>
      <c r="O69" s="30">
        <v>32.5</v>
      </c>
      <c r="P69" s="30">
        <v>16.2</v>
      </c>
      <c r="Q69" s="30">
        <v>17.600000000000001</v>
      </c>
      <c r="R69" s="42" t="s">
        <v>227</v>
      </c>
      <c r="S69" s="42" t="s">
        <v>227</v>
      </c>
      <c r="T69" s="30">
        <v>10</v>
      </c>
      <c r="U69" s="30">
        <v>17.2</v>
      </c>
    </row>
    <row r="70" spans="1:21" ht="16.5" customHeight="1" x14ac:dyDescent="0.2">
      <c r="A70" s="7"/>
      <c r="B70" s="7" t="s">
        <v>808</v>
      </c>
      <c r="C70" s="7"/>
      <c r="D70" s="7"/>
      <c r="E70" s="7"/>
      <c r="F70" s="7"/>
      <c r="G70" s="7"/>
      <c r="H70" s="7"/>
      <c r="I70" s="7"/>
      <c r="J70" s="7"/>
      <c r="K70" s="7"/>
      <c r="L70" s="9" t="s">
        <v>174</v>
      </c>
      <c r="M70" s="36">
        <v>3.1</v>
      </c>
      <c r="N70" s="36">
        <v>1.7</v>
      </c>
      <c r="O70" s="36">
        <v>4.9000000000000004</v>
      </c>
      <c r="P70" s="36">
        <v>5.7</v>
      </c>
      <c r="Q70" s="36">
        <v>2.9</v>
      </c>
      <c r="R70" s="42" t="s">
        <v>227</v>
      </c>
      <c r="S70" s="42" t="s">
        <v>227</v>
      </c>
      <c r="T70" s="36">
        <v>4.0999999999999996</v>
      </c>
      <c r="U70" s="36">
        <v>3.6</v>
      </c>
    </row>
    <row r="71" spans="1:21" ht="16.5" customHeight="1" x14ac:dyDescent="0.2">
      <c r="A71" s="7"/>
      <c r="B71" s="7" t="s">
        <v>771</v>
      </c>
      <c r="C71" s="7"/>
      <c r="D71" s="7"/>
      <c r="E71" s="7"/>
      <c r="F71" s="7"/>
      <c r="G71" s="7"/>
      <c r="H71" s="7"/>
      <c r="I71" s="7"/>
      <c r="J71" s="7"/>
      <c r="K71" s="7"/>
      <c r="L71" s="9" t="s">
        <v>687</v>
      </c>
      <c r="M71" s="30">
        <v>16.100000000000001</v>
      </c>
      <c r="N71" s="30">
        <v>15.6</v>
      </c>
      <c r="O71" s="30">
        <v>30.5</v>
      </c>
      <c r="P71" s="30">
        <v>21.7</v>
      </c>
      <c r="Q71" s="30">
        <v>16.7</v>
      </c>
      <c r="R71" s="30">
        <v>22.7</v>
      </c>
      <c r="S71" s="30">
        <v>23.1</v>
      </c>
      <c r="T71" s="30">
        <v>17.8</v>
      </c>
      <c r="U71" s="30">
        <v>20.9</v>
      </c>
    </row>
    <row r="72" spans="1:21" ht="16.5" customHeight="1" x14ac:dyDescent="0.2">
      <c r="A72" s="7"/>
      <c r="B72" s="7" t="s">
        <v>772</v>
      </c>
      <c r="C72" s="7"/>
      <c r="D72" s="7"/>
      <c r="E72" s="7"/>
      <c r="F72" s="7"/>
      <c r="G72" s="7"/>
      <c r="H72" s="7"/>
      <c r="I72" s="7"/>
      <c r="J72" s="7"/>
      <c r="K72" s="7"/>
      <c r="L72" s="9" t="s">
        <v>687</v>
      </c>
      <c r="M72" s="30">
        <v>27.1</v>
      </c>
      <c r="N72" s="30">
        <v>25.9</v>
      </c>
      <c r="O72" s="30">
        <v>41.2</v>
      </c>
      <c r="P72" s="30">
        <v>32.6</v>
      </c>
      <c r="Q72" s="30">
        <v>26.6</v>
      </c>
      <c r="R72" s="30">
        <v>38.1</v>
      </c>
      <c r="S72" s="30">
        <v>45.5</v>
      </c>
      <c r="T72" s="30">
        <v>28.1</v>
      </c>
      <c r="U72" s="30">
        <v>31.7</v>
      </c>
    </row>
    <row r="73" spans="1:21" ht="16.5" customHeight="1" x14ac:dyDescent="0.2">
      <c r="A73" s="7" t="s">
        <v>781</v>
      </c>
      <c r="B73" s="7"/>
      <c r="C73" s="7"/>
      <c r="D73" s="7"/>
      <c r="E73" s="7"/>
      <c r="F73" s="7"/>
      <c r="G73" s="7"/>
      <c r="H73" s="7"/>
      <c r="I73" s="7"/>
      <c r="J73" s="7"/>
      <c r="K73" s="7"/>
      <c r="L73" s="9"/>
      <c r="M73" s="10"/>
      <c r="N73" s="10"/>
      <c r="O73" s="10"/>
      <c r="P73" s="10"/>
      <c r="Q73" s="10"/>
      <c r="R73" s="10"/>
      <c r="S73" s="10"/>
      <c r="T73" s="10"/>
      <c r="U73" s="10"/>
    </row>
    <row r="74" spans="1:21" ht="16.5" customHeight="1" x14ac:dyDescent="0.2">
      <c r="A74" s="7"/>
      <c r="B74" s="7" t="s">
        <v>803</v>
      </c>
      <c r="C74" s="7"/>
      <c r="D74" s="7"/>
      <c r="E74" s="7"/>
      <c r="F74" s="7"/>
      <c r="G74" s="7"/>
      <c r="H74" s="7"/>
      <c r="I74" s="7"/>
      <c r="J74" s="7"/>
      <c r="K74" s="7"/>
      <c r="L74" s="9" t="s">
        <v>174</v>
      </c>
      <c r="M74" s="36">
        <v>5.6</v>
      </c>
      <c r="N74" s="36">
        <v>5.2</v>
      </c>
      <c r="O74" s="30">
        <v>18.3</v>
      </c>
      <c r="P74" s="30">
        <v>12.4</v>
      </c>
      <c r="Q74" s="36">
        <v>6.4</v>
      </c>
      <c r="R74" s="30">
        <v>13.9</v>
      </c>
      <c r="S74" s="36">
        <v>7.4</v>
      </c>
      <c r="T74" s="36">
        <v>3.4</v>
      </c>
      <c r="U74" s="30">
        <v>10</v>
      </c>
    </row>
    <row r="75" spans="1:21" ht="16.5" customHeight="1" x14ac:dyDescent="0.2">
      <c r="A75" s="7"/>
      <c r="B75" s="7" t="s">
        <v>804</v>
      </c>
      <c r="C75" s="7"/>
      <c r="D75" s="7"/>
      <c r="E75" s="7"/>
      <c r="F75" s="7"/>
      <c r="G75" s="7"/>
      <c r="H75" s="7"/>
      <c r="I75" s="7"/>
      <c r="J75" s="7"/>
      <c r="K75" s="7"/>
      <c r="L75" s="9" t="s">
        <v>174</v>
      </c>
      <c r="M75" s="30">
        <v>22.8</v>
      </c>
      <c r="N75" s="30">
        <v>18.899999999999999</v>
      </c>
      <c r="O75" s="30">
        <v>36.200000000000003</v>
      </c>
      <c r="P75" s="30">
        <v>29.8</v>
      </c>
      <c r="Q75" s="30">
        <v>26.5</v>
      </c>
      <c r="R75" s="30">
        <v>23.6</v>
      </c>
      <c r="S75" s="30">
        <v>30.6</v>
      </c>
      <c r="T75" s="30">
        <v>22.4</v>
      </c>
      <c r="U75" s="30">
        <v>27.2</v>
      </c>
    </row>
    <row r="76" spans="1:21" ht="16.5" customHeight="1" x14ac:dyDescent="0.2">
      <c r="A76" s="7"/>
      <c r="B76" s="7" t="s">
        <v>805</v>
      </c>
      <c r="C76" s="7"/>
      <c r="D76" s="7"/>
      <c r="E76" s="7"/>
      <c r="F76" s="7"/>
      <c r="G76" s="7"/>
      <c r="H76" s="7"/>
      <c r="I76" s="7"/>
      <c r="J76" s="7"/>
      <c r="K76" s="7"/>
      <c r="L76" s="9" t="s">
        <v>174</v>
      </c>
      <c r="M76" s="30">
        <v>31.2</v>
      </c>
      <c r="N76" s="30">
        <v>27.6</v>
      </c>
      <c r="O76" s="30">
        <v>42.8</v>
      </c>
      <c r="P76" s="30">
        <v>34.700000000000003</v>
      </c>
      <c r="Q76" s="30">
        <v>28.5</v>
      </c>
      <c r="R76" s="30">
        <v>53.7</v>
      </c>
      <c r="S76" s="30">
        <v>91.3</v>
      </c>
      <c r="T76" s="30">
        <v>30.5</v>
      </c>
      <c r="U76" s="30">
        <v>34.5</v>
      </c>
    </row>
    <row r="77" spans="1:21" ht="16.5" customHeight="1" x14ac:dyDescent="0.2">
      <c r="A77" s="7"/>
      <c r="B77" s="7" t="s">
        <v>807</v>
      </c>
      <c r="C77" s="7"/>
      <c r="D77" s="7"/>
      <c r="E77" s="7"/>
      <c r="F77" s="7"/>
      <c r="G77" s="7"/>
      <c r="H77" s="7"/>
      <c r="I77" s="7"/>
      <c r="J77" s="7"/>
      <c r="K77" s="7"/>
      <c r="L77" s="9" t="s">
        <v>174</v>
      </c>
      <c r="M77" s="36">
        <v>7.9</v>
      </c>
      <c r="N77" s="36">
        <v>7.2</v>
      </c>
      <c r="O77" s="30">
        <v>31.9</v>
      </c>
      <c r="P77" s="30">
        <v>15.7</v>
      </c>
      <c r="Q77" s="30">
        <v>18.600000000000001</v>
      </c>
      <c r="R77" s="42" t="s">
        <v>227</v>
      </c>
      <c r="S77" s="42" t="s">
        <v>227</v>
      </c>
      <c r="T77" s="36">
        <v>4.9000000000000004</v>
      </c>
      <c r="U77" s="30">
        <v>15</v>
      </c>
    </row>
    <row r="78" spans="1:21" ht="16.5" customHeight="1" x14ac:dyDescent="0.2">
      <c r="A78" s="7"/>
      <c r="B78" s="7" t="s">
        <v>808</v>
      </c>
      <c r="C78" s="7"/>
      <c r="D78" s="7"/>
      <c r="E78" s="7"/>
      <c r="F78" s="7"/>
      <c r="G78" s="7"/>
      <c r="H78" s="7"/>
      <c r="I78" s="7"/>
      <c r="J78" s="7"/>
      <c r="K78" s="7"/>
      <c r="L78" s="9" t="s">
        <v>174</v>
      </c>
      <c r="M78" s="36">
        <v>2.4</v>
      </c>
      <c r="N78" s="36">
        <v>2.2000000000000002</v>
      </c>
      <c r="O78" s="36">
        <v>4.2</v>
      </c>
      <c r="P78" s="36">
        <v>5.4</v>
      </c>
      <c r="Q78" s="36">
        <v>1.1000000000000001</v>
      </c>
      <c r="R78" s="42" t="s">
        <v>227</v>
      </c>
      <c r="S78" s="42" t="s">
        <v>227</v>
      </c>
      <c r="T78" s="36">
        <v>2.1</v>
      </c>
      <c r="U78" s="36">
        <v>3</v>
      </c>
    </row>
    <row r="79" spans="1:21" ht="16.5" customHeight="1" x14ac:dyDescent="0.2">
      <c r="A79" s="7"/>
      <c r="B79" s="7" t="s">
        <v>771</v>
      </c>
      <c r="C79" s="7"/>
      <c r="D79" s="7"/>
      <c r="E79" s="7"/>
      <c r="F79" s="7"/>
      <c r="G79" s="7"/>
      <c r="H79" s="7"/>
      <c r="I79" s="7"/>
      <c r="J79" s="7"/>
      <c r="K79" s="7"/>
      <c r="L79" s="9" t="s">
        <v>687</v>
      </c>
      <c r="M79" s="30">
        <v>15</v>
      </c>
      <c r="N79" s="30">
        <v>13</v>
      </c>
      <c r="O79" s="30">
        <v>28.5</v>
      </c>
      <c r="P79" s="30">
        <v>21.1</v>
      </c>
      <c r="Q79" s="30">
        <v>17.2</v>
      </c>
      <c r="R79" s="30">
        <v>20.8</v>
      </c>
      <c r="S79" s="30">
        <v>27.2</v>
      </c>
      <c r="T79" s="30">
        <v>13.6</v>
      </c>
      <c r="U79" s="30">
        <v>19.3</v>
      </c>
    </row>
    <row r="80" spans="1:21" ht="16.5" customHeight="1" x14ac:dyDescent="0.2">
      <c r="A80" s="7"/>
      <c r="B80" s="7" t="s">
        <v>772</v>
      </c>
      <c r="C80" s="7"/>
      <c r="D80" s="7"/>
      <c r="E80" s="7"/>
      <c r="F80" s="7"/>
      <c r="G80" s="7"/>
      <c r="H80" s="7"/>
      <c r="I80" s="7"/>
      <c r="J80" s="7"/>
      <c r="K80" s="7"/>
      <c r="L80" s="9" t="s">
        <v>687</v>
      </c>
      <c r="M80" s="30">
        <v>26.1</v>
      </c>
      <c r="N80" s="30">
        <v>22.3</v>
      </c>
      <c r="O80" s="30">
        <v>38.799999999999997</v>
      </c>
      <c r="P80" s="30">
        <v>31.7</v>
      </c>
      <c r="Q80" s="30">
        <v>27.3</v>
      </c>
      <c r="R80" s="30">
        <v>35.4</v>
      </c>
      <c r="S80" s="30">
        <v>54.5</v>
      </c>
      <c r="T80" s="30">
        <v>25.6</v>
      </c>
      <c r="U80" s="30">
        <v>30.1</v>
      </c>
    </row>
    <row r="81" spans="1:21" ht="16.5" customHeight="1" x14ac:dyDescent="0.2">
      <c r="A81" s="7" t="s">
        <v>782</v>
      </c>
      <c r="B81" s="7"/>
      <c r="C81" s="7"/>
      <c r="D81" s="7"/>
      <c r="E81" s="7"/>
      <c r="F81" s="7"/>
      <c r="G81" s="7"/>
      <c r="H81" s="7"/>
      <c r="I81" s="7"/>
      <c r="J81" s="7"/>
      <c r="K81" s="7"/>
      <c r="L81" s="9"/>
      <c r="M81" s="10"/>
      <c r="N81" s="10"/>
      <c r="O81" s="10"/>
      <c r="P81" s="10"/>
      <c r="Q81" s="10"/>
      <c r="R81" s="10"/>
      <c r="S81" s="10"/>
      <c r="T81" s="10"/>
      <c r="U81" s="10"/>
    </row>
    <row r="82" spans="1:21" ht="16.5" customHeight="1" x14ac:dyDescent="0.2">
      <c r="A82" s="7"/>
      <c r="B82" s="7" t="s">
        <v>803</v>
      </c>
      <c r="C82" s="7"/>
      <c r="D82" s="7"/>
      <c r="E82" s="7"/>
      <c r="F82" s="7"/>
      <c r="G82" s="7"/>
      <c r="H82" s="7"/>
      <c r="I82" s="7"/>
      <c r="J82" s="7"/>
      <c r="K82" s="7"/>
      <c r="L82" s="9" t="s">
        <v>174</v>
      </c>
      <c r="M82" s="36">
        <v>5</v>
      </c>
      <c r="N82" s="36">
        <v>4</v>
      </c>
      <c r="O82" s="30">
        <v>17.7</v>
      </c>
      <c r="P82" s="30">
        <v>11.2</v>
      </c>
      <c r="Q82" s="36">
        <v>6.1</v>
      </c>
      <c r="R82" s="30">
        <v>14</v>
      </c>
      <c r="S82" s="36">
        <v>5.8</v>
      </c>
      <c r="T82" s="36">
        <v>2.8</v>
      </c>
      <c r="U82" s="36">
        <v>9.3000000000000007</v>
      </c>
    </row>
    <row r="83" spans="1:21" ht="16.5" customHeight="1" x14ac:dyDescent="0.2">
      <c r="A83" s="7"/>
      <c r="B83" s="7" t="s">
        <v>804</v>
      </c>
      <c r="C83" s="7"/>
      <c r="D83" s="7"/>
      <c r="E83" s="7"/>
      <c r="F83" s="7"/>
      <c r="G83" s="7"/>
      <c r="H83" s="7"/>
      <c r="I83" s="7"/>
      <c r="J83" s="7"/>
      <c r="K83" s="7"/>
      <c r="L83" s="9" t="s">
        <v>174</v>
      </c>
      <c r="M83" s="30">
        <v>21.9</v>
      </c>
      <c r="N83" s="30">
        <v>18.8</v>
      </c>
      <c r="O83" s="30">
        <v>35.200000000000003</v>
      </c>
      <c r="P83" s="30">
        <v>26.6</v>
      </c>
      <c r="Q83" s="30">
        <v>25.7</v>
      </c>
      <c r="R83" s="30">
        <v>24.6</v>
      </c>
      <c r="S83" s="30">
        <v>25.5</v>
      </c>
      <c r="T83" s="30">
        <v>23.9</v>
      </c>
      <c r="U83" s="30">
        <v>26.3</v>
      </c>
    </row>
    <row r="84" spans="1:21" ht="16.5" customHeight="1" x14ac:dyDescent="0.2">
      <c r="A84" s="7"/>
      <c r="B84" s="7" t="s">
        <v>805</v>
      </c>
      <c r="C84" s="7"/>
      <c r="D84" s="7"/>
      <c r="E84" s="7"/>
      <c r="F84" s="7"/>
      <c r="G84" s="7"/>
      <c r="H84" s="7"/>
      <c r="I84" s="7"/>
      <c r="J84" s="7"/>
      <c r="K84" s="7"/>
      <c r="L84" s="9" t="s">
        <v>174</v>
      </c>
      <c r="M84" s="30">
        <v>29.5</v>
      </c>
      <c r="N84" s="30">
        <v>26.4</v>
      </c>
      <c r="O84" s="30">
        <v>42</v>
      </c>
      <c r="P84" s="30">
        <v>33.299999999999997</v>
      </c>
      <c r="Q84" s="30">
        <v>29.1</v>
      </c>
      <c r="R84" s="30">
        <v>58.2</v>
      </c>
      <c r="S84" s="30">
        <v>89.4</v>
      </c>
      <c r="T84" s="30">
        <v>29.3</v>
      </c>
      <c r="U84" s="30">
        <v>33.4</v>
      </c>
    </row>
    <row r="85" spans="1:21" ht="16.5" customHeight="1" x14ac:dyDescent="0.2">
      <c r="A85" s="7"/>
      <c r="B85" s="7" t="s">
        <v>807</v>
      </c>
      <c r="C85" s="7"/>
      <c r="D85" s="7"/>
      <c r="E85" s="7"/>
      <c r="F85" s="7"/>
      <c r="G85" s="7"/>
      <c r="H85" s="7"/>
      <c r="I85" s="7"/>
      <c r="J85" s="7"/>
      <c r="K85" s="7"/>
      <c r="L85" s="9" t="s">
        <v>174</v>
      </c>
      <c r="M85" s="36">
        <v>7.4</v>
      </c>
      <c r="N85" s="36">
        <v>7.3</v>
      </c>
      <c r="O85" s="30">
        <v>31.3</v>
      </c>
      <c r="P85" s="30">
        <v>12.6</v>
      </c>
      <c r="Q85" s="30">
        <v>14.5</v>
      </c>
      <c r="R85" s="42" t="s">
        <v>227</v>
      </c>
      <c r="S85" s="42" t="s">
        <v>227</v>
      </c>
      <c r="T85" s="36">
        <v>5.7</v>
      </c>
      <c r="U85" s="30">
        <v>14.1</v>
      </c>
    </row>
    <row r="86" spans="1:21" ht="16.5" customHeight="1" x14ac:dyDescent="0.2">
      <c r="A86" s="7"/>
      <c r="B86" s="7" t="s">
        <v>808</v>
      </c>
      <c r="C86" s="7"/>
      <c r="D86" s="7"/>
      <c r="E86" s="7"/>
      <c r="F86" s="7"/>
      <c r="G86" s="7"/>
      <c r="H86" s="7"/>
      <c r="I86" s="7"/>
      <c r="J86" s="7"/>
      <c r="K86" s="7"/>
      <c r="L86" s="9" t="s">
        <v>174</v>
      </c>
      <c r="M86" s="36">
        <v>1.7</v>
      </c>
      <c r="N86" s="36">
        <v>3.8</v>
      </c>
      <c r="O86" s="36">
        <v>3.7</v>
      </c>
      <c r="P86" s="36">
        <v>5.0999999999999996</v>
      </c>
      <c r="Q86" s="36">
        <v>1.2</v>
      </c>
      <c r="R86" s="42" t="s">
        <v>227</v>
      </c>
      <c r="S86" s="42" t="s">
        <v>227</v>
      </c>
      <c r="T86" s="36">
        <v>2.7</v>
      </c>
      <c r="U86" s="36">
        <v>2.8</v>
      </c>
    </row>
    <row r="87" spans="1:21" ht="16.5" customHeight="1" x14ac:dyDescent="0.2">
      <c r="A87" s="7"/>
      <c r="B87" s="7" t="s">
        <v>771</v>
      </c>
      <c r="C87" s="7"/>
      <c r="D87" s="7"/>
      <c r="E87" s="7"/>
      <c r="F87" s="7"/>
      <c r="G87" s="7"/>
      <c r="H87" s="7"/>
      <c r="I87" s="7"/>
      <c r="J87" s="7"/>
      <c r="K87" s="7"/>
      <c r="L87" s="9" t="s">
        <v>687</v>
      </c>
      <c r="M87" s="30">
        <v>14.1</v>
      </c>
      <c r="N87" s="30">
        <v>12.5</v>
      </c>
      <c r="O87" s="30">
        <v>27.7</v>
      </c>
      <c r="P87" s="30">
        <v>19.100000000000001</v>
      </c>
      <c r="Q87" s="30">
        <v>16.399999999999999</v>
      </c>
      <c r="R87" s="30">
        <v>21.9</v>
      </c>
      <c r="S87" s="30">
        <v>25</v>
      </c>
      <c r="T87" s="30">
        <v>13.8</v>
      </c>
      <c r="U87" s="30">
        <v>18.5</v>
      </c>
    </row>
    <row r="88" spans="1:21" ht="16.5" customHeight="1" x14ac:dyDescent="0.2">
      <c r="A88" s="67"/>
      <c r="B88" s="67" t="s">
        <v>772</v>
      </c>
      <c r="C88" s="67"/>
      <c r="D88" s="67"/>
      <c r="E88" s="67"/>
      <c r="F88" s="67"/>
      <c r="G88" s="67"/>
      <c r="H88" s="67"/>
      <c r="I88" s="67"/>
      <c r="J88" s="67"/>
      <c r="K88" s="67"/>
      <c r="L88" s="68" t="s">
        <v>687</v>
      </c>
      <c r="M88" s="69">
        <v>24.9</v>
      </c>
      <c r="N88" s="69">
        <v>21.8</v>
      </c>
      <c r="O88" s="69">
        <v>37.9</v>
      </c>
      <c r="P88" s="69">
        <v>29.2</v>
      </c>
      <c r="Q88" s="69">
        <v>27</v>
      </c>
      <c r="R88" s="69">
        <v>37.9</v>
      </c>
      <c r="S88" s="69">
        <v>50.7</v>
      </c>
      <c r="T88" s="69">
        <v>26</v>
      </c>
      <c r="U88" s="69">
        <v>29.1</v>
      </c>
    </row>
    <row r="89" spans="1:21" ht="4.5" customHeight="1" x14ac:dyDescent="0.2">
      <c r="A89" s="25"/>
      <c r="B89" s="25"/>
      <c r="C89" s="2"/>
      <c r="D89" s="2"/>
      <c r="E89" s="2"/>
      <c r="F89" s="2"/>
      <c r="G89" s="2"/>
      <c r="H89" s="2"/>
      <c r="I89" s="2"/>
      <c r="J89" s="2"/>
      <c r="K89" s="2"/>
      <c r="L89" s="2"/>
      <c r="M89" s="2"/>
      <c r="N89" s="2"/>
      <c r="O89" s="2"/>
      <c r="P89" s="2"/>
      <c r="Q89" s="2"/>
      <c r="R89" s="2"/>
      <c r="S89" s="2"/>
      <c r="T89" s="2"/>
      <c r="U89" s="2"/>
    </row>
    <row r="90" spans="1:21" ht="16.5" customHeight="1" x14ac:dyDescent="0.2">
      <c r="A90" s="25"/>
      <c r="B90" s="25"/>
      <c r="C90" s="79" t="s">
        <v>809</v>
      </c>
      <c r="D90" s="79"/>
      <c r="E90" s="79"/>
      <c r="F90" s="79"/>
      <c r="G90" s="79"/>
      <c r="H90" s="79"/>
      <c r="I90" s="79"/>
      <c r="J90" s="79"/>
      <c r="K90" s="79"/>
      <c r="L90" s="79"/>
      <c r="M90" s="79"/>
      <c r="N90" s="79"/>
      <c r="O90" s="79"/>
      <c r="P90" s="79"/>
      <c r="Q90" s="79"/>
      <c r="R90" s="79"/>
      <c r="S90" s="79"/>
      <c r="T90" s="79"/>
      <c r="U90" s="79"/>
    </row>
    <row r="91" spans="1:21" ht="4.5" customHeight="1" x14ac:dyDescent="0.2">
      <c r="A91" s="25"/>
      <c r="B91" s="25"/>
      <c r="C91" s="2"/>
      <c r="D91" s="2"/>
      <c r="E91" s="2"/>
      <c r="F91" s="2"/>
      <c r="G91" s="2"/>
      <c r="H91" s="2"/>
      <c r="I91" s="2"/>
      <c r="J91" s="2"/>
      <c r="K91" s="2"/>
      <c r="L91" s="2"/>
      <c r="M91" s="2"/>
      <c r="N91" s="2"/>
      <c r="O91" s="2"/>
      <c r="P91" s="2"/>
      <c r="Q91" s="2"/>
      <c r="R91" s="2"/>
      <c r="S91" s="2"/>
      <c r="T91" s="2"/>
      <c r="U91" s="2"/>
    </row>
    <row r="92" spans="1:21" ht="16.5" customHeight="1" x14ac:dyDescent="0.2">
      <c r="A92" s="35"/>
      <c r="B92" s="35"/>
      <c r="C92" s="79" t="s">
        <v>154</v>
      </c>
      <c r="D92" s="79"/>
      <c r="E92" s="79"/>
      <c r="F92" s="79"/>
      <c r="G92" s="79"/>
      <c r="H92" s="79"/>
      <c r="I92" s="79"/>
      <c r="J92" s="79"/>
      <c r="K92" s="79"/>
      <c r="L92" s="79"/>
      <c r="M92" s="79"/>
      <c r="N92" s="79"/>
      <c r="O92" s="79"/>
      <c r="P92" s="79"/>
      <c r="Q92" s="79"/>
      <c r="R92" s="79"/>
      <c r="S92" s="79"/>
      <c r="T92" s="79"/>
      <c r="U92" s="79"/>
    </row>
    <row r="93" spans="1:21" ht="16.5" customHeight="1" x14ac:dyDescent="0.2">
      <c r="A93" s="35"/>
      <c r="B93" s="35"/>
      <c r="C93" s="79" t="s">
        <v>155</v>
      </c>
      <c r="D93" s="79"/>
      <c r="E93" s="79"/>
      <c r="F93" s="79"/>
      <c r="G93" s="79"/>
      <c r="H93" s="79"/>
      <c r="I93" s="79"/>
      <c r="J93" s="79"/>
      <c r="K93" s="79"/>
      <c r="L93" s="79"/>
      <c r="M93" s="79"/>
      <c r="N93" s="79"/>
      <c r="O93" s="79"/>
      <c r="P93" s="79"/>
      <c r="Q93" s="79"/>
      <c r="R93" s="79"/>
      <c r="S93" s="79"/>
      <c r="T93" s="79"/>
      <c r="U93" s="79"/>
    </row>
    <row r="94" spans="1:21" ht="4.5" customHeight="1" x14ac:dyDescent="0.2">
      <c r="A94" s="25"/>
      <c r="B94" s="25"/>
      <c r="C94" s="2"/>
      <c r="D94" s="2"/>
      <c r="E94" s="2"/>
      <c r="F94" s="2"/>
      <c r="G94" s="2"/>
      <c r="H94" s="2"/>
      <c r="I94" s="2"/>
      <c r="J94" s="2"/>
      <c r="K94" s="2"/>
      <c r="L94" s="2"/>
      <c r="M94" s="2"/>
      <c r="N94" s="2"/>
      <c r="O94" s="2"/>
      <c r="P94" s="2"/>
      <c r="Q94" s="2"/>
      <c r="R94" s="2"/>
      <c r="S94" s="2"/>
      <c r="T94" s="2"/>
      <c r="U94" s="2"/>
    </row>
    <row r="95" spans="1:21" ht="106.9" customHeight="1" x14ac:dyDescent="0.2">
      <c r="A95" s="25" t="s">
        <v>115</v>
      </c>
      <c r="B95" s="25"/>
      <c r="C95" s="79" t="s">
        <v>810</v>
      </c>
      <c r="D95" s="79"/>
      <c r="E95" s="79"/>
      <c r="F95" s="79"/>
      <c r="G95" s="79"/>
      <c r="H95" s="79"/>
      <c r="I95" s="79"/>
      <c r="J95" s="79"/>
      <c r="K95" s="79"/>
      <c r="L95" s="79"/>
      <c r="M95" s="79"/>
      <c r="N95" s="79"/>
      <c r="O95" s="79"/>
      <c r="P95" s="79"/>
      <c r="Q95" s="79"/>
      <c r="R95" s="79"/>
      <c r="S95" s="79"/>
      <c r="T95" s="79"/>
      <c r="U95" s="79"/>
    </row>
    <row r="96" spans="1:21" ht="42.4" customHeight="1" x14ac:dyDescent="0.2">
      <c r="A96" s="25" t="s">
        <v>117</v>
      </c>
      <c r="B96" s="25"/>
      <c r="C96" s="79" t="s">
        <v>789</v>
      </c>
      <c r="D96" s="79"/>
      <c r="E96" s="79"/>
      <c r="F96" s="79"/>
      <c r="G96" s="79"/>
      <c r="H96" s="79"/>
      <c r="I96" s="79"/>
      <c r="J96" s="79"/>
      <c r="K96" s="79"/>
      <c r="L96" s="79"/>
      <c r="M96" s="79"/>
      <c r="N96" s="79"/>
      <c r="O96" s="79"/>
      <c r="P96" s="79"/>
      <c r="Q96" s="79"/>
      <c r="R96" s="79"/>
      <c r="S96" s="79"/>
      <c r="T96" s="79"/>
      <c r="U96" s="79"/>
    </row>
    <row r="97" spans="1:21" ht="29.45" customHeight="1" x14ac:dyDescent="0.2">
      <c r="A97" s="25" t="s">
        <v>119</v>
      </c>
      <c r="B97" s="25"/>
      <c r="C97" s="79" t="s">
        <v>811</v>
      </c>
      <c r="D97" s="79"/>
      <c r="E97" s="79"/>
      <c r="F97" s="79"/>
      <c r="G97" s="79"/>
      <c r="H97" s="79"/>
      <c r="I97" s="79"/>
      <c r="J97" s="79"/>
      <c r="K97" s="79"/>
      <c r="L97" s="79"/>
      <c r="M97" s="79"/>
      <c r="N97" s="79"/>
      <c r="O97" s="79"/>
      <c r="P97" s="79"/>
      <c r="Q97" s="79"/>
      <c r="R97" s="79"/>
      <c r="S97" s="79"/>
      <c r="T97" s="79"/>
      <c r="U97" s="79"/>
    </row>
    <row r="98" spans="1:21" ht="42.4" customHeight="1" x14ac:dyDescent="0.2">
      <c r="A98" s="25" t="s">
        <v>121</v>
      </c>
      <c r="B98" s="25"/>
      <c r="C98" s="79" t="s">
        <v>791</v>
      </c>
      <c r="D98" s="79"/>
      <c r="E98" s="79"/>
      <c r="F98" s="79"/>
      <c r="G98" s="79"/>
      <c r="H98" s="79"/>
      <c r="I98" s="79"/>
      <c r="J98" s="79"/>
      <c r="K98" s="79"/>
      <c r="L98" s="79"/>
      <c r="M98" s="79"/>
      <c r="N98" s="79"/>
      <c r="O98" s="79"/>
      <c r="P98" s="79"/>
      <c r="Q98" s="79"/>
      <c r="R98" s="79"/>
      <c r="S98" s="79"/>
      <c r="T98" s="79"/>
      <c r="U98" s="79"/>
    </row>
    <row r="99" spans="1:21" ht="29.45" customHeight="1" x14ac:dyDescent="0.2">
      <c r="A99" s="25" t="s">
        <v>123</v>
      </c>
      <c r="B99" s="25"/>
      <c r="C99" s="79" t="s">
        <v>812</v>
      </c>
      <c r="D99" s="79"/>
      <c r="E99" s="79"/>
      <c r="F99" s="79"/>
      <c r="G99" s="79"/>
      <c r="H99" s="79"/>
      <c r="I99" s="79"/>
      <c r="J99" s="79"/>
      <c r="K99" s="79"/>
      <c r="L99" s="79"/>
      <c r="M99" s="79"/>
      <c r="N99" s="79"/>
      <c r="O99" s="79"/>
      <c r="P99" s="79"/>
      <c r="Q99" s="79"/>
      <c r="R99" s="79"/>
      <c r="S99" s="79"/>
      <c r="T99" s="79"/>
      <c r="U99" s="79"/>
    </row>
    <row r="100" spans="1:21" ht="81" customHeight="1" x14ac:dyDescent="0.2">
      <c r="A100" s="25" t="s">
        <v>161</v>
      </c>
      <c r="B100" s="25"/>
      <c r="C100" s="79" t="s">
        <v>793</v>
      </c>
      <c r="D100" s="79"/>
      <c r="E100" s="79"/>
      <c r="F100" s="79"/>
      <c r="G100" s="79"/>
      <c r="H100" s="79"/>
      <c r="I100" s="79"/>
      <c r="J100" s="79"/>
      <c r="K100" s="79"/>
      <c r="L100" s="79"/>
      <c r="M100" s="79"/>
      <c r="N100" s="79"/>
      <c r="O100" s="79"/>
      <c r="P100" s="79"/>
      <c r="Q100" s="79"/>
      <c r="R100" s="79"/>
      <c r="S100" s="79"/>
      <c r="T100" s="79"/>
      <c r="U100" s="79"/>
    </row>
    <row r="101" spans="1:21" ht="42.4" customHeight="1" x14ac:dyDescent="0.2">
      <c r="A101" s="25" t="s">
        <v>180</v>
      </c>
      <c r="B101" s="25"/>
      <c r="C101" s="79" t="s">
        <v>813</v>
      </c>
      <c r="D101" s="79"/>
      <c r="E101" s="79"/>
      <c r="F101" s="79"/>
      <c r="G101" s="79"/>
      <c r="H101" s="79"/>
      <c r="I101" s="79"/>
      <c r="J101" s="79"/>
      <c r="K101" s="79"/>
      <c r="L101" s="79"/>
      <c r="M101" s="79"/>
      <c r="N101" s="79"/>
      <c r="O101" s="79"/>
      <c r="P101" s="79"/>
      <c r="Q101" s="79"/>
      <c r="R101" s="79"/>
      <c r="S101" s="79"/>
      <c r="T101" s="79"/>
      <c r="U101" s="79"/>
    </row>
    <row r="102" spans="1:21" ht="42.4" customHeight="1" x14ac:dyDescent="0.2">
      <c r="A102" s="25" t="s">
        <v>182</v>
      </c>
      <c r="B102" s="25"/>
      <c r="C102" s="79" t="s">
        <v>795</v>
      </c>
      <c r="D102" s="79"/>
      <c r="E102" s="79"/>
      <c r="F102" s="79"/>
      <c r="G102" s="79"/>
      <c r="H102" s="79"/>
      <c r="I102" s="79"/>
      <c r="J102" s="79"/>
      <c r="K102" s="79"/>
      <c r="L102" s="79"/>
      <c r="M102" s="79"/>
      <c r="N102" s="79"/>
      <c r="O102" s="79"/>
      <c r="P102" s="79"/>
      <c r="Q102" s="79"/>
      <c r="R102" s="79"/>
      <c r="S102" s="79"/>
      <c r="T102" s="79"/>
      <c r="U102" s="79"/>
    </row>
    <row r="103" spans="1:21" ht="4.5" customHeight="1" x14ac:dyDescent="0.2"/>
    <row r="104" spans="1:21" ht="81" customHeight="1" x14ac:dyDescent="0.2">
      <c r="A104" s="26" t="s">
        <v>125</v>
      </c>
      <c r="B104" s="25"/>
      <c r="C104" s="25"/>
      <c r="D104" s="25"/>
      <c r="E104" s="79" t="s">
        <v>814</v>
      </c>
      <c r="F104" s="79"/>
      <c r="G104" s="79"/>
      <c r="H104" s="79"/>
      <c r="I104" s="79"/>
      <c r="J104" s="79"/>
      <c r="K104" s="79"/>
      <c r="L104" s="79"/>
      <c r="M104" s="79"/>
      <c r="N104" s="79"/>
      <c r="O104" s="79"/>
      <c r="P104" s="79"/>
      <c r="Q104" s="79"/>
      <c r="R104" s="79"/>
      <c r="S104" s="79"/>
      <c r="T104" s="79"/>
      <c r="U104" s="79"/>
    </row>
  </sheetData>
  <mergeCells count="13">
    <mergeCell ref="K1:U1"/>
    <mergeCell ref="C90:U90"/>
    <mergeCell ref="C92:U92"/>
    <mergeCell ref="C93:U93"/>
    <mergeCell ref="C95:U95"/>
    <mergeCell ref="C101:U101"/>
    <mergeCell ref="C102:U102"/>
    <mergeCell ref="E104:U104"/>
    <mergeCell ref="C96:U96"/>
    <mergeCell ref="C97:U97"/>
    <mergeCell ref="C98:U98"/>
    <mergeCell ref="C99:U99"/>
    <mergeCell ref="C100:U100"/>
  </mergeCells>
  <pageMargins left="0.7" right="0.7" top="0.75" bottom="0.75" header="0.3" footer="0.3"/>
  <pageSetup paperSize="9" fitToHeight="0" orientation="landscape" horizontalDpi="300" verticalDpi="300"/>
  <headerFooter scaleWithDoc="0" alignWithMargins="0">
    <oddHeader>&amp;C&amp;"Arial"&amp;8TABLE 10A.51</oddHeader>
    <oddFooter>&amp;L&amp;"Arial"&amp;8REPORT ON
GOVERNMENT
SERVICES 2022&amp;R&amp;"Arial"&amp;8PRIMARY AND
COMMUNITY HEALTH
PAGE &amp;B&amp;P&amp;B</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U149"/>
  <sheetViews>
    <sheetView showGridLines="0" workbookViewId="0"/>
  </sheetViews>
  <sheetFormatPr defaultColWidth="10.85546875" defaultRowHeight="12.75" x14ac:dyDescent="0.2"/>
  <cols>
    <col min="1" max="11" width="1.7109375" customWidth="1"/>
    <col min="12" max="12" width="7.42578125" customWidth="1"/>
    <col min="13" max="21" width="6.7109375" customWidth="1"/>
  </cols>
  <sheetData>
    <row r="1" spans="1:21" ht="33.950000000000003" customHeight="1" x14ac:dyDescent="0.2">
      <c r="A1" s="8" t="s">
        <v>815</v>
      </c>
      <c r="B1" s="8"/>
      <c r="C1" s="8"/>
      <c r="D1" s="8"/>
      <c r="E1" s="8"/>
      <c r="F1" s="8"/>
      <c r="G1" s="8"/>
      <c r="H1" s="8"/>
      <c r="I1" s="8"/>
      <c r="J1" s="8"/>
      <c r="K1" s="85" t="s">
        <v>816</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817</v>
      </c>
      <c r="B3" s="7"/>
      <c r="C3" s="7"/>
      <c r="D3" s="7"/>
      <c r="E3" s="7"/>
      <c r="F3" s="7"/>
      <c r="G3" s="7"/>
      <c r="H3" s="7"/>
      <c r="I3" s="7"/>
      <c r="J3" s="7"/>
      <c r="K3" s="7"/>
      <c r="L3" s="9"/>
      <c r="M3" s="10"/>
      <c r="N3" s="10"/>
      <c r="O3" s="10"/>
      <c r="P3" s="10"/>
      <c r="Q3" s="10"/>
      <c r="R3" s="10"/>
      <c r="S3" s="10"/>
      <c r="T3" s="10"/>
      <c r="U3" s="10"/>
    </row>
    <row r="4" spans="1:21" ht="16.5" customHeight="1" x14ac:dyDescent="0.2">
      <c r="A4" s="7"/>
      <c r="B4" s="7" t="s">
        <v>818</v>
      </c>
      <c r="C4" s="7"/>
      <c r="D4" s="7"/>
      <c r="E4" s="7"/>
      <c r="F4" s="7"/>
      <c r="G4" s="7"/>
      <c r="H4" s="7"/>
      <c r="I4" s="7"/>
      <c r="J4" s="7"/>
      <c r="K4" s="7"/>
      <c r="L4" s="9" t="s">
        <v>174</v>
      </c>
      <c r="M4" s="30">
        <v>51.4</v>
      </c>
      <c r="N4" s="30">
        <v>51</v>
      </c>
      <c r="O4" s="30">
        <v>57.1</v>
      </c>
      <c r="P4" s="30">
        <v>60.7</v>
      </c>
      <c r="Q4" s="30">
        <v>60.3</v>
      </c>
      <c r="R4" s="30">
        <v>62.5</v>
      </c>
      <c r="S4" s="30">
        <v>56.1</v>
      </c>
      <c r="T4" s="30">
        <v>57.3</v>
      </c>
      <c r="U4" s="30">
        <v>54.5</v>
      </c>
    </row>
    <row r="5" spans="1:21" ht="16.5" customHeight="1" x14ac:dyDescent="0.2">
      <c r="A5" s="7"/>
      <c r="B5" s="7" t="s">
        <v>819</v>
      </c>
      <c r="C5" s="7"/>
      <c r="D5" s="7"/>
      <c r="E5" s="7"/>
      <c r="F5" s="7"/>
      <c r="G5" s="7"/>
      <c r="H5" s="7"/>
      <c r="I5" s="7"/>
      <c r="J5" s="7"/>
      <c r="K5" s="7"/>
      <c r="L5" s="9" t="s">
        <v>174</v>
      </c>
      <c r="M5" s="30">
        <v>53.1</v>
      </c>
      <c r="N5" s="30">
        <v>50.6</v>
      </c>
      <c r="O5" s="30">
        <v>55.6</v>
      </c>
      <c r="P5" s="30">
        <v>58.1</v>
      </c>
      <c r="Q5" s="30">
        <v>58</v>
      </c>
      <c r="R5" s="30">
        <v>60.8</v>
      </c>
      <c r="S5" s="30">
        <v>56.5</v>
      </c>
      <c r="T5" s="30">
        <v>53.2</v>
      </c>
      <c r="U5" s="30">
        <v>54.2</v>
      </c>
    </row>
    <row r="6" spans="1:21" ht="16.5" customHeight="1" x14ac:dyDescent="0.2">
      <c r="A6" s="7"/>
      <c r="B6" s="7" t="s">
        <v>820</v>
      </c>
      <c r="C6" s="7"/>
      <c r="D6" s="7"/>
      <c r="E6" s="7"/>
      <c r="F6" s="7"/>
      <c r="G6" s="7"/>
      <c r="H6" s="7"/>
      <c r="I6" s="7"/>
      <c r="J6" s="7"/>
      <c r="K6" s="7"/>
      <c r="L6" s="9" t="s">
        <v>174</v>
      </c>
      <c r="M6" s="30">
        <v>54.4</v>
      </c>
      <c r="N6" s="30">
        <v>53.3</v>
      </c>
      <c r="O6" s="30">
        <v>56.7</v>
      </c>
      <c r="P6" s="30">
        <v>59.4</v>
      </c>
      <c r="Q6" s="30">
        <v>59.6</v>
      </c>
      <c r="R6" s="30">
        <v>59.6</v>
      </c>
      <c r="S6" s="30">
        <v>58.9</v>
      </c>
      <c r="T6" s="30">
        <v>54.8</v>
      </c>
      <c r="U6" s="30">
        <v>55.9</v>
      </c>
    </row>
    <row r="7" spans="1:21" ht="16.5" customHeight="1" x14ac:dyDescent="0.2">
      <c r="A7" s="7"/>
      <c r="B7" s="7" t="s">
        <v>761</v>
      </c>
      <c r="C7" s="7"/>
      <c r="D7" s="7"/>
      <c r="E7" s="7"/>
      <c r="F7" s="7"/>
      <c r="G7" s="7"/>
      <c r="H7" s="7"/>
      <c r="I7" s="7"/>
      <c r="J7" s="7"/>
      <c r="K7" s="7"/>
      <c r="L7" s="9" t="s">
        <v>174</v>
      </c>
      <c r="M7" s="30">
        <v>56.7</v>
      </c>
      <c r="N7" s="30">
        <v>59.3</v>
      </c>
      <c r="O7" s="30">
        <v>58</v>
      </c>
      <c r="P7" s="30">
        <v>60.5</v>
      </c>
      <c r="Q7" s="30">
        <v>62</v>
      </c>
      <c r="R7" s="30">
        <v>60.1</v>
      </c>
      <c r="S7" s="30">
        <v>60.2</v>
      </c>
      <c r="T7" s="30">
        <v>55.4</v>
      </c>
      <c r="U7" s="30">
        <v>58.7</v>
      </c>
    </row>
    <row r="8" spans="1:21" ht="16.5" customHeight="1" x14ac:dyDescent="0.2">
      <c r="A8" s="7"/>
      <c r="B8" s="7" t="s">
        <v>762</v>
      </c>
      <c r="C8" s="7"/>
      <c r="D8" s="7"/>
      <c r="E8" s="7"/>
      <c r="F8" s="7"/>
      <c r="G8" s="7"/>
      <c r="H8" s="7"/>
      <c r="I8" s="7"/>
      <c r="J8" s="7"/>
      <c r="K8" s="7"/>
      <c r="L8" s="9" t="s">
        <v>174</v>
      </c>
      <c r="M8" s="30">
        <v>58.6</v>
      </c>
      <c r="N8" s="30">
        <v>62</v>
      </c>
      <c r="O8" s="30">
        <v>59.4</v>
      </c>
      <c r="P8" s="30">
        <v>61.5</v>
      </c>
      <c r="Q8" s="30">
        <v>64.2</v>
      </c>
      <c r="R8" s="30">
        <v>61</v>
      </c>
      <c r="S8" s="30">
        <v>62</v>
      </c>
      <c r="T8" s="30">
        <v>58.7</v>
      </c>
      <c r="U8" s="30">
        <v>60.7</v>
      </c>
    </row>
    <row r="9" spans="1:21" ht="16.5" customHeight="1" x14ac:dyDescent="0.2">
      <c r="A9" s="7"/>
      <c r="B9" s="7" t="s">
        <v>763</v>
      </c>
      <c r="C9" s="7"/>
      <c r="D9" s="7"/>
      <c r="E9" s="7"/>
      <c r="F9" s="7"/>
      <c r="G9" s="7"/>
      <c r="H9" s="7"/>
      <c r="I9" s="7"/>
      <c r="J9" s="7"/>
      <c r="K9" s="7"/>
      <c r="L9" s="9" t="s">
        <v>174</v>
      </c>
      <c r="M9" s="30">
        <v>58.5</v>
      </c>
      <c r="N9" s="30">
        <v>62</v>
      </c>
      <c r="O9" s="30">
        <v>59.3</v>
      </c>
      <c r="P9" s="30">
        <v>61</v>
      </c>
      <c r="Q9" s="30">
        <v>62.7</v>
      </c>
      <c r="R9" s="30">
        <v>61</v>
      </c>
      <c r="S9" s="30">
        <v>63.3</v>
      </c>
      <c r="T9" s="30">
        <v>58.1</v>
      </c>
      <c r="U9" s="30">
        <v>60.4</v>
      </c>
    </row>
    <row r="10" spans="1:21" ht="16.5" customHeight="1" x14ac:dyDescent="0.2">
      <c r="A10" s="7"/>
      <c r="B10" s="7" t="s">
        <v>764</v>
      </c>
      <c r="C10" s="7"/>
      <c r="D10" s="7"/>
      <c r="E10" s="7"/>
      <c r="F10" s="7"/>
      <c r="G10" s="7"/>
      <c r="H10" s="7"/>
      <c r="I10" s="7"/>
      <c r="J10" s="7"/>
      <c r="K10" s="7"/>
      <c r="L10" s="9" t="s">
        <v>174</v>
      </c>
      <c r="M10" s="30">
        <v>59</v>
      </c>
      <c r="N10" s="30">
        <v>61.9</v>
      </c>
      <c r="O10" s="30">
        <v>59.3</v>
      </c>
      <c r="P10" s="30">
        <v>59.7</v>
      </c>
      <c r="Q10" s="30">
        <v>62.9</v>
      </c>
      <c r="R10" s="30">
        <v>60.6</v>
      </c>
      <c r="S10" s="30">
        <v>63</v>
      </c>
      <c r="T10" s="30">
        <v>54.8</v>
      </c>
      <c r="U10" s="30">
        <v>60.4</v>
      </c>
    </row>
    <row r="11" spans="1:21" ht="16.5" customHeight="1" x14ac:dyDescent="0.2">
      <c r="A11" s="7"/>
      <c r="B11" s="7" t="s">
        <v>765</v>
      </c>
      <c r="C11" s="7"/>
      <c r="D11" s="7"/>
      <c r="E11" s="7"/>
      <c r="F11" s="7"/>
      <c r="G11" s="7"/>
      <c r="H11" s="7"/>
      <c r="I11" s="7"/>
      <c r="J11" s="7"/>
      <c r="K11" s="7"/>
      <c r="L11" s="9" t="s">
        <v>174</v>
      </c>
      <c r="M11" s="30">
        <v>57.7</v>
      </c>
      <c r="N11" s="30">
        <v>61.2</v>
      </c>
      <c r="O11" s="30">
        <v>57.8</v>
      </c>
      <c r="P11" s="30">
        <v>58.7</v>
      </c>
      <c r="Q11" s="30">
        <v>62.3</v>
      </c>
      <c r="R11" s="30">
        <v>58.2</v>
      </c>
      <c r="S11" s="30">
        <v>62.3</v>
      </c>
      <c r="T11" s="30">
        <v>55</v>
      </c>
      <c r="U11" s="30">
        <v>59.3</v>
      </c>
    </row>
    <row r="12" spans="1:21" ht="16.5" customHeight="1" x14ac:dyDescent="0.2">
      <c r="A12" s="7"/>
      <c r="B12" s="7" t="s">
        <v>766</v>
      </c>
      <c r="C12" s="7"/>
      <c r="D12" s="7"/>
      <c r="E12" s="7"/>
      <c r="F12" s="7"/>
      <c r="G12" s="7"/>
      <c r="H12" s="7"/>
      <c r="I12" s="7"/>
      <c r="J12" s="7"/>
      <c r="K12" s="7"/>
      <c r="L12" s="9" t="s">
        <v>174</v>
      </c>
      <c r="M12" s="30">
        <v>53.2</v>
      </c>
      <c r="N12" s="30">
        <v>57.7</v>
      </c>
      <c r="O12" s="30">
        <v>52.4</v>
      </c>
      <c r="P12" s="30">
        <v>53</v>
      </c>
      <c r="Q12" s="30">
        <v>59.3</v>
      </c>
      <c r="R12" s="30">
        <v>52.7</v>
      </c>
      <c r="S12" s="30">
        <v>59.3</v>
      </c>
      <c r="T12" s="30">
        <v>48.1</v>
      </c>
      <c r="U12" s="30">
        <v>54.8</v>
      </c>
    </row>
    <row r="13" spans="1:21" ht="16.5" customHeight="1" x14ac:dyDescent="0.2">
      <c r="A13" s="7"/>
      <c r="B13" s="7" t="s">
        <v>767</v>
      </c>
      <c r="C13" s="7"/>
      <c r="D13" s="7"/>
      <c r="E13" s="7"/>
      <c r="F13" s="7"/>
      <c r="G13" s="7"/>
      <c r="H13" s="7"/>
      <c r="I13" s="7"/>
      <c r="J13" s="7"/>
      <c r="K13" s="7"/>
      <c r="L13" s="9" t="s">
        <v>174</v>
      </c>
      <c r="M13" s="30">
        <v>27</v>
      </c>
      <c r="N13" s="30">
        <v>28</v>
      </c>
      <c r="O13" s="30">
        <v>23.9</v>
      </c>
      <c r="P13" s="30">
        <v>27.6</v>
      </c>
      <c r="Q13" s="30">
        <v>33.1</v>
      </c>
      <c r="R13" s="30">
        <v>27.9</v>
      </c>
      <c r="S13" s="30">
        <v>33.4</v>
      </c>
      <c r="T13" s="30">
        <v>28.7</v>
      </c>
      <c r="U13" s="30">
        <v>27.4</v>
      </c>
    </row>
    <row r="14" spans="1:21" ht="16.5" customHeight="1" x14ac:dyDescent="0.2">
      <c r="A14" s="7"/>
      <c r="B14" s="7" t="s">
        <v>821</v>
      </c>
      <c r="C14" s="7"/>
      <c r="D14" s="7"/>
      <c r="E14" s="7"/>
      <c r="F14" s="7"/>
      <c r="G14" s="7"/>
      <c r="H14" s="7"/>
      <c r="I14" s="7"/>
      <c r="J14" s="7"/>
      <c r="K14" s="7"/>
      <c r="L14" s="9" t="s">
        <v>174</v>
      </c>
      <c r="M14" s="30">
        <v>53.9</v>
      </c>
      <c r="N14" s="30">
        <v>55.2</v>
      </c>
      <c r="O14" s="30">
        <v>55.5</v>
      </c>
      <c r="P14" s="30">
        <v>57.8</v>
      </c>
      <c r="Q14" s="30">
        <v>59.3</v>
      </c>
      <c r="R14" s="30">
        <v>57.5</v>
      </c>
      <c r="S14" s="30">
        <v>58.3</v>
      </c>
      <c r="T14" s="30">
        <v>54.8</v>
      </c>
      <c r="U14" s="30">
        <v>55.7</v>
      </c>
    </row>
    <row r="15" spans="1:21" ht="16.5" customHeight="1" x14ac:dyDescent="0.2">
      <c r="A15" s="7"/>
      <c r="B15" s="7" t="s">
        <v>821</v>
      </c>
      <c r="C15" s="7"/>
      <c r="D15" s="7"/>
      <c r="E15" s="7"/>
      <c r="F15" s="7"/>
      <c r="G15" s="7"/>
      <c r="H15" s="7"/>
      <c r="I15" s="7"/>
      <c r="J15" s="7"/>
      <c r="K15" s="7"/>
      <c r="L15" s="9" t="s">
        <v>687</v>
      </c>
      <c r="M15" s="30">
        <v>54.2</v>
      </c>
      <c r="N15" s="30">
        <v>55.6</v>
      </c>
      <c r="O15" s="30">
        <v>55.6</v>
      </c>
      <c r="P15" s="30">
        <v>57.8</v>
      </c>
      <c r="Q15" s="30">
        <v>59.7</v>
      </c>
      <c r="R15" s="30">
        <v>58.3</v>
      </c>
      <c r="S15" s="30">
        <v>58.5</v>
      </c>
      <c r="T15" s="30">
        <v>54</v>
      </c>
      <c r="U15" s="30">
        <v>55.9</v>
      </c>
    </row>
    <row r="16" spans="1:21" ht="16.5" customHeight="1" x14ac:dyDescent="0.2">
      <c r="A16" s="7" t="s">
        <v>776</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822</v>
      </c>
      <c r="C17" s="7"/>
      <c r="D17" s="7"/>
      <c r="E17" s="7"/>
      <c r="F17" s="7"/>
      <c r="G17" s="7"/>
      <c r="H17" s="7"/>
      <c r="I17" s="7"/>
      <c r="J17" s="7"/>
      <c r="K17" s="7"/>
      <c r="L17" s="9" t="s">
        <v>174</v>
      </c>
      <c r="M17" s="30">
        <v>37.200000000000003</v>
      </c>
      <c r="N17" s="30">
        <v>35.200000000000003</v>
      </c>
      <c r="O17" s="30">
        <v>42</v>
      </c>
      <c r="P17" s="30">
        <v>47</v>
      </c>
      <c r="Q17" s="30">
        <v>44</v>
      </c>
      <c r="R17" s="30">
        <v>46.8</v>
      </c>
      <c r="S17" s="30">
        <v>38.200000000000003</v>
      </c>
      <c r="T17" s="30">
        <v>49.5</v>
      </c>
      <c r="U17" s="30">
        <v>39.4</v>
      </c>
    </row>
    <row r="18" spans="1:21" ht="16.5" customHeight="1" x14ac:dyDescent="0.2">
      <c r="A18" s="7"/>
      <c r="B18" s="7" t="s">
        <v>818</v>
      </c>
      <c r="C18" s="7"/>
      <c r="D18" s="7"/>
      <c r="E18" s="7"/>
      <c r="F18" s="7"/>
      <c r="G18" s="7"/>
      <c r="H18" s="7"/>
      <c r="I18" s="7"/>
      <c r="J18" s="7"/>
      <c r="K18" s="7"/>
      <c r="L18" s="9" t="s">
        <v>174</v>
      </c>
      <c r="M18" s="30">
        <v>48.4</v>
      </c>
      <c r="N18" s="30">
        <v>48.1</v>
      </c>
      <c r="O18" s="30">
        <v>49.5</v>
      </c>
      <c r="P18" s="30">
        <v>54.5</v>
      </c>
      <c r="Q18" s="30">
        <v>52.7</v>
      </c>
      <c r="R18" s="30">
        <v>55.9</v>
      </c>
      <c r="S18" s="30">
        <v>51.3</v>
      </c>
      <c r="T18" s="30">
        <v>51.7</v>
      </c>
      <c r="U18" s="30">
        <v>49.7</v>
      </c>
    </row>
    <row r="19" spans="1:21" ht="16.5" customHeight="1" x14ac:dyDescent="0.2">
      <c r="A19" s="7"/>
      <c r="B19" s="7" t="s">
        <v>819</v>
      </c>
      <c r="C19" s="7"/>
      <c r="D19" s="7"/>
      <c r="E19" s="7"/>
      <c r="F19" s="7"/>
      <c r="G19" s="7"/>
      <c r="H19" s="7"/>
      <c r="I19" s="7"/>
      <c r="J19" s="7"/>
      <c r="K19" s="7"/>
      <c r="L19" s="9" t="s">
        <v>174</v>
      </c>
      <c r="M19" s="30">
        <v>56.8</v>
      </c>
      <c r="N19" s="30">
        <v>55.4</v>
      </c>
      <c r="O19" s="30">
        <v>55.6</v>
      </c>
      <c r="P19" s="30">
        <v>58.7</v>
      </c>
      <c r="Q19" s="30">
        <v>58.2</v>
      </c>
      <c r="R19" s="30">
        <v>59.7</v>
      </c>
      <c r="S19" s="30">
        <v>57</v>
      </c>
      <c r="T19" s="30">
        <v>54.1</v>
      </c>
      <c r="U19" s="30">
        <v>56.5</v>
      </c>
    </row>
    <row r="20" spans="1:21" ht="16.5" customHeight="1" x14ac:dyDescent="0.2">
      <c r="A20" s="7"/>
      <c r="B20" s="7" t="s">
        <v>820</v>
      </c>
      <c r="C20" s="7"/>
      <c r="D20" s="7"/>
      <c r="E20" s="7"/>
      <c r="F20" s="7"/>
      <c r="G20" s="7"/>
      <c r="H20" s="7"/>
      <c r="I20" s="7"/>
      <c r="J20" s="7"/>
      <c r="K20" s="7"/>
      <c r="L20" s="9" t="s">
        <v>174</v>
      </c>
      <c r="M20" s="30">
        <v>60.3</v>
      </c>
      <c r="N20" s="30">
        <v>59.5</v>
      </c>
      <c r="O20" s="30">
        <v>57.6</v>
      </c>
      <c r="P20" s="30">
        <v>61</v>
      </c>
      <c r="Q20" s="30">
        <v>61.3</v>
      </c>
      <c r="R20" s="30">
        <v>59.4</v>
      </c>
      <c r="S20" s="30">
        <v>60.5</v>
      </c>
      <c r="T20" s="30">
        <v>54.9</v>
      </c>
      <c r="U20" s="30">
        <v>59.6</v>
      </c>
    </row>
    <row r="21" spans="1:21" ht="16.5" customHeight="1" x14ac:dyDescent="0.2">
      <c r="A21" s="7"/>
      <c r="B21" s="7" t="s">
        <v>761</v>
      </c>
      <c r="C21" s="7"/>
      <c r="D21" s="7"/>
      <c r="E21" s="7"/>
      <c r="F21" s="7"/>
      <c r="G21" s="7"/>
      <c r="H21" s="7"/>
      <c r="I21" s="7"/>
      <c r="J21" s="7"/>
      <c r="K21" s="7"/>
      <c r="L21" s="9" t="s">
        <v>174</v>
      </c>
      <c r="M21" s="30">
        <v>63.3</v>
      </c>
      <c r="N21" s="30">
        <v>62.9</v>
      </c>
      <c r="O21" s="30">
        <v>58.5</v>
      </c>
      <c r="P21" s="30">
        <v>62</v>
      </c>
      <c r="Q21" s="30">
        <v>63.6</v>
      </c>
      <c r="R21" s="30">
        <v>60.1</v>
      </c>
      <c r="S21" s="30">
        <v>63.3</v>
      </c>
      <c r="T21" s="30">
        <v>57.3</v>
      </c>
      <c r="U21" s="30">
        <v>61.9</v>
      </c>
    </row>
    <row r="22" spans="1:21" ht="16.5" customHeight="1" x14ac:dyDescent="0.2">
      <c r="A22" s="7"/>
      <c r="B22" s="7" t="s">
        <v>762</v>
      </c>
      <c r="C22" s="7"/>
      <c r="D22" s="7"/>
      <c r="E22" s="7"/>
      <c r="F22" s="7"/>
      <c r="G22" s="7"/>
      <c r="H22" s="7"/>
      <c r="I22" s="7"/>
      <c r="J22" s="7"/>
      <c r="K22" s="7"/>
      <c r="L22" s="9" t="s">
        <v>174</v>
      </c>
      <c r="M22" s="30">
        <v>63.5</v>
      </c>
      <c r="N22" s="30">
        <v>64.8</v>
      </c>
      <c r="O22" s="30">
        <v>58.7</v>
      </c>
      <c r="P22" s="30">
        <v>62.2</v>
      </c>
      <c r="Q22" s="30">
        <v>63.5</v>
      </c>
      <c r="R22" s="30">
        <v>59.4</v>
      </c>
      <c r="S22" s="30">
        <v>64.5</v>
      </c>
      <c r="T22" s="30">
        <v>58.3</v>
      </c>
      <c r="U22" s="30">
        <v>62.6</v>
      </c>
    </row>
    <row r="23" spans="1:21" ht="16.5" customHeight="1" x14ac:dyDescent="0.2">
      <c r="A23" s="7"/>
      <c r="B23" s="7" t="s">
        <v>763</v>
      </c>
      <c r="C23" s="7"/>
      <c r="D23" s="7"/>
      <c r="E23" s="7"/>
      <c r="F23" s="7"/>
      <c r="G23" s="7"/>
      <c r="H23" s="7"/>
      <c r="I23" s="7"/>
      <c r="J23" s="7"/>
      <c r="K23" s="7"/>
      <c r="L23" s="9" t="s">
        <v>174</v>
      </c>
      <c r="M23" s="30">
        <v>64.599999999999994</v>
      </c>
      <c r="N23" s="30">
        <v>66.3</v>
      </c>
      <c r="O23" s="30">
        <v>59.1</v>
      </c>
      <c r="P23" s="30">
        <v>61.7</v>
      </c>
      <c r="Q23" s="30">
        <v>64</v>
      </c>
      <c r="R23" s="30">
        <v>58.4</v>
      </c>
      <c r="S23" s="30">
        <v>66.900000000000006</v>
      </c>
      <c r="T23" s="30">
        <v>53.8</v>
      </c>
      <c r="U23" s="30">
        <v>63.3</v>
      </c>
    </row>
    <row r="24" spans="1:21" ht="16.5" customHeight="1" x14ac:dyDescent="0.2">
      <c r="A24" s="7"/>
      <c r="B24" s="7" t="s">
        <v>764</v>
      </c>
      <c r="C24" s="7"/>
      <c r="D24" s="7"/>
      <c r="E24" s="7"/>
      <c r="F24" s="7"/>
      <c r="G24" s="7"/>
      <c r="H24" s="7"/>
      <c r="I24" s="7"/>
      <c r="J24" s="7"/>
      <c r="K24" s="7"/>
      <c r="L24" s="9" t="s">
        <v>174</v>
      </c>
      <c r="M24" s="30">
        <v>62.4</v>
      </c>
      <c r="N24" s="30">
        <v>65.400000000000006</v>
      </c>
      <c r="O24" s="30">
        <v>57.1</v>
      </c>
      <c r="P24" s="30">
        <v>58.6</v>
      </c>
      <c r="Q24" s="30">
        <v>62.2</v>
      </c>
      <c r="R24" s="30">
        <v>57.3</v>
      </c>
      <c r="S24" s="30">
        <v>63.5</v>
      </c>
      <c r="T24" s="30">
        <v>52</v>
      </c>
      <c r="U24" s="30">
        <v>61.5</v>
      </c>
    </row>
    <row r="25" spans="1:21" ht="16.5" customHeight="1" x14ac:dyDescent="0.2">
      <c r="A25" s="7"/>
      <c r="B25" s="7" t="s">
        <v>765</v>
      </c>
      <c r="C25" s="7"/>
      <c r="D25" s="7"/>
      <c r="E25" s="7"/>
      <c r="F25" s="7"/>
      <c r="G25" s="7"/>
      <c r="H25" s="7"/>
      <c r="I25" s="7"/>
      <c r="J25" s="7"/>
      <c r="K25" s="7"/>
      <c r="L25" s="9" t="s">
        <v>174</v>
      </c>
      <c r="M25" s="30">
        <v>60.4</v>
      </c>
      <c r="N25" s="30">
        <v>64.099999999999994</v>
      </c>
      <c r="O25" s="30">
        <v>54.9</v>
      </c>
      <c r="P25" s="30">
        <v>55.5</v>
      </c>
      <c r="Q25" s="30">
        <v>61.4</v>
      </c>
      <c r="R25" s="30">
        <v>55.1</v>
      </c>
      <c r="S25" s="30">
        <v>63.9</v>
      </c>
      <c r="T25" s="30">
        <v>48.3</v>
      </c>
      <c r="U25" s="30">
        <v>59.6</v>
      </c>
    </row>
    <row r="26" spans="1:21" ht="16.5" customHeight="1" x14ac:dyDescent="0.2">
      <c r="A26" s="7"/>
      <c r="B26" s="7" t="s">
        <v>766</v>
      </c>
      <c r="C26" s="7"/>
      <c r="D26" s="7"/>
      <c r="E26" s="7"/>
      <c r="F26" s="7"/>
      <c r="G26" s="7"/>
      <c r="H26" s="7"/>
      <c r="I26" s="7"/>
      <c r="J26" s="7"/>
      <c r="K26" s="7"/>
      <c r="L26" s="9" t="s">
        <v>174</v>
      </c>
      <c r="M26" s="30">
        <v>55.6</v>
      </c>
      <c r="N26" s="30">
        <v>59.8</v>
      </c>
      <c r="O26" s="30">
        <v>48.8</v>
      </c>
      <c r="P26" s="30">
        <v>51.6</v>
      </c>
      <c r="Q26" s="30">
        <v>56.5</v>
      </c>
      <c r="R26" s="30">
        <v>48.6</v>
      </c>
      <c r="S26" s="30">
        <v>59.1</v>
      </c>
      <c r="T26" s="30">
        <v>43.8</v>
      </c>
      <c r="U26" s="30">
        <v>54.8</v>
      </c>
    </row>
    <row r="27" spans="1:21" ht="16.5" customHeight="1" x14ac:dyDescent="0.2">
      <c r="A27" s="7"/>
      <c r="B27" s="7" t="s">
        <v>823</v>
      </c>
      <c r="C27" s="7"/>
      <c r="D27" s="7"/>
      <c r="E27" s="7"/>
      <c r="F27" s="7"/>
      <c r="G27" s="7"/>
      <c r="H27" s="7"/>
      <c r="I27" s="7"/>
      <c r="J27" s="7"/>
      <c r="K27" s="7"/>
      <c r="L27" s="9" t="s">
        <v>174</v>
      </c>
      <c r="M27" s="30">
        <v>56.5</v>
      </c>
      <c r="N27" s="30">
        <v>56.8</v>
      </c>
      <c r="O27" s="30">
        <v>54</v>
      </c>
      <c r="P27" s="30">
        <v>57.4</v>
      </c>
      <c r="Q27" s="30">
        <v>58.4</v>
      </c>
      <c r="R27" s="30">
        <v>56.2</v>
      </c>
      <c r="S27" s="30">
        <v>57.3</v>
      </c>
      <c r="T27" s="30">
        <v>53.2</v>
      </c>
      <c r="U27" s="30">
        <v>56.3</v>
      </c>
    </row>
    <row r="28" spans="1:21" ht="16.5" customHeight="1" x14ac:dyDescent="0.2">
      <c r="A28" s="7"/>
      <c r="B28" s="7" t="s">
        <v>823</v>
      </c>
      <c r="C28" s="7"/>
      <c r="D28" s="7"/>
      <c r="E28" s="7"/>
      <c r="F28" s="7"/>
      <c r="G28" s="7"/>
      <c r="H28" s="7"/>
      <c r="I28" s="7"/>
      <c r="J28" s="7"/>
      <c r="K28" s="7"/>
      <c r="L28" s="9" t="s">
        <v>687</v>
      </c>
      <c r="M28" s="30">
        <v>57.2</v>
      </c>
      <c r="N28" s="30">
        <v>57.7</v>
      </c>
      <c r="O28" s="30">
        <v>54.5</v>
      </c>
      <c r="P28" s="30">
        <v>57.8</v>
      </c>
      <c r="Q28" s="30">
        <v>58.7</v>
      </c>
      <c r="R28" s="30">
        <v>56.6</v>
      </c>
      <c r="S28" s="30">
        <v>58.5</v>
      </c>
      <c r="T28" s="30">
        <v>53.1</v>
      </c>
      <c r="U28" s="30">
        <v>56.9</v>
      </c>
    </row>
    <row r="29" spans="1:21" ht="16.5" customHeight="1" x14ac:dyDescent="0.2">
      <c r="A29" s="7" t="s">
        <v>777</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822</v>
      </c>
      <c r="C30" s="7"/>
      <c r="D30" s="7"/>
      <c r="E30" s="7"/>
      <c r="F30" s="7"/>
      <c r="G30" s="7"/>
      <c r="H30" s="7"/>
      <c r="I30" s="7"/>
      <c r="J30" s="7"/>
      <c r="K30" s="7"/>
      <c r="L30" s="9" t="s">
        <v>174</v>
      </c>
      <c r="M30" s="30">
        <v>37.1</v>
      </c>
      <c r="N30" s="30">
        <v>37</v>
      </c>
      <c r="O30" s="30">
        <v>41.8</v>
      </c>
      <c r="P30" s="30">
        <v>45.9</v>
      </c>
      <c r="Q30" s="30">
        <v>43.6</v>
      </c>
      <c r="R30" s="30">
        <v>46.4</v>
      </c>
      <c r="S30" s="30">
        <v>38.1</v>
      </c>
      <c r="T30" s="30">
        <v>47.3</v>
      </c>
      <c r="U30" s="30">
        <v>39.700000000000003</v>
      </c>
    </row>
    <row r="31" spans="1:21" ht="16.5" customHeight="1" x14ac:dyDescent="0.2">
      <c r="A31" s="7"/>
      <c r="B31" s="7" t="s">
        <v>818</v>
      </c>
      <c r="C31" s="7"/>
      <c r="D31" s="7"/>
      <c r="E31" s="7"/>
      <c r="F31" s="7"/>
      <c r="G31" s="7"/>
      <c r="H31" s="7"/>
      <c r="I31" s="7"/>
      <c r="J31" s="7"/>
      <c r="K31" s="7"/>
      <c r="L31" s="9" t="s">
        <v>174</v>
      </c>
      <c r="M31" s="30">
        <v>47.1</v>
      </c>
      <c r="N31" s="30">
        <v>47.8</v>
      </c>
      <c r="O31" s="30">
        <v>48.7</v>
      </c>
      <c r="P31" s="30">
        <v>52.3</v>
      </c>
      <c r="Q31" s="30">
        <v>51.8</v>
      </c>
      <c r="R31" s="30">
        <v>53.9</v>
      </c>
      <c r="S31" s="30">
        <v>48.4</v>
      </c>
      <c r="T31" s="30">
        <v>49.7</v>
      </c>
      <c r="U31" s="30">
        <v>48.6</v>
      </c>
    </row>
    <row r="32" spans="1:21" ht="16.5" customHeight="1" x14ac:dyDescent="0.2">
      <c r="A32" s="7"/>
      <c r="B32" s="7" t="s">
        <v>819</v>
      </c>
      <c r="C32" s="7"/>
      <c r="D32" s="7"/>
      <c r="E32" s="7"/>
      <c r="F32" s="7"/>
      <c r="G32" s="7"/>
      <c r="H32" s="7"/>
      <c r="I32" s="7"/>
      <c r="J32" s="7"/>
      <c r="K32" s="7"/>
      <c r="L32" s="9" t="s">
        <v>174</v>
      </c>
      <c r="M32" s="30">
        <v>55.3</v>
      </c>
      <c r="N32" s="30">
        <v>55</v>
      </c>
      <c r="O32" s="30">
        <v>54.2</v>
      </c>
      <c r="P32" s="30">
        <v>56.5</v>
      </c>
      <c r="Q32" s="30">
        <v>56.9</v>
      </c>
      <c r="R32" s="30">
        <v>57.4</v>
      </c>
      <c r="S32" s="30">
        <v>54.9</v>
      </c>
      <c r="T32" s="30">
        <v>52.2</v>
      </c>
      <c r="U32" s="30">
        <v>55.2</v>
      </c>
    </row>
    <row r="33" spans="1:21" ht="16.5" customHeight="1" x14ac:dyDescent="0.2">
      <c r="A33" s="7"/>
      <c r="B33" s="7" t="s">
        <v>820</v>
      </c>
      <c r="C33" s="7"/>
      <c r="D33" s="7"/>
      <c r="E33" s="7"/>
      <c r="F33" s="7"/>
      <c r="G33" s="7"/>
      <c r="H33" s="7"/>
      <c r="I33" s="7"/>
      <c r="J33" s="7"/>
      <c r="K33" s="7"/>
      <c r="L33" s="9" t="s">
        <v>174</v>
      </c>
      <c r="M33" s="30">
        <v>58.6</v>
      </c>
      <c r="N33" s="30">
        <v>59.7</v>
      </c>
      <c r="O33" s="30">
        <v>56</v>
      </c>
      <c r="P33" s="30">
        <v>59.1</v>
      </c>
      <c r="Q33" s="30">
        <v>60</v>
      </c>
      <c r="R33" s="30">
        <v>58.7</v>
      </c>
      <c r="S33" s="30">
        <v>58.3</v>
      </c>
      <c r="T33" s="30">
        <v>54.2</v>
      </c>
      <c r="U33" s="30">
        <v>58.5</v>
      </c>
    </row>
    <row r="34" spans="1:21" ht="16.5" customHeight="1" x14ac:dyDescent="0.2">
      <c r="A34" s="7"/>
      <c r="B34" s="7" t="s">
        <v>761</v>
      </c>
      <c r="C34" s="7"/>
      <c r="D34" s="7"/>
      <c r="E34" s="7"/>
      <c r="F34" s="7"/>
      <c r="G34" s="7"/>
      <c r="H34" s="7"/>
      <c r="I34" s="7"/>
      <c r="J34" s="7"/>
      <c r="K34" s="7"/>
      <c r="L34" s="9" t="s">
        <v>174</v>
      </c>
      <c r="M34" s="30">
        <v>60.9</v>
      </c>
      <c r="N34" s="30">
        <v>62.4</v>
      </c>
      <c r="O34" s="30">
        <v>57</v>
      </c>
      <c r="P34" s="30">
        <v>59.4</v>
      </c>
      <c r="Q34" s="30">
        <v>62.1</v>
      </c>
      <c r="R34" s="30">
        <v>59.5</v>
      </c>
      <c r="S34" s="30">
        <v>59.6</v>
      </c>
      <c r="T34" s="30">
        <v>54.3</v>
      </c>
      <c r="U34" s="30">
        <v>60.3</v>
      </c>
    </row>
    <row r="35" spans="1:21" ht="16.5" customHeight="1" x14ac:dyDescent="0.2">
      <c r="A35" s="7"/>
      <c r="B35" s="7" t="s">
        <v>762</v>
      </c>
      <c r="C35" s="7"/>
      <c r="D35" s="7"/>
      <c r="E35" s="7"/>
      <c r="F35" s="7"/>
      <c r="G35" s="7"/>
      <c r="H35" s="7"/>
      <c r="I35" s="7"/>
      <c r="J35" s="7"/>
      <c r="K35" s="7"/>
      <c r="L35" s="9" t="s">
        <v>174</v>
      </c>
      <c r="M35" s="30">
        <v>61.9</v>
      </c>
      <c r="N35" s="30">
        <v>65</v>
      </c>
      <c r="O35" s="30">
        <v>58.1</v>
      </c>
      <c r="P35" s="30">
        <v>60.6</v>
      </c>
      <c r="Q35" s="30">
        <v>62.5</v>
      </c>
      <c r="R35" s="30">
        <v>59.5</v>
      </c>
      <c r="S35" s="30">
        <v>62.3</v>
      </c>
      <c r="T35" s="30">
        <v>56.7</v>
      </c>
      <c r="U35" s="30">
        <v>61.7</v>
      </c>
    </row>
    <row r="36" spans="1:21" ht="16.5" customHeight="1" x14ac:dyDescent="0.2">
      <c r="A36" s="7"/>
      <c r="B36" s="7" t="s">
        <v>763</v>
      </c>
      <c r="C36" s="7"/>
      <c r="D36" s="7"/>
      <c r="E36" s="7"/>
      <c r="F36" s="7"/>
      <c r="G36" s="7"/>
      <c r="H36" s="7"/>
      <c r="I36" s="7"/>
      <c r="J36" s="7"/>
      <c r="K36" s="7"/>
      <c r="L36" s="9" t="s">
        <v>174</v>
      </c>
      <c r="M36" s="30">
        <v>62.8</v>
      </c>
      <c r="N36" s="30">
        <v>66.5</v>
      </c>
      <c r="O36" s="30">
        <v>58.3</v>
      </c>
      <c r="P36" s="30">
        <v>60.4</v>
      </c>
      <c r="Q36" s="30">
        <v>62.5</v>
      </c>
      <c r="R36" s="30">
        <v>58.2</v>
      </c>
      <c r="S36" s="30">
        <v>63.5</v>
      </c>
      <c r="T36" s="30">
        <v>54</v>
      </c>
      <c r="U36" s="30">
        <v>62.4</v>
      </c>
    </row>
    <row r="37" spans="1:21" ht="16.5" customHeight="1" x14ac:dyDescent="0.2">
      <c r="A37" s="7"/>
      <c r="B37" s="7" t="s">
        <v>764</v>
      </c>
      <c r="C37" s="7"/>
      <c r="D37" s="7"/>
      <c r="E37" s="7"/>
      <c r="F37" s="7"/>
      <c r="G37" s="7"/>
      <c r="H37" s="7"/>
      <c r="I37" s="7"/>
      <c r="J37" s="7"/>
      <c r="K37" s="7"/>
      <c r="L37" s="9" t="s">
        <v>174</v>
      </c>
      <c r="M37" s="30">
        <v>60.9</v>
      </c>
      <c r="N37" s="30">
        <v>65.5</v>
      </c>
      <c r="O37" s="30">
        <v>57</v>
      </c>
      <c r="P37" s="30">
        <v>58.3</v>
      </c>
      <c r="Q37" s="30">
        <v>61.8</v>
      </c>
      <c r="R37" s="30">
        <v>57.1</v>
      </c>
      <c r="S37" s="30">
        <v>61</v>
      </c>
      <c r="T37" s="30">
        <v>51.7</v>
      </c>
      <c r="U37" s="30">
        <v>60.9</v>
      </c>
    </row>
    <row r="38" spans="1:21" ht="16.5" customHeight="1" x14ac:dyDescent="0.2">
      <c r="A38" s="7"/>
      <c r="B38" s="7" t="s">
        <v>765</v>
      </c>
      <c r="C38" s="7"/>
      <c r="D38" s="7"/>
      <c r="E38" s="7"/>
      <c r="F38" s="7"/>
      <c r="G38" s="7"/>
      <c r="H38" s="7"/>
      <c r="I38" s="7"/>
      <c r="J38" s="7"/>
      <c r="K38" s="7"/>
      <c r="L38" s="9" t="s">
        <v>174</v>
      </c>
      <c r="M38" s="30">
        <v>59.2</v>
      </c>
      <c r="N38" s="30">
        <v>64.8</v>
      </c>
      <c r="O38" s="30">
        <v>54.4</v>
      </c>
      <c r="P38" s="30">
        <v>55.9</v>
      </c>
      <c r="Q38" s="30">
        <v>60.7</v>
      </c>
      <c r="R38" s="30">
        <v>55.9</v>
      </c>
      <c r="S38" s="30">
        <v>61.4</v>
      </c>
      <c r="T38" s="30">
        <v>48.2</v>
      </c>
      <c r="U38" s="30">
        <v>59.3</v>
      </c>
    </row>
    <row r="39" spans="1:21" ht="16.5" customHeight="1" x14ac:dyDescent="0.2">
      <c r="A39" s="7"/>
      <c r="B39" s="7" t="s">
        <v>766</v>
      </c>
      <c r="C39" s="7"/>
      <c r="D39" s="7"/>
      <c r="E39" s="7"/>
      <c r="F39" s="7"/>
      <c r="G39" s="7"/>
      <c r="H39" s="7"/>
      <c r="I39" s="7"/>
      <c r="J39" s="7"/>
      <c r="K39" s="7"/>
      <c r="L39" s="9" t="s">
        <v>174</v>
      </c>
      <c r="M39" s="30">
        <v>54.1</v>
      </c>
      <c r="N39" s="30">
        <v>60.1</v>
      </c>
      <c r="O39" s="30">
        <v>48.9</v>
      </c>
      <c r="P39" s="30">
        <v>50.8</v>
      </c>
      <c r="Q39" s="30">
        <v>56</v>
      </c>
      <c r="R39" s="30">
        <v>49.2</v>
      </c>
      <c r="S39" s="30">
        <v>57.6</v>
      </c>
      <c r="T39" s="30">
        <v>44</v>
      </c>
      <c r="U39" s="30">
        <v>54.2</v>
      </c>
    </row>
    <row r="40" spans="1:21" ht="16.5" customHeight="1" x14ac:dyDescent="0.2">
      <c r="A40" s="7"/>
      <c r="B40" s="7" t="s">
        <v>823</v>
      </c>
      <c r="C40" s="7"/>
      <c r="D40" s="7"/>
      <c r="E40" s="7"/>
      <c r="F40" s="7"/>
      <c r="G40" s="7"/>
      <c r="H40" s="7"/>
      <c r="I40" s="7"/>
      <c r="J40" s="7"/>
      <c r="K40" s="7"/>
      <c r="L40" s="9" t="s">
        <v>174</v>
      </c>
      <c r="M40" s="30">
        <v>55.1</v>
      </c>
      <c r="N40" s="30">
        <v>57</v>
      </c>
      <c r="O40" s="30">
        <v>53.2</v>
      </c>
      <c r="P40" s="30">
        <v>55.9</v>
      </c>
      <c r="Q40" s="30">
        <v>57.4</v>
      </c>
      <c r="R40" s="30">
        <v>55.7</v>
      </c>
      <c r="S40" s="30">
        <v>55</v>
      </c>
      <c r="T40" s="30">
        <v>51.8</v>
      </c>
      <c r="U40" s="30">
        <v>55.4</v>
      </c>
    </row>
    <row r="41" spans="1:21" ht="16.5" customHeight="1" x14ac:dyDescent="0.2">
      <c r="A41" s="7"/>
      <c r="B41" s="7" t="s">
        <v>823</v>
      </c>
      <c r="C41" s="7"/>
      <c r="D41" s="7"/>
      <c r="E41" s="7"/>
      <c r="F41" s="7"/>
      <c r="G41" s="7"/>
      <c r="H41" s="7"/>
      <c r="I41" s="7"/>
      <c r="J41" s="7"/>
      <c r="K41" s="7"/>
      <c r="L41" s="9" t="s">
        <v>687</v>
      </c>
      <c r="M41" s="30">
        <v>55.7</v>
      </c>
      <c r="N41" s="30">
        <v>57.8</v>
      </c>
      <c r="O41" s="30">
        <v>53.6</v>
      </c>
      <c r="P41" s="30">
        <v>56.2</v>
      </c>
      <c r="Q41" s="30">
        <v>57.7</v>
      </c>
      <c r="R41" s="30">
        <v>56</v>
      </c>
      <c r="S41" s="30">
        <v>56.2</v>
      </c>
      <c r="T41" s="30">
        <v>51.8</v>
      </c>
      <c r="U41" s="30">
        <v>56</v>
      </c>
    </row>
    <row r="42" spans="1:21" ht="16.5" customHeight="1" x14ac:dyDescent="0.2">
      <c r="A42" s="7" t="s">
        <v>778</v>
      </c>
      <c r="B42" s="7"/>
      <c r="C42" s="7"/>
      <c r="D42" s="7"/>
      <c r="E42" s="7"/>
      <c r="F42" s="7"/>
      <c r="G42" s="7"/>
      <c r="H42" s="7"/>
      <c r="I42" s="7"/>
      <c r="J42" s="7"/>
      <c r="K42" s="7"/>
      <c r="L42" s="9"/>
      <c r="M42" s="10"/>
      <c r="N42" s="10"/>
      <c r="O42" s="10"/>
      <c r="P42" s="10"/>
      <c r="Q42" s="10"/>
      <c r="R42" s="10"/>
      <c r="S42" s="10"/>
      <c r="T42" s="10"/>
      <c r="U42" s="10"/>
    </row>
    <row r="43" spans="1:21" ht="16.5" customHeight="1" x14ac:dyDescent="0.2">
      <c r="A43" s="7"/>
      <c r="B43" s="7" t="s">
        <v>822</v>
      </c>
      <c r="C43" s="7"/>
      <c r="D43" s="7"/>
      <c r="E43" s="7"/>
      <c r="F43" s="7"/>
      <c r="G43" s="7"/>
      <c r="H43" s="7"/>
      <c r="I43" s="7"/>
      <c r="J43" s="7"/>
      <c r="K43" s="7"/>
      <c r="L43" s="9" t="s">
        <v>174</v>
      </c>
      <c r="M43" s="30">
        <v>37.299999999999997</v>
      </c>
      <c r="N43" s="30">
        <v>39.4</v>
      </c>
      <c r="O43" s="30">
        <v>43.1</v>
      </c>
      <c r="P43" s="30">
        <v>46.8</v>
      </c>
      <c r="Q43" s="30">
        <v>44.8</v>
      </c>
      <c r="R43" s="30">
        <v>47.9</v>
      </c>
      <c r="S43" s="30">
        <v>38.799999999999997</v>
      </c>
      <c r="T43" s="30">
        <v>47.1</v>
      </c>
      <c r="U43" s="30">
        <v>40.9</v>
      </c>
    </row>
    <row r="44" spans="1:21" ht="16.5" customHeight="1" x14ac:dyDescent="0.2">
      <c r="A44" s="7"/>
      <c r="B44" s="7" t="s">
        <v>818</v>
      </c>
      <c r="C44" s="7"/>
      <c r="D44" s="7"/>
      <c r="E44" s="7"/>
      <c r="F44" s="7"/>
      <c r="G44" s="7"/>
      <c r="H44" s="7"/>
      <c r="I44" s="7"/>
      <c r="J44" s="7"/>
      <c r="K44" s="7"/>
      <c r="L44" s="9" t="s">
        <v>174</v>
      </c>
      <c r="M44" s="30">
        <v>47.3</v>
      </c>
      <c r="N44" s="30">
        <v>49.2</v>
      </c>
      <c r="O44" s="30">
        <v>50.1</v>
      </c>
      <c r="P44" s="30">
        <v>53</v>
      </c>
      <c r="Q44" s="30">
        <v>52.9</v>
      </c>
      <c r="R44" s="30">
        <v>55.2</v>
      </c>
      <c r="S44" s="30">
        <v>48.8</v>
      </c>
      <c r="T44" s="30">
        <v>50</v>
      </c>
      <c r="U44" s="30">
        <v>49.5</v>
      </c>
    </row>
    <row r="45" spans="1:21" ht="16.5" customHeight="1" x14ac:dyDescent="0.2">
      <c r="A45" s="7"/>
      <c r="B45" s="7" t="s">
        <v>819</v>
      </c>
      <c r="C45" s="7"/>
      <c r="D45" s="7"/>
      <c r="E45" s="7"/>
      <c r="F45" s="7"/>
      <c r="G45" s="7"/>
      <c r="H45" s="7"/>
      <c r="I45" s="7"/>
      <c r="J45" s="7"/>
      <c r="K45" s="7"/>
      <c r="L45" s="9" t="s">
        <v>174</v>
      </c>
      <c r="M45" s="30">
        <v>55.4</v>
      </c>
      <c r="N45" s="30">
        <v>56.4</v>
      </c>
      <c r="O45" s="30">
        <v>55.2</v>
      </c>
      <c r="P45" s="30">
        <v>57.2</v>
      </c>
      <c r="Q45" s="30">
        <v>58.4</v>
      </c>
      <c r="R45" s="30">
        <v>57.9</v>
      </c>
      <c r="S45" s="30">
        <v>55.3</v>
      </c>
      <c r="T45" s="30">
        <v>54.2</v>
      </c>
      <c r="U45" s="30">
        <v>56</v>
      </c>
    </row>
    <row r="46" spans="1:21" ht="16.5" customHeight="1" x14ac:dyDescent="0.2">
      <c r="A46" s="7"/>
      <c r="B46" s="7" t="s">
        <v>820</v>
      </c>
      <c r="C46" s="7"/>
      <c r="D46" s="7"/>
      <c r="E46" s="7"/>
      <c r="F46" s="7"/>
      <c r="G46" s="7"/>
      <c r="H46" s="7"/>
      <c r="I46" s="7"/>
      <c r="J46" s="7"/>
      <c r="K46" s="7"/>
      <c r="L46" s="9" t="s">
        <v>174</v>
      </c>
      <c r="M46" s="30">
        <v>58.8</v>
      </c>
      <c r="N46" s="30">
        <v>60.8</v>
      </c>
      <c r="O46" s="30">
        <v>56.7</v>
      </c>
      <c r="P46" s="30">
        <v>59.5</v>
      </c>
      <c r="Q46" s="30">
        <v>61.3</v>
      </c>
      <c r="R46" s="30">
        <v>59.4</v>
      </c>
      <c r="S46" s="30">
        <v>57</v>
      </c>
      <c r="T46" s="30">
        <v>54.2</v>
      </c>
      <c r="U46" s="30">
        <v>59.1</v>
      </c>
    </row>
    <row r="47" spans="1:21" ht="16.5" customHeight="1" x14ac:dyDescent="0.2">
      <c r="A47" s="7"/>
      <c r="B47" s="7" t="s">
        <v>761</v>
      </c>
      <c r="C47" s="7"/>
      <c r="D47" s="7"/>
      <c r="E47" s="7"/>
      <c r="F47" s="7"/>
      <c r="G47" s="7"/>
      <c r="H47" s="7"/>
      <c r="I47" s="7"/>
      <c r="J47" s="7"/>
      <c r="K47" s="7"/>
      <c r="L47" s="9" t="s">
        <v>174</v>
      </c>
      <c r="M47" s="30">
        <v>60.4</v>
      </c>
      <c r="N47" s="30">
        <v>63.7</v>
      </c>
      <c r="O47" s="30">
        <v>57.8</v>
      </c>
      <c r="P47" s="30">
        <v>59.6</v>
      </c>
      <c r="Q47" s="30">
        <v>62.7</v>
      </c>
      <c r="R47" s="30">
        <v>59.8</v>
      </c>
      <c r="S47" s="30">
        <v>58.8</v>
      </c>
      <c r="T47" s="30">
        <v>55.4</v>
      </c>
      <c r="U47" s="30">
        <v>60.7</v>
      </c>
    </row>
    <row r="48" spans="1:21" ht="16.5" customHeight="1" x14ac:dyDescent="0.2">
      <c r="A48" s="7"/>
      <c r="B48" s="7" t="s">
        <v>762</v>
      </c>
      <c r="C48" s="7"/>
      <c r="D48" s="7"/>
      <c r="E48" s="7"/>
      <c r="F48" s="7"/>
      <c r="G48" s="7"/>
      <c r="H48" s="7"/>
      <c r="I48" s="7"/>
      <c r="J48" s="7"/>
      <c r="K48" s="7"/>
      <c r="L48" s="9" t="s">
        <v>174</v>
      </c>
      <c r="M48" s="30">
        <v>61.8</v>
      </c>
      <c r="N48" s="30">
        <v>66.400000000000006</v>
      </c>
      <c r="O48" s="30">
        <v>59.4</v>
      </c>
      <c r="P48" s="30">
        <v>61.1</v>
      </c>
      <c r="Q48" s="30">
        <v>63.6</v>
      </c>
      <c r="R48" s="30">
        <v>61</v>
      </c>
      <c r="S48" s="30">
        <v>61.4</v>
      </c>
      <c r="T48" s="30">
        <v>55.4</v>
      </c>
      <c r="U48" s="30">
        <v>62.5</v>
      </c>
    </row>
    <row r="49" spans="1:21" ht="16.5" customHeight="1" x14ac:dyDescent="0.2">
      <c r="A49" s="7"/>
      <c r="B49" s="7" t="s">
        <v>763</v>
      </c>
      <c r="C49" s="7"/>
      <c r="D49" s="7"/>
      <c r="E49" s="7"/>
      <c r="F49" s="7"/>
      <c r="G49" s="7"/>
      <c r="H49" s="7"/>
      <c r="I49" s="7"/>
      <c r="J49" s="7"/>
      <c r="K49" s="7"/>
      <c r="L49" s="9" t="s">
        <v>174</v>
      </c>
      <c r="M49" s="30">
        <v>62.5</v>
      </c>
      <c r="N49" s="30">
        <v>67.599999999999994</v>
      </c>
      <c r="O49" s="30">
        <v>59.1</v>
      </c>
      <c r="P49" s="30">
        <v>60.6</v>
      </c>
      <c r="Q49" s="30">
        <v>63.8</v>
      </c>
      <c r="R49" s="30">
        <v>59.2</v>
      </c>
      <c r="S49" s="30">
        <v>62</v>
      </c>
      <c r="T49" s="30">
        <v>55.5</v>
      </c>
      <c r="U49" s="30">
        <v>62.8</v>
      </c>
    </row>
    <row r="50" spans="1:21" ht="16.5" customHeight="1" x14ac:dyDescent="0.2">
      <c r="A50" s="7"/>
      <c r="B50" s="7" t="s">
        <v>764</v>
      </c>
      <c r="C50" s="7"/>
      <c r="D50" s="7"/>
      <c r="E50" s="7"/>
      <c r="F50" s="7"/>
      <c r="G50" s="7"/>
      <c r="H50" s="7"/>
      <c r="I50" s="7"/>
      <c r="J50" s="7"/>
      <c r="K50" s="7"/>
      <c r="L50" s="9" t="s">
        <v>174</v>
      </c>
      <c r="M50" s="30">
        <v>60.7</v>
      </c>
      <c r="N50" s="30">
        <v>66.5</v>
      </c>
      <c r="O50" s="30">
        <v>57.9</v>
      </c>
      <c r="P50" s="30">
        <v>58.7</v>
      </c>
      <c r="Q50" s="30">
        <v>62.6</v>
      </c>
      <c r="R50" s="30">
        <v>57.1</v>
      </c>
      <c r="S50" s="30">
        <v>60.9</v>
      </c>
      <c r="T50" s="30">
        <v>53.6</v>
      </c>
      <c r="U50" s="30">
        <v>61.4</v>
      </c>
    </row>
    <row r="51" spans="1:21" ht="16.5" customHeight="1" x14ac:dyDescent="0.2">
      <c r="A51" s="7"/>
      <c r="B51" s="7" t="s">
        <v>765</v>
      </c>
      <c r="C51" s="7"/>
      <c r="D51" s="7"/>
      <c r="E51" s="7"/>
      <c r="F51" s="7"/>
      <c r="G51" s="7"/>
      <c r="H51" s="7"/>
      <c r="I51" s="7"/>
      <c r="J51" s="7"/>
      <c r="K51" s="7"/>
      <c r="L51" s="9" t="s">
        <v>174</v>
      </c>
      <c r="M51" s="30">
        <v>58.8</v>
      </c>
      <c r="N51" s="30">
        <v>65.7</v>
      </c>
      <c r="O51" s="30">
        <v>55</v>
      </c>
      <c r="P51" s="30">
        <v>56.5</v>
      </c>
      <c r="Q51" s="30">
        <v>61.9</v>
      </c>
      <c r="R51" s="30">
        <v>55.7</v>
      </c>
      <c r="S51" s="30">
        <v>61</v>
      </c>
      <c r="T51" s="30">
        <v>49.5</v>
      </c>
      <c r="U51" s="30">
        <v>59.7</v>
      </c>
    </row>
    <row r="52" spans="1:21" ht="16.5" customHeight="1" x14ac:dyDescent="0.2">
      <c r="A52" s="7"/>
      <c r="B52" s="7" t="s">
        <v>766</v>
      </c>
      <c r="C52" s="7"/>
      <c r="D52" s="7"/>
      <c r="E52" s="7"/>
      <c r="F52" s="7"/>
      <c r="G52" s="7"/>
      <c r="H52" s="7"/>
      <c r="I52" s="7"/>
      <c r="J52" s="7"/>
      <c r="K52" s="7"/>
      <c r="L52" s="9" t="s">
        <v>174</v>
      </c>
      <c r="M52" s="30">
        <v>53.5</v>
      </c>
      <c r="N52" s="30">
        <v>60.4</v>
      </c>
      <c r="O52" s="30">
        <v>49.4</v>
      </c>
      <c r="P52" s="30">
        <v>50.8</v>
      </c>
      <c r="Q52" s="30">
        <v>56.1</v>
      </c>
      <c r="R52" s="30">
        <v>49.3</v>
      </c>
      <c r="S52" s="30">
        <v>57</v>
      </c>
      <c r="T52" s="30">
        <v>46.1</v>
      </c>
      <c r="U52" s="30">
        <v>54.3</v>
      </c>
    </row>
    <row r="53" spans="1:21" ht="16.5" customHeight="1" x14ac:dyDescent="0.2">
      <c r="A53" s="7"/>
      <c r="B53" s="7" t="s">
        <v>823</v>
      </c>
      <c r="C53" s="7"/>
      <c r="D53" s="7"/>
      <c r="E53" s="7"/>
      <c r="F53" s="7"/>
      <c r="G53" s="7"/>
      <c r="H53" s="7"/>
      <c r="I53" s="7"/>
      <c r="J53" s="7"/>
      <c r="K53" s="7"/>
      <c r="L53" s="9" t="s">
        <v>174</v>
      </c>
      <c r="M53" s="30">
        <v>55</v>
      </c>
      <c r="N53" s="30">
        <v>58.4</v>
      </c>
      <c r="O53" s="30">
        <v>54.2</v>
      </c>
      <c r="P53" s="30">
        <v>56.3</v>
      </c>
      <c r="Q53" s="30">
        <v>58.5</v>
      </c>
      <c r="R53" s="30">
        <v>56.4</v>
      </c>
      <c r="S53" s="30">
        <v>54.7</v>
      </c>
      <c r="T53" s="30">
        <v>52.5</v>
      </c>
      <c r="U53" s="30">
        <v>56.1</v>
      </c>
    </row>
    <row r="54" spans="1:21" ht="16.5" customHeight="1" x14ac:dyDescent="0.2">
      <c r="A54" s="7"/>
      <c r="B54" s="7" t="s">
        <v>823</v>
      </c>
      <c r="C54" s="7"/>
      <c r="D54" s="7"/>
      <c r="E54" s="7"/>
      <c r="F54" s="7"/>
      <c r="G54" s="7"/>
      <c r="H54" s="7"/>
      <c r="I54" s="7"/>
      <c r="J54" s="7"/>
      <c r="K54" s="7"/>
      <c r="L54" s="9" t="s">
        <v>687</v>
      </c>
      <c r="M54" s="30">
        <v>55.6</v>
      </c>
      <c r="N54" s="30">
        <v>59.1</v>
      </c>
      <c r="O54" s="30">
        <v>54.6</v>
      </c>
      <c r="P54" s="30">
        <v>56.7</v>
      </c>
      <c r="Q54" s="30">
        <v>58.8</v>
      </c>
      <c r="R54" s="30">
        <v>56.7</v>
      </c>
      <c r="S54" s="30">
        <v>55.8</v>
      </c>
      <c r="T54" s="30">
        <v>52.6</v>
      </c>
      <c r="U54" s="30">
        <v>56.6</v>
      </c>
    </row>
    <row r="55" spans="1:21" ht="16.5" customHeight="1" x14ac:dyDescent="0.2">
      <c r="A55" s="7" t="s">
        <v>779</v>
      </c>
      <c r="B55" s="7"/>
      <c r="C55" s="7"/>
      <c r="D55" s="7"/>
      <c r="E55" s="7"/>
      <c r="F55" s="7"/>
      <c r="G55" s="7"/>
      <c r="H55" s="7"/>
      <c r="I55" s="7"/>
      <c r="J55" s="7"/>
      <c r="K55" s="7"/>
      <c r="L55" s="9"/>
      <c r="M55" s="10"/>
      <c r="N55" s="10"/>
      <c r="O55" s="10"/>
      <c r="P55" s="10"/>
      <c r="Q55" s="10"/>
      <c r="R55" s="10"/>
      <c r="S55" s="10"/>
      <c r="T55" s="10"/>
      <c r="U55" s="10"/>
    </row>
    <row r="56" spans="1:21" ht="16.5" customHeight="1" x14ac:dyDescent="0.2">
      <c r="A56" s="7"/>
      <c r="B56" s="7" t="s">
        <v>822</v>
      </c>
      <c r="C56" s="7"/>
      <c r="D56" s="7"/>
      <c r="E56" s="7"/>
      <c r="F56" s="7"/>
      <c r="G56" s="7"/>
      <c r="H56" s="7"/>
      <c r="I56" s="7"/>
      <c r="J56" s="7"/>
      <c r="K56" s="7"/>
      <c r="L56" s="9" t="s">
        <v>174</v>
      </c>
      <c r="M56" s="30">
        <v>38.5</v>
      </c>
      <c r="N56" s="30">
        <v>40.4</v>
      </c>
      <c r="O56" s="30">
        <v>44.4</v>
      </c>
      <c r="P56" s="30">
        <v>46.7</v>
      </c>
      <c r="Q56" s="30">
        <v>45.3</v>
      </c>
      <c r="R56" s="30">
        <v>48.9</v>
      </c>
      <c r="S56" s="30">
        <v>39.9</v>
      </c>
      <c r="T56" s="30">
        <v>48.2</v>
      </c>
      <c r="U56" s="30">
        <v>41.9</v>
      </c>
    </row>
    <row r="57" spans="1:21" ht="16.5" customHeight="1" x14ac:dyDescent="0.2">
      <c r="A57" s="7"/>
      <c r="B57" s="7" t="s">
        <v>818</v>
      </c>
      <c r="C57" s="7"/>
      <c r="D57" s="7"/>
      <c r="E57" s="7"/>
      <c r="F57" s="7"/>
      <c r="G57" s="7"/>
      <c r="H57" s="7"/>
      <c r="I57" s="7"/>
      <c r="J57" s="7"/>
      <c r="K57" s="7"/>
      <c r="L57" s="9" t="s">
        <v>174</v>
      </c>
      <c r="M57" s="30">
        <v>49.3</v>
      </c>
      <c r="N57" s="30">
        <v>50.4</v>
      </c>
      <c r="O57" s="30">
        <v>51.8</v>
      </c>
      <c r="P57" s="30">
        <v>53.4</v>
      </c>
      <c r="Q57" s="30">
        <v>53.6</v>
      </c>
      <c r="R57" s="30">
        <v>55.7</v>
      </c>
      <c r="S57" s="30">
        <v>50.4</v>
      </c>
      <c r="T57" s="30">
        <v>51.4</v>
      </c>
      <c r="U57" s="30">
        <v>51</v>
      </c>
    </row>
    <row r="58" spans="1:21" ht="16.5" customHeight="1" x14ac:dyDescent="0.2">
      <c r="A58" s="7"/>
      <c r="B58" s="7" t="s">
        <v>819</v>
      </c>
      <c r="C58" s="7"/>
      <c r="D58" s="7"/>
      <c r="E58" s="7"/>
      <c r="F58" s="7"/>
      <c r="G58" s="7"/>
      <c r="H58" s="7"/>
      <c r="I58" s="7"/>
      <c r="J58" s="7"/>
      <c r="K58" s="7"/>
      <c r="L58" s="9" t="s">
        <v>174</v>
      </c>
      <c r="M58" s="30">
        <v>57.2</v>
      </c>
      <c r="N58" s="30">
        <v>57.6</v>
      </c>
      <c r="O58" s="30">
        <v>56.7</v>
      </c>
      <c r="P58" s="30">
        <v>57.7</v>
      </c>
      <c r="Q58" s="30">
        <v>59.7</v>
      </c>
      <c r="R58" s="30">
        <v>59.5</v>
      </c>
      <c r="S58" s="30">
        <v>57.4</v>
      </c>
      <c r="T58" s="30">
        <v>57</v>
      </c>
      <c r="U58" s="30">
        <v>57.5</v>
      </c>
    </row>
    <row r="59" spans="1:21" ht="16.5" customHeight="1" x14ac:dyDescent="0.2">
      <c r="A59" s="7"/>
      <c r="B59" s="7" t="s">
        <v>820</v>
      </c>
      <c r="C59" s="7"/>
      <c r="D59" s="7"/>
      <c r="E59" s="7"/>
      <c r="F59" s="7"/>
      <c r="G59" s="7"/>
      <c r="H59" s="7"/>
      <c r="I59" s="7"/>
      <c r="J59" s="7"/>
      <c r="K59" s="7"/>
      <c r="L59" s="9" t="s">
        <v>174</v>
      </c>
      <c r="M59" s="30">
        <v>60.8</v>
      </c>
      <c r="N59" s="30">
        <v>61.9</v>
      </c>
      <c r="O59" s="30">
        <v>58.7</v>
      </c>
      <c r="P59" s="30">
        <v>59.7</v>
      </c>
      <c r="Q59" s="30">
        <v>62</v>
      </c>
      <c r="R59" s="30">
        <v>60.7</v>
      </c>
      <c r="S59" s="30">
        <v>60.1</v>
      </c>
      <c r="T59" s="30">
        <v>55.6</v>
      </c>
      <c r="U59" s="30">
        <v>60.5</v>
      </c>
    </row>
    <row r="60" spans="1:21" ht="16.5" customHeight="1" x14ac:dyDescent="0.2">
      <c r="A60" s="7"/>
      <c r="B60" s="7" t="s">
        <v>761</v>
      </c>
      <c r="C60" s="7"/>
      <c r="D60" s="7"/>
      <c r="E60" s="7"/>
      <c r="F60" s="7"/>
      <c r="G60" s="7"/>
      <c r="H60" s="7"/>
      <c r="I60" s="7"/>
      <c r="J60" s="7"/>
      <c r="K60" s="7"/>
      <c r="L60" s="9" t="s">
        <v>174</v>
      </c>
      <c r="M60" s="30">
        <v>62</v>
      </c>
      <c r="N60" s="30">
        <v>64.599999999999994</v>
      </c>
      <c r="O60" s="30">
        <v>59.9</v>
      </c>
      <c r="P60" s="30">
        <v>60</v>
      </c>
      <c r="Q60" s="30">
        <v>62.9</v>
      </c>
      <c r="R60" s="30">
        <v>60.7</v>
      </c>
      <c r="S60" s="30">
        <v>61.2</v>
      </c>
      <c r="T60" s="30">
        <v>57.5</v>
      </c>
      <c r="U60" s="30">
        <v>62</v>
      </c>
    </row>
    <row r="61" spans="1:21" ht="16.5" customHeight="1" x14ac:dyDescent="0.2">
      <c r="A61" s="7"/>
      <c r="B61" s="7" t="s">
        <v>762</v>
      </c>
      <c r="C61" s="7"/>
      <c r="D61" s="7"/>
      <c r="E61" s="7"/>
      <c r="F61" s="7"/>
      <c r="G61" s="7"/>
      <c r="H61" s="7"/>
      <c r="I61" s="7"/>
      <c r="J61" s="7"/>
      <c r="K61" s="7"/>
      <c r="L61" s="9" t="s">
        <v>174</v>
      </c>
      <c r="M61" s="30">
        <v>63.3</v>
      </c>
      <c r="N61" s="30">
        <v>67.2</v>
      </c>
      <c r="O61" s="30">
        <v>61.5</v>
      </c>
      <c r="P61" s="30">
        <v>62</v>
      </c>
      <c r="Q61" s="30">
        <v>64.599999999999994</v>
      </c>
      <c r="R61" s="30">
        <v>61.3</v>
      </c>
      <c r="S61" s="30">
        <v>63.7</v>
      </c>
      <c r="T61" s="30">
        <v>58.4</v>
      </c>
      <c r="U61" s="30">
        <v>63.8</v>
      </c>
    </row>
    <row r="62" spans="1:21" ht="16.5" customHeight="1" x14ac:dyDescent="0.2">
      <c r="A62" s="7"/>
      <c r="B62" s="7" t="s">
        <v>763</v>
      </c>
      <c r="C62" s="7"/>
      <c r="D62" s="7"/>
      <c r="E62" s="7"/>
      <c r="F62" s="7"/>
      <c r="G62" s="7"/>
      <c r="H62" s="7"/>
      <c r="I62" s="7"/>
      <c r="J62" s="7"/>
      <c r="K62" s="7"/>
      <c r="L62" s="9" t="s">
        <v>174</v>
      </c>
      <c r="M62" s="30">
        <v>63.6</v>
      </c>
      <c r="N62" s="30">
        <v>68.099999999999994</v>
      </c>
      <c r="O62" s="30">
        <v>61.1</v>
      </c>
      <c r="P62" s="30">
        <v>60.4</v>
      </c>
      <c r="Q62" s="30">
        <v>64.599999999999994</v>
      </c>
      <c r="R62" s="30">
        <v>60.2</v>
      </c>
      <c r="S62" s="30">
        <v>63.3</v>
      </c>
      <c r="T62" s="30">
        <v>57.2</v>
      </c>
      <c r="U62" s="30">
        <v>63.8</v>
      </c>
    </row>
    <row r="63" spans="1:21" ht="16.5" customHeight="1" x14ac:dyDescent="0.2">
      <c r="A63" s="7"/>
      <c r="B63" s="7" t="s">
        <v>764</v>
      </c>
      <c r="C63" s="7"/>
      <c r="D63" s="7"/>
      <c r="E63" s="7"/>
      <c r="F63" s="7"/>
      <c r="G63" s="7"/>
      <c r="H63" s="7"/>
      <c r="I63" s="7"/>
      <c r="J63" s="7"/>
      <c r="K63" s="7"/>
      <c r="L63" s="9" t="s">
        <v>174</v>
      </c>
      <c r="M63" s="30">
        <v>61.4</v>
      </c>
      <c r="N63" s="30">
        <v>66.900000000000006</v>
      </c>
      <c r="O63" s="30">
        <v>59.2</v>
      </c>
      <c r="P63" s="30">
        <v>58.1</v>
      </c>
      <c r="Q63" s="30">
        <v>62.5</v>
      </c>
      <c r="R63" s="30">
        <v>57.9</v>
      </c>
      <c r="S63" s="30">
        <v>63.7</v>
      </c>
      <c r="T63" s="30">
        <v>54.7</v>
      </c>
      <c r="U63" s="30">
        <v>61.9</v>
      </c>
    </row>
    <row r="64" spans="1:21" ht="16.5" customHeight="1" x14ac:dyDescent="0.2">
      <c r="A64" s="7"/>
      <c r="B64" s="7" t="s">
        <v>765</v>
      </c>
      <c r="C64" s="7"/>
      <c r="D64" s="7"/>
      <c r="E64" s="7"/>
      <c r="F64" s="7"/>
      <c r="G64" s="7"/>
      <c r="H64" s="7"/>
      <c r="I64" s="7"/>
      <c r="J64" s="7"/>
      <c r="K64" s="7"/>
      <c r="L64" s="9" t="s">
        <v>174</v>
      </c>
      <c r="M64" s="30">
        <v>59.4</v>
      </c>
      <c r="N64" s="30">
        <v>65.900000000000006</v>
      </c>
      <c r="O64" s="30">
        <v>56.5</v>
      </c>
      <c r="P64" s="30">
        <v>55.7</v>
      </c>
      <c r="Q64" s="30">
        <v>62.1</v>
      </c>
      <c r="R64" s="30">
        <v>56.3</v>
      </c>
      <c r="S64" s="30">
        <v>62.8</v>
      </c>
      <c r="T64" s="30">
        <v>50.8</v>
      </c>
      <c r="U64" s="30">
        <v>60.2</v>
      </c>
    </row>
    <row r="65" spans="1:21" ht="16.5" customHeight="1" x14ac:dyDescent="0.2">
      <c r="A65" s="7"/>
      <c r="B65" s="7" t="s">
        <v>766</v>
      </c>
      <c r="C65" s="7"/>
      <c r="D65" s="7"/>
      <c r="E65" s="7"/>
      <c r="F65" s="7"/>
      <c r="G65" s="7"/>
      <c r="H65" s="7"/>
      <c r="I65" s="7"/>
      <c r="J65" s="7"/>
      <c r="K65" s="7"/>
      <c r="L65" s="9" t="s">
        <v>174</v>
      </c>
      <c r="M65" s="30">
        <v>53.1</v>
      </c>
      <c r="N65" s="30">
        <v>59.2</v>
      </c>
      <c r="O65" s="30">
        <v>50</v>
      </c>
      <c r="P65" s="30">
        <v>49.6</v>
      </c>
      <c r="Q65" s="30">
        <v>55.1</v>
      </c>
      <c r="R65" s="30">
        <v>48.1</v>
      </c>
      <c r="S65" s="30">
        <v>58</v>
      </c>
      <c r="T65" s="30">
        <v>45.7</v>
      </c>
      <c r="U65" s="30">
        <v>53.7</v>
      </c>
    </row>
    <row r="66" spans="1:21" ht="16.5" customHeight="1" x14ac:dyDescent="0.2">
      <c r="A66" s="7"/>
      <c r="B66" s="7" t="s">
        <v>823</v>
      </c>
      <c r="C66" s="7"/>
      <c r="D66" s="7"/>
      <c r="E66" s="7"/>
      <c r="F66" s="7"/>
      <c r="G66" s="7"/>
      <c r="H66" s="7"/>
      <c r="I66" s="7"/>
      <c r="J66" s="7"/>
      <c r="K66" s="7"/>
      <c r="L66" s="9" t="s">
        <v>174</v>
      </c>
      <c r="M66" s="30">
        <v>56.4</v>
      </c>
      <c r="N66" s="30">
        <v>59.1</v>
      </c>
      <c r="O66" s="30">
        <v>55.9</v>
      </c>
      <c r="P66" s="30">
        <v>56.4</v>
      </c>
      <c r="Q66" s="30">
        <v>59</v>
      </c>
      <c r="R66" s="30">
        <v>57.2</v>
      </c>
      <c r="S66" s="30">
        <v>56.6</v>
      </c>
      <c r="T66" s="30">
        <v>54.2</v>
      </c>
      <c r="U66" s="30">
        <v>57.2</v>
      </c>
    </row>
    <row r="67" spans="1:21" ht="16.5" customHeight="1" x14ac:dyDescent="0.2">
      <c r="A67" s="7"/>
      <c r="B67" s="7" t="s">
        <v>823</v>
      </c>
      <c r="C67" s="7"/>
      <c r="D67" s="7"/>
      <c r="E67" s="7"/>
      <c r="F67" s="7"/>
      <c r="G67" s="7"/>
      <c r="H67" s="7"/>
      <c r="I67" s="7"/>
      <c r="J67" s="7"/>
      <c r="K67" s="7"/>
      <c r="L67" s="9" t="s">
        <v>687</v>
      </c>
      <c r="M67" s="30">
        <v>56.9</v>
      </c>
      <c r="N67" s="30">
        <v>59.9</v>
      </c>
      <c r="O67" s="30">
        <v>56.3</v>
      </c>
      <c r="P67" s="30">
        <v>56.8</v>
      </c>
      <c r="Q67" s="30">
        <v>59.3</v>
      </c>
      <c r="R67" s="30">
        <v>57.5</v>
      </c>
      <c r="S67" s="30">
        <v>57.8</v>
      </c>
      <c r="T67" s="30">
        <v>54.3</v>
      </c>
      <c r="U67" s="30">
        <v>57.7</v>
      </c>
    </row>
    <row r="68" spans="1:21" ht="16.5" customHeight="1" x14ac:dyDescent="0.2">
      <c r="A68" s="7" t="s">
        <v>780</v>
      </c>
      <c r="B68" s="7"/>
      <c r="C68" s="7"/>
      <c r="D68" s="7"/>
      <c r="E68" s="7"/>
      <c r="F68" s="7"/>
      <c r="G68" s="7"/>
      <c r="H68" s="7"/>
      <c r="I68" s="7"/>
      <c r="J68" s="7"/>
      <c r="K68" s="7"/>
      <c r="L68" s="9"/>
      <c r="M68" s="10"/>
      <c r="N68" s="10"/>
      <c r="O68" s="10"/>
      <c r="P68" s="10"/>
      <c r="Q68" s="10"/>
      <c r="R68" s="10"/>
      <c r="S68" s="10"/>
      <c r="T68" s="10"/>
      <c r="U68" s="10"/>
    </row>
    <row r="69" spans="1:21" ht="16.5" customHeight="1" x14ac:dyDescent="0.2">
      <c r="A69" s="7"/>
      <c r="B69" s="7" t="s">
        <v>822</v>
      </c>
      <c r="C69" s="7"/>
      <c r="D69" s="7"/>
      <c r="E69" s="7"/>
      <c r="F69" s="7"/>
      <c r="G69" s="7"/>
      <c r="H69" s="7"/>
      <c r="I69" s="7"/>
      <c r="J69" s="7"/>
      <c r="K69" s="7"/>
      <c r="L69" s="9" t="s">
        <v>174</v>
      </c>
      <c r="M69" s="30">
        <v>39.200000000000003</v>
      </c>
      <c r="N69" s="30">
        <v>41.8</v>
      </c>
      <c r="O69" s="30">
        <v>44.8</v>
      </c>
      <c r="P69" s="30">
        <v>46.1</v>
      </c>
      <c r="Q69" s="30">
        <v>44.9</v>
      </c>
      <c r="R69" s="30">
        <v>49.1</v>
      </c>
      <c r="S69" s="30">
        <v>40.799999999999997</v>
      </c>
      <c r="T69" s="30">
        <v>50.1</v>
      </c>
      <c r="U69" s="30">
        <v>42.5</v>
      </c>
    </row>
    <row r="70" spans="1:21" ht="16.5" customHeight="1" x14ac:dyDescent="0.2">
      <c r="A70" s="7"/>
      <c r="B70" s="7" t="s">
        <v>818</v>
      </c>
      <c r="C70" s="7"/>
      <c r="D70" s="7"/>
      <c r="E70" s="7"/>
      <c r="F70" s="7"/>
      <c r="G70" s="7"/>
      <c r="H70" s="7"/>
      <c r="I70" s="7"/>
      <c r="J70" s="7"/>
      <c r="K70" s="7"/>
      <c r="L70" s="9" t="s">
        <v>174</v>
      </c>
      <c r="M70" s="30">
        <v>50.2</v>
      </c>
      <c r="N70" s="30">
        <v>52</v>
      </c>
      <c r="O70" s="30">
        <v>52.4</v>
      </c>
      <c r="P70" s="30">
        <v>53</v>
      </c>
      <c r="Q70" s="30">
        <v>54.1</v>
      </c>
      <c r="R70" s="30">
        <v>55.6</v>
      </c>
      <c r="S70" s="30">
        <v>51.1</v>
      </c>
      <c r="T70" s="30">
        <v>51</v>
      </c>
      <c r="U70" s="30">
        <v>51.8</v>
      </c>
    </row>
    <row r="71" spans="1:21" ht="16.5" customHeight="1" x14ac:dyDescent="0.2">
      <c r="A71" s="7"/>
      <c r="B71" s="7" t="s">
        <v>819</v>
      </c>
      <c r="C71" s="7"/>
      <c r="D71" s="7"/>
      <c r="E71" s="7"/>
      <c r="F71" s="7"/>
      <c r="G71" s="7"/>
      <c r="H71" s="7"/>
      <c r="I71" s="7"/>
      <c r="J71" s="7"/>
      <c r="K71" s="7"/>
      <c r="L71" s="9" t="s">
        <v>174</v>
      </c>
      <c r="M71" s="30">
        <v>58.1</v>
      </c>
      <c r="N71" s="30">
        <v>59.3</v>
      </c>
      <c r="O71" s="30">
        <v>56.9</v>
      </c>
      <c r="P71" s="30">
        <v>57.1</v>
      </c>
      <c r="Q71" s="30">
        <v>59.7</v>
      </c>
      <c r="R71" s="30">
        <v>58.7</v>
      </c>
      <c r="S71" s="30">
        <v>57.6</v>
      </c>
      <c r="T71" s="30">
        <v>55.8</v>
      </c>
      <c r="U71" s="30">
        <v>58.1</v>
      </c>
    </row>
    <row r="72" spans="1:21" ht="16.5" customHeight="1" x14ac:dyDescent="0.2">
      <c r="A72" s="7"/>
      <c r="B72" s="7" t="s">
        <v>820</v>
      </c>
      <c r="C72" s="7"/>
      <c r="D72" s="7"/>
      <c r="E72" s="7"/>
      <c r="F72" s="7"/>
      <c r="G72" s="7"/>
      <c r="H72" s="7"/>
      <c r="I72" s="7"/>
      <c r="J72" s="7"/>
      <c r="K72" s="7"/>
      <c r="L72" s="9" t="s">
        <v>174</v>
      </c>
      <c r="M72" s="30">
        <v>61.1</v>
      </c>
      <c r="N72" s="30">
        <v>63.5</v>
      </c>
      <c r="O72" s="30">
        <v>58.6</v>
      </c>
      <c r="P72" s="30">
        <v>59.2</v>
      </c>
      <c r="Q72" s="30">
        <v>61.6</v>
      </c>
      <c r="R72" s="30">
        <v>60.7</v>
      </c>
      <c r="S72" s="30">
        <v>60.8</v>
      </c>
      <c r="T72" s="30">
        <v>55</v>
      </c>
      <c r="U72" s="30">
        <v>61</v>
      </c>
    </row>
    <row r="73" spans="1:21" ht="16.5" customHeight="1" x14ac:dyDescent="0.2">
      <c r="A73" s="7"/>
      <c r="B73" s="7" t="s">
        <v>761</v>
      </c>
      <c r="C73" s="7"/>
      <c r="D73" s="7"/>
      <c r="E73" s="7"/>
      <c r="F73" s="7"/>
      <c r="G73" s="7"/>
      <c r="H73" s="7"/>
      <c r="I73" s="7"/>
      <c r="J73" s="7"/>
      <c r="K73" s="7"/>
      <c r="L73" s="9" t="s">
        <v>174</v>
      </c>
      <c r="M73" s="30">
        <v>62.5</v>
      </c>
      <c r="N73" s="30">
        <v>66.400000000000006</v>
      </c>
      <c r="O73" s="30">
        <v>59.7</v>
      </c>
      <c r="P73" s="30">
        <v>59.5</v>
      </c>
      <c r="Q73" s="30">
        <v>62.5</v>
      </c>
      <c r="R73" s="30">
        <v>60.2</v>
      </c>
      <c r="S73" s="30">
        <v>62</v>
      </c>
      <c r="T73" s="30">
        <v>57.7</v>
      </c>
      <c r="U73" s="30">
        <v>62.5</v>
      </c>
    </row>
    <row r="74" spans="1:21" ht="16.5" customHeight="1" x14ac:dyDescent="0.2">
      <c r="A74" s="7"/>
      <c r="B74" s="7" t="s">
        <v>762</v>
      </c>
      <c r="C74" s="7"/>
      <c r="D74" s="7"/>
      <c r="E74" s="7"/>
      <c r="F74" s="7"/>
      <c r="G74" s="7"/>
      <c r="H74" s="7"/>
      <c r="I74" s="7"/>
      <c r="J74" s="7"/>
      <c r="K74" s="7"/>
      <c r="L74" s="9" t="s">
        <v>174</v>
      </c>
      <c r="M74" s="30">
        <v>63.6</v>
      </c>
      <c r="N74" s="30">
        <v>69</v>
      </c>
      <c r="O74" s="30">
        <v>61.6</v>
      </c>
      <c r="P74" s="30">
        <v>61.4</v>
      </c>
      <c r="Q74" s="30">
        <v>64.400000000000006</v>
      </c>
      <c r="R74" s="30">
        <v>61</v>
      </c>
      <c r="S74" s="30">
        <v>63.8</v>
      </c>
      <c r="T74" s="30">
        <v>58.6</v>
      </c>
      <c r="U74" s="30">
        <v>64.3</v>
      </c>
    </row>
    <row r="75" spans="1:21" ht="16.5" customHeight="1" x14ac:dyDescent="0.2">
      <c r="A75" s="7"/>
      <c r="B75" s="7" t="s">
        <v>763</v>
      </c>
      <c r="C75" s="7"/>
      <c r="D75" s="7"/>
      <c r="E75" s="7"/>
      <c r="F75" s="7"/>
      <c r="G75" s="7"/>
      <c r="H75" s="7"/>
      <c r="I75" s="7"/>
      <c r="J75" s="7"/>
      <c r="K75" s="7"/>
      <c r="L75" s="9" t="s">
        <v>174</v>
      </c>
      <c r="M75" s="30">
        <v>63.7</v>
      </c>
      <c r="N75" s="30">
        <v>69.5</v>
      </c>
      <c r="O75" s="30">
        <v>61.1</v>
      </c>
      <c r="P75" s="30">
        <v>60</v>
      </c>
      <c r="Q75" s="30">
        <v>63.6</v>
      </c>
      <c r="R75" s="30">
        <v>59.8</v>
      </c>
      <c r="S75" s="30">
        <v>62.9</v>
      </c>
      <c r="T75" s="30">
        <v>57.5</v>
      </c>
      <c r="U75" s="30">
        <v>64</v>
      </c>
    </row>
    <row r="76" spans="1:21" ht="16.5" customHeight="1" x14ac:dyDescent="0.2">
      <c r="A76" s="7"/>
      <c r="B76" s="7" t="s">
        <v>764</v>
      </c>
      <c r="C76" s="7"/>
      <c r="D76" s="7"/>
      <c r="E76" s="7"/>
      <c r="F76" s="7"/>
      <c r="G76" s="7"/>
      <c r="H76" s="7"/>
      <c r="I76" s="7"/>
      <c r="J76" s="7"/>
      <c r="K76" s="7"/>
      <c r="L76" s="9" t="s">
        <v>174</v>
      </c>
      <c r="M76" s="30">
        <v>61.1</v>
      </c>
      <c r="N76" s="30">
        <v>67.599999999999994</v>
      </c>
      <c r="O76" s="30">
        <v>59</v>
      </c>
      <c r="P76" s="30">
        <v>57.4</v>
      </c>
      <c r="Q76" s="30">
        <v>62.7</v>
      </c>
      <c r="R76" s="30">
        <v>57.3</v>
      </c>
      <c r="S76" s="30">
        <v>63.6</v>
      </c>
      <c r="T76" s="30">
        <v>55.2</v>
      </c>
      <c r="U76" s="30">
        <v>61.9</v>
      </c>
    </row>
    <row r="77" spans="1:21" ht="16.5" customHeight="1" x14ac:dyDescent="0.2">
      <c r="A77" s="7"/>
      <c r="B77" s="7" t="s">
        <v>765</v>
      </c>
      <c r="C77" s="7"/>
      <c r="D77" s="7"/>
      <c r="E77" s="7"/>
      <c r="F77" s="7"/>
      <c r="G77" s="7"/>
      <c r="H77" s="7"/>
      <c r="I77" s="7"/>
      <c r="J77" s="7"/>
      <c r="K77" s="7"/>
      <c r="L77" s="9" t="s">
        <v>174</v>
      </c>
      <c r="M77" s="30">
        <v>59.3</v>
      </c>
      <c r="N77" s="30">
        <v>66.7</v>
      </c>
      <c r="O77" s="30">
        <v>56.6</v>
      </c>
      <c r="P77" s="30">
        <v>55.3</v>
      </c>
      <c r="Q77" s="30">
        <v>61.3</v>
      </c>
      <c r="R77" s="30">
        <v>55.4</v>
      </c>
      <c r="S77" s="30">
        <v>63</v>
      </c>
      <c r="T77" s="30">
        <v>51.5</v>
      </c>
      <c r="U77" s="30">
        <v>60.2</v>
      </c>
    </row>
    <row r="78" spans="1:21" ht="16.5" customHeight="1" x14ac:dyDescent="0.2">
      <c r="A78" s="7"/>
      <c r="B78" s="7" t="s">
        <v>766</v>
      </c>
      <c r="C78" s="7"/>
      <c r="D78" s="7"/>
      <c r="E78" s="7"/>
      <c r="F78" s="7"/>
      <c r="G78" s="7"/>
      <c r="H78" s="7"/>
      <c r="I78" s="7"/>
      <c r="J78" s="7"/>
      <c r="K78" s="7"/>
      <c r="L78" s="9" t="s">
        <v>174</v>
      </c>
      <c r="M78" s="30">
        <v>51.8</v>
      </c>
      <c r="N78" s="30">
        <v>59</v>
      </c>
      <c r="O78" s="30">
        <v>49.5</v>
      </c>
      <c r="P78" s="30">
        <v>48.1</v>
      </c>
      <c r="Q78" s="30">
        <v>54.1</v>
      </c>
      <c r="R78" s="30">
        <v>47.1</v>
      </c>
      <c r="S78" s="30">
        <v>56.8</v>
      </c>
      <c r="T78" s="30">
        <v>43.6</v>
      </c>
      <c r="U78" s="30">
        <v>52.9</v>
      </c>
    </row>
    <row r="79" spans="1:21" ht="16.5" customHeight="1" x14ac:dyDescent="0.2">
      <c r="A79" s="7"/>
      <c r="B79" s="7" t="s">
        <v>823</v>
      </c>
      <c r="C79" s="7"/>
      <c r="D79" s="7"/>
      <c r="E79" s="7"/>
      <c r="F79" s="7"/>
      <c r="G79" s="7"/>
      <c r="H79" s="7"/>
      <c r="I79" s="7"/>
      <c r="J79" s="7"/>
      <c r="K79" s="7"/>
      <c r="L79" s="9" t="s">
        <v>174</v>
      </c>
      <c r="M79" s="30">
        <v>56.8</v>
      </c>
      <c r="N79" s="30">
        <v>60.6</v>
      </c>
      <c r="O79" s="30">
        <v>56</v>
      </c>
      <c r="P79" s="30">
        <v>55.9</v>
      </c>
      <c r="Q79" s="30">
        <v>58.7</v>
      </c>
      <c r="R79" s="30">
        <v>56.8</v>
      </c>
      <c r="S79" s="30">
        <v>56.9</v>
      </c>
      <c r="T79" s="30">
        <v>54.2</v>
      </c>
      <c r="U79" s="30">
        <v>57.6</v>
      </c>
    </row>
    <row r="80" spans="1:21" ht="16.5" customHeight="1" x14ac:dyDescent="0.2">
      <c r="A80" s="7"/>
      <c r="B80" s="7" t="s">
        <v>823</v>
      </c>
      <c r="C80" s="7"/>
      <c r="D80" s="7"/>
      <c r="E80" s="7"/>
      <c r="F80" s="7"/>
      <c r="G80" s="7"/>
      <c r="H80" s="7"/>
      <c r="I80" s="7"/>
      <c r="J80" s="7"/>
      <c r="K80" s="7"/>
      <c r="L80" s="9" t="s">
        <v>687</v>
      </c>
      <c r="M80" s="30">
        <v>57.3</v>
      </c>
      <c r="N80" s="30">
        <v>61.3</v>
      </c>
      <c r="O80" s="30">
        <v>56.4</v>
      </c>
      <c r="P80" s="30">
        <v>56.2</v>
      </c>
      <c r="Q80" s="30">
        <v>59</v>
      </c>
      <c r="R80" s="30">
        <v>57.1</v>
      </c>
      <c r="S80" s="30">
        <v>58</v>
      </c>
      <c r="T80" s="30">
        <v>54.3</v>
      </c>
      <c r="U80" s="30">
        <v>58.1</v>
      </c>
    </row>
    <row r="81" spans="1:21" ht="16.5" customHeight="1" x14ac:dyDescent="0.2">
      <c r="A81" s="7" t="s">
        <v>781</v>
      </c>
      <c r="B81" s="7"/>
      <c r="C81" s="7"/>
      <c r="D81" s="7"/>
      <c r="E81" s="7"/>
      <c r="F81" s="7"/>
      <c r="G81" s="7"/>
      <c r="H81" s="7"/>
      <c r="I81" s="7"/>
      <c r="J81" s="7"/>
      <c r="K81" s="7"/>
      <c r="L81" s="9"/>
      <c r="M81" s="10"/>
      <c r="N81" s="10"/>
      <c r="O81" s="10"/>
      <c r="P81" s="10"/>
      <c r="Q81" s="10"/>
      <c r="R81" s="10"/>
      <c r="S81" s="10"/>
      <c r="T81" s="10"/>
      <c r="U81" s="10"/>
    </row>
    <row r="82" spans="1:21" ht="16.5" customHeight="1" x14ac:dyDescent="0.2">
      <c r="A82" s="7"/>
      <c r="B82" s="7" t="s">
        <v>822</v>
      </c>
      <c r="C82" s="7"/>
      <c r="D82" s="7"/>
      <c r="E82" s="7"/>
      <c r="F82" s="7"/>
      <c r="G82" s="7"/>
      <c r="H82" s="7"/>
      <c r="I82" s="7"/>
      <c r="J82" s="7"/>
      <c r="K82" s="7"/>
      <c r="L82" s="9" t="s">
        <v>174</v>
      </c>
      <c r="M82" s="30">
        <v>39.5</v>
      </c>
      <c r="N82" s="30">
        <v>42</v>
      </c>
      <c r="O82" s="30">
        <v>44.8</v>
      </c>
      <c r="P82" s="30">
        <v>46.7</v>
      </c>
      <c r="Q82" s="30">
        <v>45.2</v>
      </c>
      <c r="R82" s="30">
        <v>49.3</v>
      </c>
      <c r="S82" s="30">
        <v>40.4</v>
      </c>
      <c r="T82" s="30">
        <v>49.8</v>
      </c>
      <c r="U82" s="30">
        <v>42.7</v>
      </c>
    </row>
    <row r="83" spans="1:21" ht="16.5" customHeight="1" x14ac:dyDescent="0.2">
      <c r="A83" s="7"/>
      <c r="B83" s="7" t="s">
        <v>818</v>
      </c>
      <c r="C83" s="7"/>
      <c r="D83" s="7"/>
      <c r="E83" s="7"/>
      <c r="F83" s="7"/>
      <c r="G83" s="7"/>
      <c r="H83" s="7"/>
      <c r="I83" s="7"/>
      <c r="J83" s="7"/>
      <c r="K83" s="7"/>
      <c r="L83" s="9" t="s">
        <v>174</v>
      </c>
      <c r="M83" s="30">
        <v>50.5</v>
      </c>
      <c r="N83" s="30">
        <v>52.4</v>
      </c>
      <c r="O83" s="30">
        <v>52.4</v>
      </c>
      <c r="P83" s="30">
        <v>53.1</v>
      </c>
      <c r="Q83" s="30">
        <v>54.9</v>
      </c>
      <c r="R83" s="30">
        <v>55.8</v>
      </c>
      <c r="S83" s="30">
        <v>52.1</v>
      </c>
      <c r="T83" s="30">
        <v>51.6</v>
      </c>
      <c r="U83" s="30">
        <v>52.1</v>
      </c>
    </row>
    <row r="84" spans="1:21" ht="16.5" customHeight="1" x14ac:dyDescent="0.2">
      <c r="A84" s="7"/>
      <c r="B84" s="7" t="s">
        <v>819</v>
      </c>
      <c r="C84" s="7"/>
      <c r="D84" s="7"/>
      <c r="E84" s="7"/>
      <c r="F84" s="7"/>
      <c r="G84" s="7"/>
      <c r="H84" s="7"/>
      <c r="I84" s="7"/>
      <c r="J84" s="7"/>
      <c r="K84" s="7"/>
      <c r="L84" s="9" t="s">
        <v>174</v>
      </c>
      <c r="M84" s="30">
        <v>58.1</v>
      </c>
      <c r="N84" s="30">
        <v>59.7</v>
      </c>
      <c r="O84" s="30">
        <v>56.5</v>
      </c>
      <c r="P84" s="30">
        <v>57</v>
      </c>
      <c r="Q84" s="30">
        <v>60.5</v>
      </c>
      <c r="R84" s="30">
        <v>57.3</v>
      </c>
      <c r="S84" s="30">
        <v>56.8</v>
      </c>
      <c r="T84" s="30">
        <v>54.4</v>
      </c>
      <c r="U84" s="30">
        <v>58.1</v>
      </c>
    </row>
    <row r="85" spans="1:21" ht="16.5" customHeight="1" x14ac:dyDescent="0.2">
      <c r="A85" s="7"/>
      <c r="B85" s="7" t="s">
        <v>820</v>
      </c>
      <c r="C85" s="7"/>
      <c r="D85" s="7"/>
      <c r="E85" s="7"/>
      <c r="F85" s="7"/>
      <c r="G85" s="7"/>
      <c r="H85" s="7"/>
      <c r="I85" s="7"/>
      <c r="J85" s="7"/>
      <c r="K85" s="7"/>
      <c r="L85" s="9" t="s">
        <v>174</v>
      </c>
      <c r="M85" s="30">
        <v>60.4</v>
      </c>
      <c r="N85" s="30">
        <v>63.6</v>
      </c>
      <c r="O85" s="30">
        <v>58.1</v>
      </c>
      <c r="P85" s="30">
        <v>58.5</v>
      </c>
      <c r="Q85" s="30">
        <v>62.1</v>
      </c>
      <c r="R85" s="30">
        <v>59.4</v>
      </c>
      <c r="S85" s="30">
        <v>59.6</v>
      </c>
      <c r="T85" s="30">
        <v>55</v>
      </c>
      <c r="U85" s="30">
        <v>60.6</v>
      </c>
    </row>
    <row r="86" spans="1:21" ht="16.5" customHeight="1" x14ac:dyDescent="0.2">
      <c r="A86" s="7"/>
      <c r="B86" s="7" t="s">
        <v>761</v>
      </c>
      <c r="C86" s="7"/>
      <c r="D86" s="7"/>
      <c r="E86" s="7"/>
      <c r="F86" s="7"/>
      <c r="G86" s="7"/>
      <c r="H86" s="7"/>
      <c r="I86" s="7"/>
      <c r="J86" s="7"/>
      <c r="K86" s="7"/>
      <c r="L86" s="9" t="s">
        <v>174</v>
      </c>
      <c r="M86" s="30">
        <v>61.5</v>
      </c>
      <c r="N86" s="30">
        <v>66</v>
      </c>
      <c r="O86" s="30">
        <v>58.7</v>
      </c>
      <c r="P86" s="30">
        <v>59.3</v>
      </c>
      <c r="Q86" s="30">
        <v>62.9</v>
      </c>
      <c r="R86" s="30">
        <v>59.7</v>
      </c>
      <c r="S86" s="30">
        <v>60.5</v>
      </c>
      <c r="T86" s="30">
        <v>56</v>
      </c>
      <c r="U86" s="30">
        <v>61.8</v>
      </c>
    </row>
    <row r="87" spans="1:21" ht="16.5" customHeight="1" x14ac:dyDescent="0.2">
      <c r="A87" s="7"/>
      <c r="B87" s="7" t="s">
        <v>762</v>
      </c>
      <c r="C87" s="7"/>
      <c r="D87" s="7"/>
      <c r="E87" s="7"/>
      <c r="F87" s="7"/>
      <c r="G87" s="7"/>
      <c r="H87" s="7"/>
      <c r="I87" s="7"/>
      <c r="J87" s="7"/>
      <c r="K87" s="7"/>
      <c r="L87" s="9" t="s">
        <v>174</v>
      </c>
      <c r="M87" s="30">
        <v>62.9</v>
      </c>
      <c r="N87" s="30">
        <v>68.599999999999994</v>
      </c>
      <c r="O87" s="30">
        <v>61</v>
      </c>
      <c r="P87" s="30">
        <v>61</v>
      </c>
      <c r="Q87" s="30">
        <v>65.099999999999994</v>
      </c>
      <c r="R87" s="30">
        <v>60.7</v>
      </c>
      <c r="S87" s="30">
        <v>62</v>
      </c>
      <c r="T87" s="30">
        <v>58</v>
      </c>
      <c r="U87" s="30">
        <v>63.8</v>
      </c>
    </row>
    <row r="88" spans="1:21" ht="16.5" customHeight="1" x14ac:dyDescent="0.2">
      <c r="A88" s="7"/>
      <c r="B88" s="7" t="s">
        <v>763</v>
      </c>
      <c r="C88" s="7"/>
      <c r="D88" s="7"/>
      <c r="E88" s="7"/>
      <c r="F88" s="7"/>
      <c r="G88" s="7"/>
      <c r="H88" s="7"/>
      <c r="I88" s="7"/>
      <c r="J88" s="7"/>
      <c r="K88" s="7"/>
      <c r="L88" s="9" t="s">
        <v>174</v>
      </c>
      <c r="M88" s="30">
        <v>62.8</v>
      </c>
      <c r="N88" s="30">
        <v>68.599999999999994</v>
      </c>
      <c r="O88" s="30">
        <v>60.1</v>
      </c>
      <c r="P88" s="30">
        <v>59.8</v>
      </c>
      <c r="Q88" s="30">
        <v>63.6</v>
      </c>
      <c r="R88" s="30">
        <v>58.3</v>
      </c>
      <c r="S88" s="30">
        <v>62.5</v>
      </c>
      <c r="T88" s="30">
        <v>55.9</v>
      </c>
      <c r="U88" s="30">
        <v>63.3</v>
      </c>
    </row>
    <row r="89" spans="1:21" ht="16.5" customHeight="1" x14ac:dyDescent="0.2">
      <c r="A89" s="7"/>
      <c r="B89" s="7" t="s">
        <v>764</v>
      </c>
      <c r="C89" s="7"/>
      <c r="D89" s="7"/>
      <c r="E89" s="7"/>
      <c r="F89" s="7"/>
      <c r="G89" s="7"/>
      <c r="H89" s="7"/>
      <c r="I89" s="7"/>
      <c r="J89" s="7"/>
      <c r="K89" s="7"/>
      <c r="L89" s="9" t="s">
        <v>174</v>
      </c>
      <c r="M89" s="30">
        <v>60.3</v>
      </c>
      <c r="N89" s="30">
        <v>66.7</v>
      </c>
      <c r="O89" s="30">
        <v>58.2</v>
      </c>
      <c r="P89" s="30">
        <v>56.8</v>
      </c>
      <c r="Q89" s="30">
        <v>62.8</v>
      </c>
      <c r="R89" s="30">
        <v>57.5</v>
      </c>
      <c r="S89" s="30">
        <v>61.7</v>
      </c>
      <c r="T89" s="30">
        <v>54.1</v>
      </c>
      <c r="U89" s="30">
        <v>61.2</v>
      </c>
    </row>
    <row r="90" spans="1:21" ht="16.5" customHeight="1" x14ac:dyDescent="0.2">
      <c r="A90" s="7"/>
      <c r="B90" s="7" t="s">
        <v>765</v>
      </c>
      <c r="C90" s="7"/>
      <c r="D90" s="7"/>
      <c r="E90" s="7"/>
      <c r="F90" s="7"/>
      <c r="G90" s="7"/>
      <c r="H90" s="7"/>
      <c r="I90" s="7"/>
      <c r="J90" s="7"/>
      <c r="K90" s="7"/>
      <c r="L90" s="9" t="s">
        <v>174</v>
      </c>
      <c r="M90" s="30">
        <v>58.3</v>
      </c>
      <c r="N90" s="30">
        <v>65.7</v>
      </c>
      <c r="O90" s="30">
        <v>55.7</v>
      </c>
      <c r="P90" s="30">
        <v>55.2</v>
      </c>
      <c r="Q90" s="30">
        <v>61</v>
      </c>
      <c r="R90" s="30">
        <v>54</v>
      </c>
      <c r="S90" s="30">
        <v>62.5</v>
      </c>
      <c r="T90" s="30">
        <v>50.8</v>
      </c>
      <c r="U90" s="30">
        <v>59.4</v>
      </c>
    </row>
    <row r="91" spans="1:21" ht="16.5" customHeight="1" x14ac:dyDescent="0.2">
      <c r="A91" s="7"/>
      <c r="B91" s="7" t="s">
        <v>766</v>
      </c>
      <c r="C91" s="7"/>
      <c r="D91" s="7"/>
      <c r="E91" s="7"/>
      <c r="F91" s="7"/>
      <c r="G91" s="7"/>
      <c r="H91" s="7"/>
      <c r="I91" s="7"/>
      <c r="J91" s="7"/>
      <c r="K91" s="7"/>
      <c r="L91" s="9" t="s">
        <v>174</v>
      </c>
      <c r="M91" s="30">
        <v>50.6</v>
      </c>
      <c r="N91" s="30">
        <v>57.1</v>
      </c>
      <c r="O91" s="30">
        <v>48.1</v>
      </c>
      <c r="P91" s="30">
        <v>47.2</v>
      </c>
      <c r="Q91" s="30">
        <v>53.3</v>
      </c>
      <c r="R91" s="30">
        <v>46.4</v>
      </c>
      <c r="S91" s="30">
        <v>54.8</v>
      </c>
      <c r="T91" s="30">
        <v>43.7</v>
      </c>
      <c r="U91" s="30">
        <v>51.5</v>
      </c>
    </row>
    <row r="92" spans="1:21" ht="16.5" customHeight="1" x14ac:dyDescent="0.2">
      <c r="A92" s="7"/>
      <c r="B92" s="7" t="s">
        <v>823</v>
      </c>
      <c r="C92" s="7"/>
      <c r="D92" s="7"/>
      <c r="E92" s="7"/>
      <c r="F92" s="7"/>
      <c r="G92" s="7"/>
      <c r="H92" s="7"/>
      <c r="I92" s="7"/>
      <c r="J92" s="7"/>
      <c r="K92" s="7"/>
      <c r="L92" s="9" t="s">
        <v>174</v>
      </c>
      <c r="M92" s="30">
        <v>56.3</v>
      </c>
      <c r="N92" s="30">
        <v>60.3</v>
      </c>
      <c r="O92" s="30">
        <v>55.4</v>
      </c>
      <c r="P92" s="30">
        <v>55.7</v>
      </c>
      <c r="Q92" s="30">
        <v>59.1</v>
      </c>
      <c r="R92" s="30">
        <v>56.3</v>
      </c>
      <c r="S92" s="30">
        <v>56.1</v>
      </c>
      <c r="T92" s="30">
        <v>53.6</v>
      </c>
      <c r="U92" s="30">
        <v>57.2</v>
      </c>
    </row>
    <row r="93" spans="1:21" ht="16.5" customHeight="1" x14ac:dyDescent="0.2">
      <c r="A93" s="7"/>
      <c r="B93" s="7" t="s">
        <v>823</v>
      </c>
      <c r="C93" s="7"/>
      <c r="D93" s="7"/>
      <c r="E93" s="7"/>
      <c r="F93" s="7"/>
      <c r="G93" s="7"/>
      <c r="H93" s="7"/>
      <c r="I93" s="7"/>
      <c r="J93" s="7"/>
      <c r="K93" s="7"/>
      <c r="L93" s="9" t="s">
        <v>687</v>
      </c>
      <c r="M93" s="30">
        <v>56.8</v>
      </c>
      <c r="N93" s="30">
        <v>61</v>
      </c>
      <c r="O93" s="30">
        <v>55.7</v>
      </c>
      <c r="P93" s="30">
        <v>56</v>
      </c>
      <c r="Q93" s="30">
        <v>59.4</v>
      </c>
      <c r="R93" s="30">
        <v>56.5</v>
      </c>
      <c r="S93" s="30">
        <v>57.2</v>
      </c>
      <c r="T93" s="30">
        <v>53.6</v>
      </c>
      <c r="U93" s="30">
        <v>57.7</v>
      </c>
    </row>
    <row r="94" spans="1:21" ht="16.5" customHeight="1" x14ac:dyDescent="0.2">
      <c r="A94" s="7" t="s">
        <v>782</v>
      </c>
      <c r="B94" s="7"/>
      <c r="C94" s="7"/>
      <c r="D94" s="7"/>
      <c r="E94" s="7"/>
      <c r="F94" s="7"/>
      <c r="G94" s="7"/>
      <c r="H94" s="7"/>
      <c r="I94" s="7"/>
      <c r="J94" s="7"/>
      <c r="K94" s="7"/>
      <c r="L94" s="9"/>
      <c r="M94" s="10"/>
      <c r="N94" s="10"/>
      <c r="O94" s="10"/>
      <c r="P94" s="10"/>
      <c r="Q94" s="10"/>
      <c r="R94" s="10"/>
      <c r="S94" s="10"/>
      <c r="T94" s="10"/>
      <c r="U94" s="10"/>
    </row>
    <row r="95" spans="1:21" ht="16.5" customHeight="1" x14ac:dyDescent="0.2">
      <c r="A95" s="7"/>
      <c r="B95" s="7" t="s">
        <v>822</v>
      </c>
      <c r="C95" s="7"/>
      <c r="D95" s="7"/>
      <c r="E95" s="7"/>
      <c r="F95" s="7"/>
      <c r="G95" s="7"/>
      <c r="H95" s="7"/>
      <c r="I95" s="7"/>
      <c r="J95" s="7"/>
      <c r="K95" s="7"/>
      <c r="L95" s="9" t="s">
        <v>174</v>
      </c>
      <c r="M95" s="30">
        <v>39.299999999999997</v>
      </c>
      <c r="N95" s="30">
        <v>41.7</v>
      </c>
      <c r="O95" s="30">
        <v>44.9</v>
      </c>
      <c r="P95" s="30">
        <v>46.9</v>
      </c>
      <c r="Q95" s="30">
        <v>45</v>
      </c>
      <c r="R95" s="30">
        <v>49.8</v>
      </c>
      <c r="S95" s="30">
        <v>40.9</v>
      </c>
      <c r="T95" s="30">
        <v>49</v>
      </c>
      <c r="U95" s="30">
        <v>42.6</v>
      </c>
    </row>
    <row r="96" spans="1:21" ht="16.5" customHeight="1" x14ac:dyDescent="0.2">
      <c r="A96" s="7"/>
      <c r="B96" s="7" t="s">
        <v>818</v>
      </c>
      <c r="C96" s="7"/>
      <c r="D96" s="7"/>
      <c r="E96" s="7"/>
      <c r="F96" s="7"/>
      <c r="G96" s="7"/>
      <c r="H96" s="7"/>
      <c r="I96" s="7"/>
      <c r="J96" s="7"/>
      <c r="K96" s="7"/>
      <c r="L96" s="9" t="s">
        <v>174</v>
      </c>
      <c r="M96" s="30">
        <v>50.4</v>
      </c>
      <c r="N96" s="30">
        <v>52.3</v>
      </c>
      <c r="O96" s="30">
        <v>52.1</v>
      </c>
      <c r="P96" s="30">
        <v>53.2</v>
      </c>
      <c r="Q96" s="30">
        <v>55.1</v>
      </c>
      <c r="R96" s="30">
        <v>54.6</v>
      </c>
      <c r="S96" s="30">
        <v>52.9</v>
      </c>
      <c r="T96" s="30">
        <v>52.2</v>
      </c>
      <c r="U96" s="30">
        <v>52</v>
      </c>
    </row>
    <row r="97" spans="1:21" ht="16.5" customHeight="1" x14ac:dyDescent="0.2">
      <c r="A97" s="7"/>
      <c r="B97" s="7" t="s">
        <v>819</v>
      </c>
      <c r="C97" s="7"/>
      <c r="D97" s="7"/>
      <c r="E97" s="7"/>
      <c r="F97" s="7"/>
      <c r="G97" s="7"/>
      <c r="H97" s="7"/>
      <c r="I97" s="7"/>
      <c r="J97" s="7"/>
      <c r="K97" s="7"/>
      <c r="L97" s="9" t="s">
        <v>174</v>
      </c>
      <c r="M97" s="30">
        <v>57.9</v>
      </c>
      <c r="N97" s="30">
        <v>59.8</v>
      </c>
      <c r="O97" s="30">
        <v>56.3</v>
      </c>
      <c r="P97" s="30">
        <v>57.1</v>
      </c>
      <c r="Q97" s="30">
        <v>61.3</v>
      </c>
      <c r="R97" s="30">
        <v>57.6</v>
      </c>
      <c r="S97" s="30">
        <v>57.7</v>
      </c>
      <c r="T97" s="30">
        <v>54.6</v>
      </c>
      <c r="U97" s="30">
        <v>58.2</v>
      </c>
    </row>
    <row r="98" spans="1:21" ht="16.5" customHeight="1" x14ac:dyDescent="0.2">
      <c r="A98" s="7"/>
      <c r="B98" s="7" t="s">
        <v>820</v>
      </c>
      <c r="C98" s="7"/>
      <c r="D98" s="7"/>
      <c r="E98" s="7"/>
      <c r="F98" s="7"/>
      <c r="G98" s="7"/>
      <c r="H98" s="7"/>
      <c r="I98" s="7"/>
      <c r="J98" s="7"/>
      <c r="K98" s="7"/>
      <c r="L98" s="9" t="s">
        <v>174</v>
      </c>
      <c r="M98" s="30">
        <v>60.1</v>
      </c>
      <c r="N98" s="30">
        <v>63.4</v>
      </c>
      <c r="O98" s="30">
        <v>57.8</v>
      </c>
      <c r="P98" s="30">
        <v>58.6</v>
      </c>
      <c r="Q98" s="30">
        <v>63.1</v>
      </c>
      <c r="R98" s="30">
        <v>58.4</v>
      </c>
      <c r="S98" s="30">
        <v>60</v>
      </c>
      <c r="T98" s="30">
        <v>56.3</v>
      </c>
      <c r="U98" s="30">
        <v>60.4</v>
      </c>
    </row>
    <row r="99" spans="1:21" ht="16.5" customHeight="1" x14ac:dyDescent="0.2">
      <c r="A99" s="7"/>
      <c r="B99" s="7" t="s">
        <v>761</v>
      </c>
      <c r="C99" s="7"/>
      <c r="D99" s="7"/>
      <c r="E99" s="7"/>
      <c r="F99" s="7"/>
      <c r="G99" s="7"/>
      <c r="H99" s="7"/>
      <c r="I99" s="7"/>
      <c r="J99" s="7"/>
      <c r="K99" s="7"/>
      <c r="L99" s="9" t="s">
        <v>174</v>
      </c>
      <c r="M99" s="30">
        <v>61.2</v>
      </c>
      <c r="N99" s="30">
        <v>65.599999999999994</v>
      </c>
      <c r="O99" s="30">
        <v>58.8</v>
      </c>
      <c r="P99" s="30">
        <v>59.2</v>
      </c>
      <c r="Q99" s="30">
        <v>64.099999999999994</v>
      </c>
      <c r="R99" s="30">
        <v>59.1</v>
      </c>
      <c r="S99" s="30">
        <v>60.4</v>
      </c>
      <c r="T99" s="30">
        <v>55.9</v>
      </c>
      <c r="U99" s="30">
        <v>61.7</v>
      </c>
    </row>
    <row r="100" spans="1:21" ht="16.5" customHeight="1" x14ac:dyDescent="0.2">
      <c r="A100" s="7"/>
      <c r="B100" s="7" t="s">
        <v>762</v>
      </c>
      <c r="C100" s="7"/>
      <c r="D100" s="7"/>
      <c r="E100" s="7"/>
      <c r="F100" s="7"/>
      <c r="G100" s="7"/>
      <c r="H100" s="7"/>
      <c r="I100" s="7"/>
      <c r="J100" s="7"/>
      <c r="K100" s="7"/>
      <c r="L100" s="9" t="s">
        <v>174</v>
      </c>
      <c r="M100" s="30">
        <v>62.3</v>
      </c>
      <c r="N100" s="30">
        <v>68.2</v>
      </c>
      <c r="O100" s="30">
        <v>60.8</v>
      </c>
      <c r="P100" s="30">
        <v>60.7</v>
      </c>
      <c r="Q100" s="30">
        <v>65.599999999999994</v>
      </c>
      <c r="R100" s="30">
        <v>58.6</v>
      </c>
      <c r="S100" s="30">
        <v>61.8</v>
      </c>
      <c r="T100" s="30">
        <v>57.6</v>
      </c>
      <c r="U100" s="30">
        <v>63.4</v>
      </c>
    </row>
    <row r="101" spans="1:21" ht="16.5" customHeight="1" x14ac:dyDescent="0.2">
      <c r="A101" s="7"/>
      <c r="B101" s="7" t="s">
        <v>763</v>
      </c>
      <c r="C101" s="7"/>
      <c r="D101" s="7"/>
      <c r="E101" s="7"/>
      <c r="F101" s="7"/>
      <c r="G101" s="7"/>
      <c r="H101" s="7"/>
      <c r="I101" s="7"/>
      <c r="J101" s="7"/>
      <c r="K101" s="7"/>
      <c r="L101" s="9" t="s">
        <v>174</v>
      </c>
      <c r="M101" s="30">
        <v>61.8</v>
      </c>
      <c r="N101" s="30">
        <v>67.7</v>
      </c>
      <c r="O101" s="30">
        <v>60</v>
      </c>
      <c r="P101" s="30">
        <v>58.8</v>
      </c>
      <c r="Q101" s="30">
        <v>64.2</v>
      </c>
      <c r="R101" s="30">
        <v>57</v>
      </c>
      <c r="S101" s="30">
        <v>63.9</v>
      </c>
      <c r="T101" s="30">
        <v>55.4</v>
      </c>
      <c r="U101" s="30">
        <v>62.6</v>
      </c>
    </row>
    <row r="102" spans="1:21" ht="16.5" customHeight="1" x14ac:dyDescent="0.2">
      <c r="A102" s="7"/>
      <c r="B102" s="7" t="s">
        <v>764</v>
      </c>
      <c r="C102" s="7"/>
      <c r="D102" s="7"/>
      <c r="E102" s="7"/>
      <c r="F102" s="7"/>
      <c r="G102" s="7"/>
      <c r="H102" s="7"/>
      <c r="I102" s="7"/>
      <c r="J102" s="7"/>
      <c r="K102" s="7"/>
      <c r="L102" s="9" t="s">
        <v>174</v>
      </c>
      <c r="M102" s="30">
        <v>59.4</v>
      </c>
      <c r="N102" s="30">
        <v>65.8</v>
      </c>
      <c r="O102" s="30">
        <v>57.6</v>
      </c>
      <c r="P102" s="30">
        <v>56.5</v>
      </c>
      <c r="Q102" s="30">
        <v>63.1</v>
      </c>
      <c r="R102" s="30">
        <v>56.4</v>
      </c>
      <c r="S102" s="30">
        <v>62.4</v>
      </c>
      <c r="T102" s="30">
        <v>54.8</v>
      </c>
      <c r="U102" s="30">
        <v>60.5</v>
      </c>
    </row>
    <row r="103" spans="1:21" ht="16.5" customHeight="1" x14ac:dyDescent="0.2">
      <c r="A103" s="7"/>
      <c r="B103" s="7" t="s">
        <v>765</v>
      </c>
      <c r="C103" s="7"/>
      <c r="D103" s="7"/>
      <c r="E103" s="7"/>
      <c r="F103" s="7"/>
      <c r="G103" s="7"/>
      <c r="H103" s="7"/>
      <c r="I103" s="7"/>
      <c r="J103" s="7"/>
      <c r="K103" s="7"/>
      <c r="L103" s="9" t="s">
        <v>174</v>
      </c>
      <c r="M103" s="30">
        <v>57.3</v>
      </c>
      <c r="N103" s="30">
        <v>64.400000000000006</v>
      </c>
      <c r="O103" s="30">
        <v>55.6</v>
      </c>
      <c r="P103" s="30">
        <v>54</v>
      </c>
      <c r="Q103" s="30">
        <v>61.1</v>
      </c>
      <c r="R103" s="30">
        <v>52.9</v>
      </c>
      <c r="S103" s="30">
        <v>62.5</v>
      </c>
      <c r="T103" s="30">
        <v>50.9</v>
      </c>
      <c r="U103" s="30">
        <v>58.6</v>
      </c>
    </row>
    <row r="104" spans="1:21" ht="16.5" customHeight="1" x14ac:dyDescent="0.2">
      <c r="A104" s="7"/>
      <c r="B104" s="7" t="s">
        <v>766</v>
      </c>
      <c r="C104" s="7"/>
      <c r="D104" s="7"/>
      <c r="E104" s="7"/>
      <c r="F104" s="7"/>
      <c r="G104" s="7"/>
      <c r="H104" s="7"/>
      <c r="I104" s="7"/>
      <c r="J104" s="7"/>
      <c r="K104" s="7"/>
      <c r="L104" s="9" t="s">
        <v>174</v>
      </c>
      <c r="M104" s="30">
        <v>48.9</v>
      </c>
      <c r="N104" s="30">
        <v>55.7</v>
      </c>
      <c r="O104" s="30">
        <v>47.5</v>
      </c>
      <c r="P104" s="30">
        <v>45.8</v>
      </c>
      <c r="Q104" s="30">
        <v>53.3</v>
      </c>
      <c r="R104" s="30">
        <v>44.7</v>
      </c>
      <c r="S104" s="30">
        <v>55.2</v>
      </c>
      <c r="T104" s="30">
        <v>42.7</v>
      </c>
      <c r="U104" s="30">
        <v>50.3</v>
      </c>
    </row>
    <row r="105" spans="1:21" ht="16.5" customHeight="1" x14ac:dyDescent="0.2">
      <c r="A105" s="7"/>
      <c r="B105" s="7" t="s">
        <v>823</v>
      </c>
      <c r="C105" s="7"/>
      <c r="D105" s="7"/>
      <c r="E105" s="7"/>
      <c r="F105" s="7"/>
      <c r="G105" s="7"/>
      <c r="H105" s="7"/>
      <c r="I105" s="7"/>
      <c r="J105" s="7"/>
      <c r="K105" s="7"/>
      <c r="L105" s="9" t="s">
        <v>174</v>
      </c>
      <c r="M105" s="30">
        <v>55.8</v>
      </c>
      <c r="N105" s="30">
        <v>59.8</v>
      </c>
      <c r="O105" s="30">
        <v>55.3</v>
      </c>
      <c r="P105" s="30">
        <v>55.5</v>
      </c>
      <c r="Q105" s="30">
        <v>59.5</v>
      </c>
      <c r="R105" s="30">
        <v>55.4</v>
      </c>
      <c r="S105" s="30">
        <v>56.6</v>
      </c>
      <c r="T105" s="30">
        <v>53.7</v>
      </c>
      <c r="U105" s="30">
        <v>56.9</v>
      </c>
    </row>
    <row r="106" spans="1:21" ht="16.5" customHeight="1" x14ac:dyDescent="0.2">
      <c r="A106" s="7"/>
      <c r="B106" s="7" t="s">
        <v>823</v>
      </c>
      <c r="C106" s="7"/>
      <c r="D106" s="7"/>
      <c r="E106" s="7"/>
      <c r="F106" s="7"/>
      <c r="G106" s="7"/>
      <c r="H106" s="7"/>
      <c r="I106" s="7"/>
      <c r="J106" s="7"/>
      <c r="K106" s="7"/>
      <c r="L106" s="9" t="s">
        <v>687</v>
      </c>
      <c r="M106" s="30">
        <v>56.2</v>
      </c>
      <c r="N106" s="30">
        <v>60.5</v>
      </c>
      <c r="O106" s="30">
        <v>55.6</v>
      </c>
      <c r="P106" s="30">
        <v>55.7</v>
      </c>
      <c r="Q106" s="30">
        <v>59.9</v>
      </c>
      <c r="R106" s="30">
        <v>55.6</v>
      </c>
      <c r="S106" s="30">
        <v>57.7</v>
      </c>
      <c r="T106" s="30">
        <v>53.6</v>
      </c>
      <c r="U106" s="30">
        <v>57.3</v>
      </c>
    </row>
    <row r="107" spans="1:21" ht="16.5" customHeight="1" x14ac:dyDescent="0.2">
      <c r="A107" s="7" t="s">
        <v>783</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t="s">
        <v>822</v>
      </c>
      <c r="C108" s="7"/>
      <c r="D108" s="7"/>
      <c r="E108" s="7"/>
      <c r="F108" s="7"/>
      <c r="G108" s="7"/>
      <c r="H108" s="7"/>
      <c r="I108" s="7"/>
      <c r="J108" s="7"/>
      <c r="K108" s="7"/>
      <c r="L108" s="9" t="s">
        <v>174</v>
      </c>
      <c r="M108" s="30">
        <v>39.799999999999997</v>
      </c>
      <c r="N108" s="30">
        <v>42.8</v>
      </c>
      <c r="O108" s="30">
        <v>46.3</v>
      </c>
      <c r="P108" s="30">
        <v>48.4</v>
      </c>
      <c r="Q108" s="30">
        <v>45.9</v>
      </c>
      <c r="R108" s="30">
        <v>50.5</v>
      </c>
      <c r="S108" s="30">
        <v>43.4</v>
      </c>
      <c r="T108" s="30">
        <v>50.2</v>
      </c>
      <c r="U108" s="30">
        <v>43.6</v>
      </c>
    </row>
    <row r="109" spans="1:21" ht="16.5" customHeight="1" x14ac:dyDescent="0.2">
      <c r="A109" s="7"/>
      <c r="B109" s="7" t="s">
        <v>818</v>
      </c>
      <c r="C109" s="7"/>
      <c r="D109" s="7"/>
      <c r="E109" s="7"/>
      <c r="F109" s="7"/>
      <c r="G109" s="7"/>
      <c r="H109" s="7"/>
      <c r="I109" s="7"/>
      <c r="J109" s="7"/>
      <c r="K109" s="7"/>
      <c r="L109" s="9" t="s">
        <v>174</v>
      </c>
      <c r="M109" s="30">
        <v>51</v>
      </c>
      <c r="N109" s="30">
        <v>53.9</v>
      </c>
      <c r="O109" s="30">
        <v>53.8</v>
      </c>
      <c r="P109" s="30">
        <v>55.2</v>
      </c>
      <c r="Q109" s="30">
        <v>56</v>
      </c>
      <c r="R109" s="30">
        <v>55.3</v>
      </c>
      <c r="S109" s="30">
        <v>53.8</v>
      </c>
      <c r="T109" s="30">
        <v>53.5</v>
      </c>
      <c r="U109" s="30">
        <v>53.2</v>
      </c>
    </row>
    <row r="110" spans="1:21" ht="16.5" customHeight="1" x14ac:dyDescent="0.2">
      <c r="A110" s="7"/>
      <c r="B110" s="7" t="s">
        <v>819</v>
      </c>
      <c r="C110" s="7"/>
      <c r="D110" s="7"/>
      <c r="E110" s="7"/>
      <c r="F110" s="7"/>
      <c r="G110" s="7"/>
      <c r="H110" s="7"/>
      <c r="I110" s="7"/>
      <c r="J110" s="7"/>
      <c r="K110" s="7"/>
      <c r="L110" s="9" t="s">
        <v>174</v>
      </c>
      <c r="M110" s="30">
        <v>58.8</v>
      </c>
      <c r="N110" s="30">
        <v>62.2</v>
      </c>
      <c r="O110" s="30">
        <v>58.1</v>
      </c>
      <c r="P110" s="30">
        <v>59.3</v>
      </c>
      <c r="Q110" s="30">
        <v>61.3</v>
      </c>
      <c r="R110" s="30">
        <v>59.9</v>
      </c>
      <c r="S110" s="30">
        <v>60</v>
      </c>
      <c r="T110" s="30">
        <v>56.4</v>
      </c>
      <c r="U110" s="30">
        <v>59.8</v>
      </c>
    </row>
    <row r="111" spans="1:21" ht="16.5" customHeight="1" x14ac:dyDescent="0.2">
      <c r="A111" s="7"/>
      <c r="B111" s="7" t="s">
        <v>820</v>
      </c>
      <c r="C111" s="7"/>
      <c r="D111" s="7"/>
      <c r="E111" s="7"/>
      <c r="F111" s="7"/>
      <c r="G111" s="7"/>
      <c r="H111" s="7"/>
      <c r="I111" s="7"/>
      <c r="J111" s="7"/>
      <c r="K111" s="7"/>
      <c r="L111" s="9" t="s">
        <v>174</v>
      </c>
      <c r="M111" s="30">
        <v>61</v>
      </c>
      <c r="N111" s="30">
        <v>65.2</v>
      </c>
      <c r="O111" s="30">
        <v>59.4</v>
      </c>
      <c r="P111" s="30">
        <v>60.6</v>
      </c>
      <c r="Q111" s="30">
        <v>64.2</v>
      </c>
      <c r="R111" s="30">
        <v>60.5</v>
      </c>
      <c r="S111" s="30">
        <v>60.4</v>
      </c>
      <c r="T111" s="30">
        <v>57.3</v>
      </c>
      <c r="U111" s="30">
        <v>61.9</v>
      </c>
    </row>
    <row r="112" spans="1:21" ht="16.5" customHeight="1" x14ac:dyDescent="0.2">
      <c r="A112" s="7"/>
      <c r="B112" s="7" t="s">
        <v>761</v>
      </c>
      <c r="C112" s="7"/>
      <c r="D112" s="7"/>
      <c r="E112" s="7"/>
      <c r="F112" s="7"/>
      <c r="G112" s="7"/>
      <c r="H112" s="7"/>
      <c r="I112" s="7"/>
      <c r="J112" s="7"/>
      <c r="K112" s="7"/>
      <c r="L112" s="9" t="s">
        <v>174</v>
      </c>
      <c r="M112" s="30">
        <v>61.7</v>
      </c>
      <c r="N112" s="30">
        <v>67</v>
      </c>
      <c r="O112" s="30">
        <v>60.3</v>
      </c>
      <c r="P112" s="30">
        <v>61.1</v>
      </c>
      <c r="Q112" s="30">
        <v>64.400000000000006</v>
      </c>
      <c r="R112" s="30">
        <v>60.7</v>
      </c>
      <c r="S112" s="30">
        <v>62.6</v>
      </c>
      <c r="T112" s="30">
        <v>58.8</v>
      </c>
      <c r="U112" s="30">
        <v>62.8</v>
      </c>
    </row>
    <row r="113" spans="1:21" ht="16.5" customHeight="1" x14ac:dyDescent="0.2">
      <c r="A113" s="7"/>
      <c r="B113" s="7" t="s">
        <v>762</v>
      </c>
      <c r="C113" s="7"/>
      <c r="D113" s="7"/>
      <c r="E113" s="7"/>
      <c r="F113" s="7"/>
      <c r="G113" s="7"/>
      <c r="H113" s="7"/>
      <c r="I113" s="7"/>
      <c r="J113" s="7"/>
      <c r="K113" s="7"/>
      <c r="L113" s="9" t="s">
        <v>174</v>
      </c>
      <c r="M113" s="30">
        <v>62.8</v>
      </c>
      <c r="N113" s="30">
        <v>69.2</v>
      </c>
      <c r="O113" s="30">
        <v>61.6</v>
      </c>
      <c r="P113" s="30">
        <v>61.9</v>
      </c>
      <c r="Q113" s="30">
        <v>65.7</v>
      </c>
      <c r="R113" s="30">
        <v>61.5</v>
      </c>
      <c r="S113" s="30">
        <v>62.4</v>
      </c>
      <c r="T113" s="30">
        <v>58.8</v>
      </c>
      <c r="U113" s="30">
        <v>64.099999999999994</v>
      </c>
    </row>
    <row r="114" spans="1:21" ht="16.5" customHeight="1" x14ac:dyDescent="0.2">
      <c r="A114" s="7"/>
      <c r="B114" s="7" t="s">
        <v>763</v>
      </c>
      <c r="C114" s="7"/>
      <c r="D114" s="7"/>
      <c r="E114" s="7"/>
      <c r="F114" s="7"/>
      <c r="G114" s="7"/>
      <c r="H114" s="7"/>
      <c r="I114" s="7"/>
      <c r="J114" s="7"/>
      <c r="K114" s="7"/>
      <c r="L114" s="9" t="s">
        <v>174</v>
      </c>
      <c r="M114" s="30">
        <v>61.1</v>
      </c>
      <c r="N114" s="30">
        <v>68.400000000000006</v>
      </c>
      <c r="O114" s="30">
        <v>60.4</v>
      </c>
      <c r="P114" s="30">
        <v>59.7</v>
      </c>
      <c r="Q114" s="30">
        <v>64.400000000000006</v>
      </c>
      <c r="R114" s="30">
        <v>59.5</v>
      </c>
      <c r="S114" s="30">
        <v>62.6</v>
      </c>
      <c r="T114" s="30">
        <v>57.2</v>
      </c>
      <c r="U114" s="30">
        <v>62.8</v>
      </c>
    </row>
    <row r="115" spans="1:21" ht="16.5" customHeight="1" x14ac:dyDescent="0.2">
      <c r="A115" s="7"/>
      <c r="B115" s="7" t="s">
        <v>764</v>
      </c>
      <c r="C115" s="7"/>
      <c r="D115" s="7"/>
      <c r="E115" s="7"/>
      <c r="F115" s="7"/>
      <c r="G115" s="7"/>
      <c r="H115" s="7"/>
      <c r="I115" s="7"/>
      <c r="J115" s="7"/>
      <c r="K115" s="7"/>
      <c r="L115" s="9" t="s">
        <v>174</v>
      </c>
      <c r="M115" s="30">
        <v>59.4</v>
      </c>
      <c r="N115" s="30">
        <v>66.3</v>
      </c>
      <c r="O115" s="30">
        <v>57.8</v>
      </c>
      <c r="P115" s="30">
        <v>57</v>
      </c>
      <c r="Q115" s="30">
        <v>62.7</v>
      </c>
      <c r="R115" s="30">
        <v>57.7</v>
      </c>
      <c r="S115" s="30">
        <v>63.1</v>
      </c>
      <c r="T115" s="30">
        <v>54</v>
      </c>
      <c r="U115" s="30">
        <v>60.7</v>
      </c>
    </row>
    <row r="116" spans="1:21" ht="16.5" customHeight="1" x14ac:dyDescent="0.2">
      <c r="A116" s="7"/>
      <c r="B116" s="7" t="s">
        <v>765</v>
      </c>
      <c r="C116" s="7"/>
      <c r="D116" s="7"/>
      <c r="E116" s="7"/>
      <c r="F116" s="7"/>
      <c r="G116" s="7"/>
      <c r="H116" s="7"/>
      <c r="I116" s="7"/>
      <c r="J116" s="7"/>
      <c r="K116" s="7"/>
      <c r="L116" s="9" t="s">
        <v>174</v>
      </c>
      <c r="M116" s="30">
        <v>56.4</v>
      </c>
      <c r="N116" s="30">
        <v>64.099999999999994</v>
      </c>
      <c r="O116" s="30">
        <v>54.9</v>
      </c>
      <c r="P116" s="30">
        <v>53.9</v>
      </c>
      <c r="Q116" s="30">
        <v>60.4</v>
      </c>
      <c r="R116" s="30">
        <v>54.3</v>
      </c>
      <c r="S116" s="30">
        <v>61.7</v>
      </c>
      <c r="T116" s="30">
        <v>50.9</v>
      </c>
      <c r="U116" s="30">
        <v>58.1</v>
      </c>
    </row>
    <row r="117" spans="1:21" ht="16.5" customHeight="1" x14ac:dyDescent="0.2">
      <c r="A117" s="7"/>
      <c r="B117" s="7" t="s">
        <v>766</v>
      </c>
      <c r="C117" s="7"/>
      <c r="D117" s="7"/>
      <c r="E117" s="7"/>
      <c r="F117" s="7"/>
      <c r="G117" s="7"/>
      <c r="H117" s="7"/>
      <c r="I117" s="7"/>
      <c r="J117" s="7"/>
      <c r="K117" s="7"/>
      <c r="L117" s="9" t="s">
        <v>174</v>
      </c>
      <c r="M117" s="30">
        <v>48.2</v>
      </c>
      <c r="N117" s="30">
        <v>55.8</v>
      </c>
      <c r="O117" s="30">
        <v>47.3</v>
      </c>
      <c r="P117" s="30">
        <v>45.5</v>
      </c>
      <c r="Q117" s="30">
        <v>53.1</v>
      </c>
      <c r="R117" s="30">
        <v>46.8</v>
      </c>
      <c r="S117" s="30">
        <v>54</v>
      </c>
      <c r="T117" s="30">
        <v>43.4</v>
      </c>
      <c r="U117" s="30">
        <v>50</v>
      </c>
    </row>
    <row r="118" spans="1:21" ht="16.5" customHeight="1" x14ac:dyDescent="0.2">
      <c r="A118" s="7"/>
      <c r="B118" s="7" t="s">
        <v>823</v>
      </c>
      <c r="C118" s="7"/>
      <c r="D118" s="7"/>
      <c r="E118" s="7"/>
      <c r="F118" s="7"/>
      <c r="G118" s="7"/>
      <c r="H118" s="7"/>
      <c r="I118" s="7"/>
      <c r="J118" s="7"/>
      <c r="K118" s="7"/>
      <c r="L118" s="9" t="s">
        <v>174</v>
      </c>
      <c r="M118" s="30">
        <v>57.7</v>
      </c>
      <c r="N118" s="30">
        <v>61.6</v>
      </c>
      <c r="O118" s="30">
        <v>58.1</v>
      </c>
      <c r="P118" s="30">
        <v>57.9</v>
      </c>
      <c r="Q118" s="30">
        <v>60.8</v>
      </c>
      <c r="R118" s="30">
        <v>57.3</v>
      </c>
      <c r="S118" s="30">
        <v>59</v>
      </c>
      <c r="T118" s="30">
        <v>57</v>
      </c>
      <c r="U118" s="30">
        <v>59</v>
      </c>
    </row>
    <row r="119" spans="1:21" ht="16.5" customHeight="1" x14ac:dyDescent="0.2">
      <c r="A119" s="7"/>
      <c r="B119" s="7" t="s">
        <v>823</v>
      </c>
      <c r="C119" s="7"/>
      <c r="D119" s="7"/>
      <c r="E119" s="7"/>
      <c r="F119" s="7"/>
      <c r="G119" s="7"/>
      <c r="H119" s="7"/>
      <c r="I119" s="7"/>
      <c r="J119" s="7"/>
      <c r="K119" s="7"/>
      <c r="L119" s="9" t="s">
        <v>687</v>
      </c>
      <c r="M119" s="30">
        <v>58</v>
      </c>
      <c r="N119" s="30">
        <v>62.1</v>
      </c>
      <c r="O119" s="30">
        <v>58.3</v>
      </c>
      <c r="P119" s="30">
        <v>57.9</v>
      </c>
      <c r="Q119" s="30">
        <v>61.1</v>
      </c>
      <c r="R119" s="30">
        <v>57.5</v>
      </c>
      <c r="S119" s="30">
        <v>59.6</v>
      </c>
      <c r="T119" s="30">
        <v>56.5</v>
      </c>
      <c r="U119" s="30">
        <v>59.3</v>
      </c>
    </row>
    <row r="120" spans="1:21" ht="16.5" customHeight="1" x14ac:dyDescent="0.2">
      <c r="A120" s="7" t="s">
        <v>784</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t="s">
        <v>822</v>
      </c>
      <c r="C121" s="7"/>
      <c r="D121" s="7"/>
      <c r="E121" s="7"/>
      <c r="F121" s="7"/>
      <c r="G121" s="7"/>
      <c r="H121" s="7"/>
      <c r="I121" s="7"/>
      <c r="J121" s="7"/>
      <c r="K121" s="7"/>
      <c r="L121" s="9" t="s">
        <v>174</v>
      </c>
      <c r="M121" s="30">
        <v>42.1</v>
      </c>
      <c r="N121" s="30">
        <v>44.2</v>
      </c>
      <c r="O121" s="30">
        <v>48.8</v>
      </c>
      <c r="P121" s="30">
        <v>50.2</v>
      </c>
      <c r="Q121" s="30">
        <v>47.4</v>
      </c>
      <c r="R121" s="30">
        <v>51.6</v>
      </c>
      <c r="S121" s="30">
        <v>46.6</v>
      </c>
      <c r="T121" s="30">
        <v>52.4</v>
      </c>
      <c r="U121" s="30">
        <v>45.6</v>
      </c>
    </row>
    <row r="122" spans="1:21" ht="16.5" customHeight="1" x14ac:dyDescent="0.2">
      <c r="A122" s="7"/>
      <c r="B122" s="7" t="s">
        <v>818</v>
      </c>
      <c r="C122" s="7"/>
      <c r="D122" s="7"/>
      <c r="E122" s="7"/>
      <c r="F122" s="7"/>
      <c r="G122" s="7"/>
      <c r="H122" s="7"/>
      <c r="I122" s="7"/>
      <c r="J122" s="7"/>
      <c r="K122" s="7"/>
      <c r="L122" s="9" t="s">
        <v>174</v>
      </c>
      <c r="M122" s="30">
        <v>53.5</v>
      </c>
      <c r="N122" s="30">
        <v>55.5</v>
      </c>
      <c r="O122" s="30">
        <v>56.2</v>
      </c>
      <c r="P122" s="30">
        <v>56.8</v>
      </c>
      <c r="Q122" s="30">
        <v>57.8</v>
      </c>
      <c r="R122" s="30">
        <v>56.2</v>
      </c>
      <c r="S122" s="30">
        <v>55.3</v>
      </c>
      <c r="T122" s="30">
        <v>56.5</v>
      </c>
      <c r="U122" s="30">
        <v>55.3</v>
      </c>
    </row>
    <row r="123" spans="1:21" ht="16.5" customHeight="1" x14ac:dyDescent="0.2">
      <c r="A123" s="7"/>
      <c r="B123" s="7" t="s">
        <v>819</v>
      </c>
      <c r="C123" s="7"/>
      <c r="D123" s="7"/>
      <c r="E123" s="7"/>
      <c r="F123" s="7"/>
      <c r="G123" s="7"/>
      <c r="H123" s="7"/>
      <c r="I123" s="7"/>
      <c r="J123" s="7"/>
      <c r="K123" s="7"/>
      <c r="L123" s="9" t="s">
        <v>174</v>
      </c>
      <c r="M123" s="30">
        <v>61.1</v>
      </c>
      <c r="N123" s="30">
        <v>63.3</v>
      </c>
      <c r="O123" s="30">
        <v>60.9</v>
      </c>
      <c r="P123" s="30">
        <v>60.6</v>
      </c>
      <c r="Q123" s="30">
        <v>62.8</v>
      </c>
      <c r="R123" s="30">
        <v>60.5</v>
      </c>
      <c r="S123" s="30">
        <v>60.8</v>
      </c>
      <c r="T123" s="30">
        <v>58.6</v>
      </c>
      <c r="U123" s="30">
        <v>61.6</v>
      </c>
    </row>
    <row r="124" spans="1:21" ht="16.5" customHeight="1" x14ac:dyDescent="0.2">
      <c r="A124" s="7"/>
      <c r="B124" s="7" t="s">
        <v>820</v>
      </c>
      <c r="C124" s="7"/>
      <c r="D124" s="7"/>
      <c r="E124" s="7"/>
      <c r="F124" s="7"/>
      <c r="G124" s="7"/>
      <c r="H124" s="7"/>
      <c r="I124" s="7"/>
      <c r="J124" s="7"/>
      <c r="K124" s="7"/>
      <c r="L124" s="9" t="s">
        <v>174</v>
      </c>
      <c r="M124" s="30">
        <v>63.2</v>
      </c>
      <c r="N124" s="30">
        <v>66.2</v>
      </c>
      <c r="O124" s="30">
        <v>61.7</v>
      </c>
      <c r="P124" s="30">
        <v>62.1</v>
      </c>
      <c r="Q124" s="30">
        <v>64.900000000000006</v>
      </c>
      <c r="R124" s="30">
        <v>61.2</v>
      </c>
      <c r="S124" s="30">
        <v>62.7</v>
      </c>
      <c r="T124" s="30">
        <v>59.3</v>
      </c>
      <c r="U124" s="30">
        <v>63.6</v>
      </c>
    </row>
    <row r="125" spans="1:21" ht="16.5" customHeight="1" x14ac:dyDescent="0.2">
      <c r="A125" s="7"/>
      <c r="B125" s="7" t="s">
        <v>761</v>
      </c>
      <c r="C125" s="7"/>
      <c r="D125" s="7"/>
      <c r="E125" s="7"/>
      <c r="F125" s="7"/>
      <c r="G125" s="7"/>
      <c r="H125" s="7"/>
      <c r="I125" s="7"/>
      <c r="J125" s="7"/>
      <c r="K125" s="7"/>
      <c r="L125" s="9" t="s">
        <v>174</v>
      </c>
      <c r="M125" s="30">
        <v>63.2</v>
      </c>
      <c r="N125" s="30">
        <v>67.3</v>
      </c>
      <c r="O125" s="30">
        <v>62.1</v>
      </c>
      <c r="P125" s="30">
        <v>62.3</v>
      </c>
      <c r="Q125" s="30">
        <v>65.400000000000006</v>
      </c>
      <c r="R125" s="30">
        <v>60.5</v>
      </c>
      <c r="S125" s="30">
        <v>63.5</v>
      </c>
      <c r="T125" s="30">
        <v>61.2</v>
      </c>
      <c r="U125" s="30">
        <v>64</v>
      </c>
    </row>
    <row r="126" spans="1:21" ht="16.5" customHeight="1" x14ac:dyDescent="0.2">
      <c r="A126" s="7"/>
      <c r="B126" s="7" t="s">
        <v>762</v>
      </c>
      <c r="C126" s="7"/>
      <c r="D126" s="7"/>
      <c r="E126" s="7"/>
      <c r="F126" s="7"/>
      <c r="G126" s="7"/>
      <c r="H126" s="7"/>
      <c r="I126" s="7"/>
      <c r="J126" s="7"/>
      <c r="K126" s="7"/>
      <c r="L126" s="9" t="s">
        <v>174</v>
      </c>
      <c r="M126" s="30">
        <v>64</v>
      </c>
      <c r="N126" s="30">
        <v>69</v>
      </c>
      <c r="O126" s="30">
        <v>63.1</v>
      </c>
      <c r="P126" s="30">
        <v>62.1</v>
      </c>
      <c r="Q126" s="30">
        <v>66.3</v>
      </c>
      <c r="R126" s="30">
        <v>61.5</v>
      </c>
      <c r="S126" s="30">
        <v>64</v>
      </c>
      <c r="T126" s="30">
        <v>60</v>
      </c>
      <c r="U126" s="30">
        <v>64.900000000000006</v>
      </c>
    </row>
    <row r="127" spans="1:21" ht="16.5" customHeight="1" x14ac:dyDescent="0.2">
      <c r="A127" s="7"/>
      <c r="B127" s="7" t="s">
        <v>763</v>
      </c>
      <c r="C127" s="7"/>
      <c r="D127" s="7"/>
      <c r="E127" s="7"/>
      <c r="F127" s="7"/>
      <c r="G127" s="7"/>
      <c r="H127" s="7"/>
      <c r="I127" s="7"/>
      <c r="J127" s="7"/>
      <c r="K127" s="7"/>
      <c r="L127" s="9" t="s">
        <v>174</v>
      </c>
      <c r="M127" s="30">
        <v>61.9</v>
      </c>
      <c r="N127" s="30">
        <v>67.8</v>
      </c>
      <c r="O127" s="30">
        <v>61.2</v>
      </c>
      <c r="P127" s="30">
        <v>60.1</v>
      </c>
      <c r="Q127" s="30">
        <v>65.2</v>
      </c>
      <c r="R127" s="30">
        <v>59.1</v>
      </c>
      <c r="S127" s="30">
        <v>62.8</v>
      </c>
      <c r="T127" s="30">
        <v>59.1</v>
      </c>
      <c r="U127" s="30">
        <v>63.2</v>
      </c>
    </row>
    <row r="128" spans="1:21" ht="16.5" customHeight="1" x14ac:dyDescent="0.2">
      <c r="A128" s="7"/>
      <c r="B128" s="7" t="s">
        <v>764</v>
      </c>
      <c r="C128" s="7"/>
      <c r="D128" s="7"/>
      <c r="E128" s="7"/>
      <c r="F128" s="7"/>
      <c r="G128" s="7"/>
      <c r="H128" s="7"/>
      <c r="I128" s="7"/>
      <c r="J128" s="7"/>
      <c r="K128" s="7"/>
      <c r="L128" s="9" t="s">
        <v>174</v>
      </c>
      <c r="M128" s="30">
        <v>59.9</v>
      </c>
      <c r="N128" s="30">
        <v>66.3</v>
      </c>
      <c r="O128" s="30">
        <v>58.4</v>
      </c>
      <c r="P128" s="30">
        <v>56.7</v>
      </c>
      <c r="Q128" s="30">
        <v>62.8</v>
      </c>
      <c r="R128" s="30">
        <v>57</v>
      </c>
      <c r="S128" s="30">
        <v>63.9</v>
      </c>
      <c r="T128" s="30">
        <v>53.8</v>
      </c>
      <c r="U128" s="30">
        <v>61</v>
      </c>
    </row>
    <row r="129" spans="1:21" ht="16.5" customHeight="1" x14ac:dyDescent="0.2">
      <c r="A129" s="7"/>
      <c r="B129" s="7" t="s">
        <v>765</v>
      </c>
      <c r="C129" s="7"/>
      <c r="D129" s="7"/>
      <c r="E129" s="7"/>
      <c r="F129" s="7"/>
      <c r="G129" s="7"/>
      <c r="H129" s="7"/>
      <c r="I129" s="7"/>
      <c r="J129" s="7"/>
      <c r="K129" s="7"/>
      <c r="L129" s="9" t="s">
        <v>174</v>
      </c>
      <c r="M129" s="30">
        <v>56.1</v>
      </c>
      <c r="N129" s="30">
        <v>63.2</v>
      </c>
      <c r="O129" s="30">
        <v>54.7</v>
      </c>
      <c r="P129" s="30">
        <v>53.5</v>
      </c>
      <c r="Q129" s="30">
        <v>59.8</v>
      </c>
      <c r="R129" s="30">
        <v>53</v>
      </c>
      <c r="S129" s="30">
        <v>61.1</v>
      </c>
      <c r="T129" s="30">
        <v>50.4</v>
      </c>
      <c r="U129" s="30">
        <v>57.6</v>
      </c>
    </row>
    <row r="130" spans="1:21" ht="16.5" customHeight="1" x14ac:dyDescent="0.2">
      <c r="A130" s="7"/>
      <c r="B130" s="7" t="s">
        <v>766</v>
      </c>
      <c r="C130" s="7"/>
      <c r="D130" s="7"/>
      <c r="E130" s="7"/>
      <c r="F130" s="7"/>
      <c r="G130" s="7"/>
      <c r="H130" s="7"/>
      <c r="I130" s="7"/>
      <c r="J130" s="7"/>
      <c r="K130" s="7"/>
      <c r="L130" s="9" t="s">
        <v>174</v>
      </c>
      <c r="M130" s="30">
        <v>47.9</v>
      </c>
      <c r="N130" s="30">
        <v>55.5</v>
      </c>
      <c r="O130" s="30">
        <v>47.8</v>
      </c>
      <c r="P130" s="30">
        <v>45.4</v>
      </c>
      <c r="Q130" s="30">
        <v>53.5</v>
      </c>
      <c r="R130" s="30">
        <v>45.7</v>
      </c>
      <c r="S130" s="30">
        <v>52.8</v>
      </c>
      <c r="T130" s="30">
        <v>43.3</v>
      </c>
      <c r="U130" s="30">
        <v>50</v>
      </c>
    </row>
    <row r="131" spans="1:21" ht="16.5" customHeight="1" x14ac:dyDescent="0.2">
      <c r="A131" s="7"/>
      <c r="B131" s="7" t="s">
        <v>823</v>
      </c>
      <c r="C131" s="7"/>
      <c r="D131" s="7"/>
      <c r="E131" s="7"/>
      <c r="F131" s="7"/>
      <c r="G131" s="7"/>
      <c r="H131" s="7"/>
      <c r="I131" s="7"/>
      <c r="J131" s="7"/>
      <c r="K131" s="7"/>
      <c r="L131" s="9" t="s">
        <v>174</v>
      </c>
      <c r="M131" s="30">
        <v>58.9</v>
      </c>
      <c r="N131" s="30">
        <v>61.9</v>
      </c>
      <c r="O131" s="30">
        <v>58.9</v>
      </c>
      <c r="P131" s="30">
        <v>57.7</v>
      </c>
      <c r="Q131" s="30">
        <v>61.4</v>
      </c>
      <c r="R131" s="30">
        <v>57.4</v>
      </c>
      <c r="S131" s="30">
        <v>60.2</v>
      </c>
      <c r="T131" s="30">
        <v>55.8</v>
      </c>
      <c r="U131" s="30">
        <v>59.6</v>
      </c>
    </row>
    <row r="132" spans="1:21" ht="16.5" customHeight="1" x14ac:dyDescent="0.2">
      <c r="A132" s="11"/>
      <c r="B132" s="11" t="s">
        <v>823</v>
      </c>
      <c r="C132" s="11"/>
      <c r="D132" s="11"/>
      <c r="E132" s="11"/>
      <c r="F132" s="11"/>
      <c r="G132" s="11"/>
      <c r="H132" s="11"/>
      <c r="I132" s="11"/>
      <c r="J132" s="11"/>
      <c r="K132" s="11"/>
      <c r="L132" s="12" t="s">
        <v>687</v>
      </c>
      <c r="M132" s="37">
        <v>59.1</v>
      </c>
      <c r="N132" s="37">
        <v>62.2</v>
      </c>
      <c r="O132" s="37">
        <v>59</v>
      </c>
      <c r="P132" s="37">
        <v>57.6</v>
      </c>
      <c r="Q132" s="37">
        <v>61.6</v>
      </c>
      <c r="R132" s="37">
        <v>57.6</v>
      </c>
      <c r="S132" s="37">
        <v>60.6</v>
      </c>
      <c r="T132" s="37">
        <v>55.1</v>
      </c>
      <c r="U132" s="37">
        <v>59.8</v>
      </c>
    </row>
    <row r="133" spans="1:21" ht="4.5" customHeight="1" x14ac:dyDescent="0.2">
      <c r="A133" s="25"/>
      <c r="B133" s="25"/>
      <c r="C133" s="2"/>
      <c r="D133" s="2"/>
      <c r="E133" s="2"/>
      <c r="F133" s="2"/>
      <c r="G133" s="2"/>
      <c r="H133" s="2"/>
      <c r="I133" s="2"/>
      <c r="J133" s="2"/>
      <c r="K133" s="2"/>
      <c r="L133" s="2"/>
      <c r="M133" s="2"/>
      <c r="N133" s="2"/>
      <c r="O133" s="2"/>
      <c r="P133" s="2"/>
      <c r="Q133" s="2"/>
      <c r="R133" s="2"/>
      <c r="S133" s="2"/>
      <c r="T133" s="2"/>
      <c r="U133" s="2"/>
    </row>
    <row r="134" spans="1:21" ht="16.5" customHeight="1" x14ac:dyDescent="0.2">
      <c r="A134" s="25"/>
      <c r="B134" s="25"/>
      <c r="C134" s="79" t="s">
        <v>824</v>
      </c>
      <c r="D134" s="79"/>
      <c r="E134" s="79"/>
      <c r="F134" s="79"/>
      <c r="G134" s="79"/>
      <c r="H134" s="79"/>
      <c r="I134" s="79"/>
      <c r="J134" s="79"/>
      <c r="K134" s="79"/>
      <c r="L134" s="79"/>
      <c r="M134" s="79"/>
      <c r="N134" s="79"/>
      <c r="O134" s="79"/>
      <c r="P134" s="79"/>
      <c r="Q134" s="79"/>
      <c r="R134" s="79"/>
      <c r="S134" s="79"/>
      <c r="T134" s="79"/>
      <c r="U134" s="79"/>
    </row>
    <row r="135" spans="1:21" ht="4.5" customHeight="1" x14ac:dyDescent="0.2">
      <c r="A135" s="25"/>
      <c r="B135" s="25"/>
      <c r="C135" s="2"/>
      <c r="D135" s="2"/>
      <c r="E135" s="2"/>
      <c r="F135" s="2"/>
      <c r="G135" s="2"/>
      <c r="H135" s="2"/>
      <c r="I135" s="2"/>
      <c r="J135" s="2"/>
      <c r="K135" s="2"/>
      <c r="L135" s="2"/>
      <c r="M135" s="2"/>
      <c r="N135" s="2"/>
      <c r="O135" s="2"/>
      <c r="P135" s="2"/>
      <c r="Q135" s="2"/>
      <c r="R135" s="2"/>
      <c r="S135" s="2"/>
      <c r="T135" s="2"/>
      <c r="U135" s="2"/>
    </row>
    <row r="136" spans="1:21" ht="16.5" customHeight="1" x14ac:dyDescent="0.2">
      <c r="A136" s="54"/>
      <c r="B136" s="54"/>
      <c r="C136" s="79" t="s">
        <v>825</v>
      </c>
      <c r="D136" s="79"/>
      <c r="E136" s="79"/>
      <c r="F136" s="79"/>
      <c r="G136" s="79"/>
      <c r="H136" s="79"/>
      <c r="I136" s="79"/>
      <c r="J136" s="79"/>
      <c r="K136" s="79"/>
      <c r="L136" s="79"/>
      <c r="M136" s="79"/>
      <c r="N136" s="79"/>
      <c r="O136" s="79"/>
      <c r="P136" s="79"/>
      <c r="Q136" s="79"/>
      <c r="R136" s="79"/>
      <c r="S136" s="79"/>
      <c r="T136" s="79"/>
      <c r="U136" s="79"/>
    </row>
    <row r="137" spans="1:21" ht="16.5" customHeight="1" x14ac:dyDescent="0.2">
      <c r="A137" s="35"/>
      <c r="B137" s="35"/>
      <c r="C137" s="79" t="s">
        <v>155</v>
      </c>
      <c r="D137" s="79"/>
      <c r="E137" s="79"/>
      <c r="F137" s="79"/>
      <c r="G137" s="79"/>
      <c r="H137" s="79"/>
      <c r="I137" s="79"/>
      <c r="J137" s="79"/>
      <c r="K137" s="79"/>
      <c r="L137" s="79"/>
      <c r="M137" s="79"/>
      <c r="N137" s="79"/>
      <c r="O137" s="79"/>
      <c r="P137" s="79"/>
      <c r="Q137" s="79"/>
      <c r="R137" s="79"/>
      <c r="S137" s="79"/>
      <c r="T137" s="79"/>
      <c r="U137" s="79"/>
    </row>
    <row r="138" spans="1:21" ht="4.5" customHeight="1" x14ac:dyDescent="0.2">
      <c r="A138" s="25"/>
      <c r="B138" s="25"/>
      <c r="C138" s="2"/>
      <c r="D138" s="2"/>
      <c r="E138" s="2"/>
      <c r="F138" s="2"/>
      <c r="G138" s="2"/>
      <c r="H138" s="2"/>
      <c r="I138" s="2"/>
      <c r="J138" s="2"/>
      <c r="K138" s="2"/>
      <c r="L138" s="2"/>
      <c r="M138" s="2"/>
      <c r="N138" s="2"/>
      <c r="O138" s="2"/>
      <c r="P138" s="2"/>
      <c r="Q138" s="2"/>
      <c r="R138" s="2"/>
      <c r="S138" s="2"/>
      <c r="T138" s="2"/>
      <c r="U138" s="2"/>
    </row>
    <row r="139" spans="1:21" ht="248.65" customHeight="1" x14ac:dyDescent="0.2">
      <c r="A139" s="25" t="s">
        <v>115</v>
      </c>
      <c r="B139" s="25"/>
      <c r="C139" s="79" t="s">
        <v>826</v>
      </c>
      <c r="D139" s="79"/>
      <c r="E139" s="79"/>
      <c r="F139" s="79"/>
      <c r="G139" s="79"/>
      <c r="H139" s="79"/>
      <c r="I139" s="79"/>
      <c r="J139" s="79"/>
      <c r="K139" s="79"/>
      <c r="L139" s="79"/>
      <c r="M139" s="79"/>
      <c r="N139" s="79"/>
      <c r="O139" s="79"/>
      <c r="P139" s="79"/>
      <c r="Q139" s="79"/>
      <c r="R139" s="79"/>
      <c r="S139" s="79"/>
      <c r="T139" s="79"/>
      <c r="U139" s="79"/>
    </row>
    <row r="140" spans="1:21" ht="68.099999999999994" customHeight="1" x14ac:dyDescent="0.2">
      <c r="A140" s="25" t="s">
        <v>117</v>
      </c>
      <c r="B140" s="25"/>
      <c r="C140" s="79" t="s">
        <v>827</v>
      </c>
      <c r="D140" s="79"/>
      <c r="E140" s="79"/>
      <c r="F140" s="79"/>
      <c r="G140" s="79"/>
      <c r="H140" s="79"/>
      <c r="I140" s="79"/>
      <c r="J140" s="79"/>
      <c r="K140" s="79"/>
      <c r="L140" s="79"/>
      <c r="M140" s="79"/>
      <c r="N140" s="79"/>
      <c r="O140" s="79"/>
      <c r="P140" s="79"/>
      <c r="Q140" s="79"/>
      <c r="R140" s="79"/>
      <c r="S140" s="79"/>
      <c r="T140" s="79"/>
      <c r="U140" s="79"/>
    </row>
    <row r="141" spans="1:21" ht="55.15" customHeight="1" x14ac:dyDescent="0.2">
      <c r="A141" s="25" t="s">
        <v>119</v>
      </c>
      <c r="B141" s="25"/>
      <c r="C141" s="79" t="s">
        <v>828</v>
      </c>
      <c r="D141" s="79"/>
      <c r="E141" s="79"/>
      <c r="F141" s="79"/>
      <c r="G141" s="79"/>
      <c r="H141" s="79"/>
      <c r="I141" s="79"/>
      <c r="J141" s="79"/>
      <c r="K141" s="79"/>
      <c r="L141" s="79"/>
      <c r="M141" s="79"/>
      <c r="N141" s="79"/>
      <c r="O141" s="79"/>
      <c r="P141" s="79"/>
      <c r="Q141" s="79"/>
      <c r="R141" s="79"/>
      <c r="S141" s="79"/>
      <c r="T141" s="79"/>
      <c r="U141" s="79"/>
    </row>
    <row r="142" spans="1:21" ht="81" customHeight="1" x14ac:dyDescent="0.2">
      <c r="A142" s="25" t="s">
        <v>121</v>
      </c>
      <c r="B142" s="25"/>
      <c r="C142" s="79" t="s">
        <v>829</v>
      </c>
      <c r="D142" s="79"/>
      <c r="E142" s="79"/>
      <c r="F142" s="79"/>
      <c r="G142" s="79"/>
      <c r="H142" s="79"/>
      <c r="I142" s="79"/>
      <c r="J142" s="79"/>
      <c r="K142" s="79"/>
      <c r="L142" s="79"/>
      <c r="M142" s="79"/>
      <c r="N142" s="79"/>
      <c r="O142" s="79"/>
      <c r="P142" s="79"/>
      <c r="Q142" s="79"/>
      <c r="R142" s="79"/>
      <c r="S142" s="79"/>
      <c r="T142" s="79"/>
      <c r="U142" s="79"/>
    </row>
    <row r="143" spans="1:21" ht="81" customHeight="1" x14ac:dyDescent="0.2">
      <c r="A143" s="25" t="s">
        <v>123</v>
      </c>
      <c r="B143" s="25"/>
      <c r="C143" s="79" t="s">
        <v>830</v>
      </c>
      <c r="D143" s="79"/>
      <c r="E143" s="79"/>
      <c r="F143" s="79"/>
      <c r="G143" s="79"/>
      <c r="H143" s="79"/>
      <c r="I143" s="79"/>
      <c r="J143" s="79"/>
      <c r="K143" s="79"/>
      <c r="L143" s="79"/>
      <c r="M143" s="79"/>
      <c r="N143" s="79"/>
      <c r="O143" s="79"/>
      <c r="P143" s="79"/>
      <c r="Q143" s="79"/>
      <c r="R143" s="79"/>
      <c r="S143" s="79"/>
      <c r="T143" s="79"/>
      <c r="U143" s="79"/>
    </row>
    <row r="144" spans="1:21" ht="29.45" customHeight="1" x14ac:dyDescent="0.2">
      <c r="A144" s="25" t="s">
        <v>161</v>
      </c>
      <c r="B144" s="25"/>
      <c r="C144" s="79" t="s">
        <v>831</v>
      </c>
      <c r="D144" s="79"/>
      <c r="E144" s="79"/>
      <c r="F144" s="79"/>
      <c r="G144" s="79"/>
      <c r="H144" s="79"/>
      <c r="I144" s="79"/>
      <c r="J144" s="79"/>
      <c r="K144" s="79"/>
      <c r="L144" s="79"/>
      <c r="M144" s="79"/>
      <c r="N144" s="79"/>
      <c r="O144" s="79"/>
      <c r="P144" s="79"/>
      <c r="Q144" s="79"/>
      <c r="R144" s="79"/>
      <c r="S144" s="79"/>
      <c r="T144" s="79"/>
      <c r="U144" s="79"/>
    </row>
    <row r="145" spans="1:21" ht="81" customHeight="1" x14ac:dyDescent="0.2">
      <c r="A145" s="25" t="s">
        <v>180</v>
      </c>
      <c r="B145" s="25"/>
      <c r="C145" s="79" t="s">
        <v>832</v>
      </c>
      <c r="D145" s="79"/>
      <c r="E145" s="79"/>
      <c r="F145" s="79"/>
      <c r="G145" s="79"/>
      <c r="H145" s="79"/>
      <c r="I145" s="79"/>
      <c r="J145" s="79"/>
      <c r="K145" s="79"/>
      <c r="L145" s="79"/>
      <c r="M145" s="79"/>
      <c r="N145" s="79"/>
      <c r="O145" s="79"/>
      <c r="P145" s="79"/>
      <c r="Q145" s="79"/>
      <c r="R145" s="79"/>
      <c r="S145" s="79"/>
      <c r="T145" s="79"/>
      <c r="U145" s="79"/>
    </row>
    <row r="146" spans="1:21" ht="29.45" customHeight="1" x14ac:dyDescent="0.2">
      <c r="A146" s="25" t="s">
        <v>182</v>
      </c>
      <c r="B146" s="25"/>
      <c r="C146" s="79" t="s">
        <v>833</v>
      </c>
      <c r="D146" s="79"/>
      <c r="E146" s="79"/>
      <c r="F146" s="79"/>
      <c r="G146" s="79"/>
      <c r="H146" s="79"/>
      <c r="I146" s="79"/>
      <c r="J146" s="79"/>
      <c r="K146" s="79"/>
      <c r="L146" s="79"/>
      <c r="M146" s="79"/>
      <c r="N146" s="79"/>
      <c r="O146" s="79"/>
      <c r="P146" s="79"/>
      <c r="Q146" s="79"/>
      <c r="R146" s="79"/>
      <c r="S146" s="79"/>
      <c r="T146" s="79"/>
      <c r="U146" s="79"/>
    </row>
    <row r="147" spans="1:21" ht="16.5" customHeight="1" x14ac:dyDescent="0.2">
      <c r="A147" s="25" t="s">
        <v>184</v>
      </c>
      <c r="B147" s="25"/>
      <c r="C147" s="79" t="s">
        <v>834</v>
      </c>
      <c r="D147" s="79"/>
      <c r="E147" s="79"/>
      <c r="F147" s="79"/>
      <c r="G147" s="79"/>
      <c r="H147" s="79"/>
      <c r="I147" s="79"/>
      <c r="J147" s="79"/>
      <c r="K147" s="79"/>
      <c r="L147" s="79"/>
      <c r="M147" s="79"/>
      <c r="N147" s="79"/>
      <c r="O147" s="79"/>
      <c r="P147" s="79"/>
      <c r="Q147" s="79"/>
      <c r="R147" s="79"/>
      <c r="S147" s="79"/>
      <c r="T147" s="79"/>
      <c r="U147" s="79"/>
    </row>
    <row r="148" spans="1:21" ht="4.5" customHeight="1" x14ac:dyDescent="0.2"/>
    <row r="149" spans="1:21" ht="29.45" customHeight="1" x14ac:dyDescent="0.2">
      <c r="A149" s="26" t="s">
        <v>125</v>
      </c>
      <c r="B149" s="25"/>
      <c r="C149" s="25"/>
      <c r="D149" s="25"/>
      <c r="E149" s="79" t="s">
        <v>835</v>
      </c>
      <c r="F149" s="79"/>
      <c r="G149" s="79"/>
      <c r="H149" s="79"/>
      <c r="I149" s="79"/>
      <c r="J149" s="79"/>
      <c r="K149" s="79"/>
      <c r="L149" s="79"/>
      <c r="M149" s="79"/>
      <c r="N149" s="79"/>
      <c r="O149" s="79"/>
      <c r="P149" s="79"/>
      <c r="Q149" s="79"/>
      <c r="R149" s="79"/>
      <c r="S149" s="79"/>
      <c r="T149" s="79"/>
      <c r="U149" s="79"/>
    </row>
  </sheetData>
  <mergeCells count="14">
    <mergeCell ref="K1:U1"/>
    <mergeCell ref="C134:U134"/>
    <mergeCell ref="C136:U136"/>
    <mergeCell ref="C137:U137"/>
    <mergeCell ref="C139:U139"/>
    <mergeCell ref="C145:U145"/>
    <mergeCell ref="C146:U146"/>
    <mergeCell ref="C147:U147"/>
    <mergeCell ref="E149:U149"/>
    <mergeCell ref="C140:U140"/>
    <mergeCell ref="C141:U141"/>
    <mergeCell ref="C142:U142"/>
    <mergeCell ref="C143:U143"/>
    <mergeCell ref="C144:U144"/>
  </mergeCells>
  <pageMargins left="0.7" right="0.7" top="0.75" bottom="0.75" header="0.3" footer="0.3"/>
  <pageSetup paperSize="9" fitToHeight="0" orientation="landscape" horizontalDpi="300" verticalDpi="300"/>
  <headerFooter scaleWithDoc="0" alignWithMargins="0">
    <oddHeader>&amp;C&amp;"Arial"&amp;8TABLE 10A.52</oddHeader>
    <oddFooter>&amp;L&amp;"Arial"&amp;8REPORT ON
GOVERNMENT
SERVICES 2022&amp;R&amp;"Arial"&amp;8PRIMARY AND
COMMUNITY HEALTH
PAGE &amp;B&amp;P&amp;B</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U41"/>
  <sheetViews>
    <sheetView showGridLines="0" workbookViewId="0"/>
  </sheetViews>
  <sheetFormatPr defaultColWidth="10.85546875" defaultRowHeight="12.75" x14ac:dyDescent="0.2"/>
  <cols>
    <col min="1" max="10" width="1.7109375" customWidth="1"/>
    <col min="11" max="11" width="21.28515625" customWidth="1"/>
    <col min="12" max="12" width="5.42578125" customWidth="1"/>
    <col min="13" max="21" width="10.140625" customWidth="1"/>
  </cols>
  <sheetData>
    <row r="1" spans="1:21" ht="33.950000000000003" customHeight="1" x14ac:dyDescent="0.2">
      <c r="A1" s="8" t="s">
        <v>836</v>
      </c>
      <c r="B1" s="8"/>
      <c r="C1" s="8"/>
      <c r="D1" s="8"/>
      <c r="E1" s="8"/>
      <c r="F1" s="8"/>
      <c r="G1" s="8"/>
      <c r="H1" s="8"/>
      <c r="I1" s="8"/>
      <c r="J1" s="8"/>
      <c r="K1" s="85" t="s">
        <v>837</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838</v>
      </c>
      <c r="B3" s="7"/>
      <c r="C3" s="7"/>
      <c r="D3" s="7"/>
      <c r="E3" s="7"/>
      <c r="F3" s="7"/>
      <c r="G3" s="7"/>
      <c r="H3" s="7"/>
      <c r="I3" s="7"/>
      <c r="J3" s="7"/>
      <c r="K3" s="7"/>
      <c r="L3" s="9"/>
      <c r="M3" s="10"/>
      <c r="N3" s="10"/>
      <c r="O3" s="10"/>
      <c r="P3" s="10"/>
      <c r="Q3" s="10"/>
      <c r="R3" s="10"/>
      <c r="S3" s="10"/>
      <c r="T3" s="10"/>
      <c r="U3" s="10"/>
    </row>
    <row r="4" spans="1:21" ht="16.5" customHeight="1" x14ac:dyDescent="0.2">
      <c r="A4" s="7"/>
      <c r="B4" s="7" t="s">
        <v>839</v>
      </c>
      <c r="C4" s="7"/>
      <c r="D4" s="7"/>
      <c r="E4" s="7"/>
      <c r="F4" s="7"/>
      <c r="G4" s="7"/>
      <c r="H4" s="7"/>
      <c r="I4" s="7"/>
      <c r="J4" s="7"/>
      <c r="K4" s="7"/>
      <c r="L4" s="9" t="s">
        <v>240</v>
      </c>
      <c r="M4" s="45">
        <v>778371</v>
      </c>
      <c r="N4" s="45">
        <v>673386</v>
      </c>
      <c r="O4" s="45">
        <v>471626</v>
      </c>
      <c r="P4" s="45">
        <v>268911</v>
      </c>
      <c r="Q4" s="45">
        <v>209555</v>
      </c>
      <c r="R4" s="19">
        <v>68024</v>
      </c>
      <c r="S4" s="19">
        <v>42578</v>
      </c>
      <c r="T4" s="19">
        <v>10838</v>
      </c>
      <c r="U4" s="50">
        <v>2523289</v>
      </c>
    </row>
    <row r="5" spans="1:21" ht="16.5" customHeight="1" x14ac:dyDescent="0.2">
      <c r="A5" s="7"/>
      <c r="B5" s="7" t="s">
        <v>840</v>
      </c>
      <c r="C5" s="7"/>
      <c r="D5" s="7"/>
      <c r="E5" s="7"/>
      <c r="F5" s="7"/>
      <c r="G5" s="7"/>
      <c r="H5" s="7"/>
      <c r="I5" s="7"/>
      <c r="J5" s="7"/>
      <c r="K5" s="7"/>
      <c r="L5" s="9" t="s">
        <v>240</v>
      </c>
      <c r="M5" s="50">
        <v>1979553</v>
      </c>
      <c r="N5" s="50">
        <v>1510871</v>
      </c>
      <c r="O5" s="50">
        <v>1210410</v>
      </c>
      <c r="P5" s="45">
        <v>622987</v>
      </c>
      <c r="Q5" s="45">
        <v>447191</v>
      </c>
      <c r="R5" s="45">
        <v>145533</v>
      </c>
      <c r="S5" s="19">
        <v>95891</v>
      </c>
      <c r="T5" s="19">
        <v>49629</v>
      </c>
      <c r="U5" s="50">
        <v>6062065</v>
      </c>
    </row>
    <row r="6" spans="1:21" ht="16.5" customHeight="1" x14ac:dyDescent="0.2">
      <c r="A6" s="7"/>
      <c r="B6" s="7" t="s">
        <v>841</v>
      </c>
      <c r="C6" s="7"/>
      <c r="D6" s="7"/>
      <c r="E6" s="7"/>
      <c r="F6" s="7"/>
      <c r="G6" s="7"/>
      <c r="H6" s="7"/>
      <c r="I6" s="7"/>
      <c r="J6" s="7"/>
      <c r="K6" s="7"/>
      <c r="L6" s="9" t="s">
        <v>174</v>
      </c>
      <c r="M6" s="30">
        <v>39.299999999999997</v>
      </c>
      <c r="N6" s="30">
        <v>44.6</v>
      </c>
      <c r="O6" s="30">
        <v>39</v>
      </c>
      <c r="P6" s="30">
        <v>43.2</v>
      </c>
      <c r="Q6" s="30">
        <v>46.9</v>
      </c>
      <c r="R6" s="30">
        <v>46.7</v>
      </c>
      <c r="S6" s="30">
        <v>44.4</v>
      </c>
      <c r="T6" s="30">
        <v>21.8</v>
      </c>
      <c r="U6" s="30">
        <v>41.6</v>
      </c>
    </row>
    <row r="7" spans="1:21" ht="16.5" customHeight="1" x14ac:dyDescent="0.2">
      <c r="A7" s="7" t="s">
        <v>774</v>
      </c>
      <c r="B7" s="7"/>
      <c r="C7" s="7"/>
      <c r="D7" s="7"/>
      <c r="E7" s="7"/>
      <c r="F7" s="7"/>
      <c r="G7" s="7"/>
      <c r="H7" s="7"/>
      <c r="I7" s="7"/>
      <c r="J7" s="7"/>
      <c r="K7" s="7"/>
      <c r="L7" s="9"/>
      <c r="M7" s="10"/>
      <c r="N7" s="10"/>
      <c r="O7" s="10"/>
      <c r="P7" s="10"/>
      <c r="Q7" s="10"/>
      <c r="R7" s="10"/>
      <c r="S7" s="10"/>
      <c r="T7" s="10"/>
      <c r="U7" s="10"/>
    </row>
    <row r="8" spans="1:21" ht="16.5" customHeight="1" x14ac:dyDescent="0.2">
      <c r="A8" s="7"/>
      <c r="B8" s="7" t="s">
        <v>839</v>
      </c>
      <c r="C8" s="7"/>
      <c r="D8" s="7"/>
      <c r="E8" s="7"/>
      <c r="F8" s="7"/>
      <c r="G8" s="7"/>
      <c r="H8" s="7"/>
      <c r="I8" s="7"/>
      <c r="J8" s="7"/>
      <c r="K8" s="7"/>
      <c r="L8" s="9" t="s">
        <v>240</v>
      </c>
      <c r="M8" s="45">
        <v>751564</v>
      </c>
      <c r="N8" s="45">
        <v>650355</v>
      </c>
      <c r="O8" s="45">
        <v>486750</v>
      </c>
      <c r="P8" s="45">
        <v>274614</v>
      </c>
      <c r="Q8" s="45">
        <v>210716</v>
      </c>
      <c r="R8" s="19">
        <v>67913</v>
      </c>
      <c r="S8" s="19">
        <v>41786</v>
      </c>
      <c r="T8" s="19">
        <v>13619</v>
      </c>
      <c r="U8" s="50">
        <v>2497317</v>
      </c>
    </row>
    <row r="9" spans="1:21" ht="16.5" customHeight="1" x14ac:dyDescent="0.2">
      <c r="A9" s="7"/>
      <c r="B9" s="7" t="s">
        <v>840</v>
      </c>
      <c r="C9" s="7"/>
      <c r="D9" s="7"/>
      <c r="E9" s="7"/>
      <c r="F9" s="7"/>
      <c r="G9" s="7"/>
      <c r="H9" s="7"/>
      <c r="I9" s="7"/>
      <c r="J9" s="7"/>
      <c r="K9" s="7"/>
      <c r="L9" s="9" t="s">
        <v>240</v>
      </c>
      <c r="M9" s="50">
        <v>1854482</v>
      </c>
      <c r="N9" s="50">
        <v>1415020</v>
      </c>
      <c r="O9" s="50">
        <v>1169918</v>
      </c>
      <c r="P9" s="45">
        <v>598835</v>
      </c>
      <c r="Q9" s="45">
        <v>431266</v>
      </c>
      <c r="R9" s="45">
        <v>138765</v>
      </c>
      <c r="S9" s="19">
        <v>91438</v>
      </c>
      <c r="T9" s="19">
        <v>44520</v>
      </c>
      <c r="U9" s="50">
        <v>5744244</v>
      </c>
    </row>
    <row r="10" spans="1:21" ht="16.5" customHeight="1" x14ac:dyDescent="0.2">
      <c r="A10" s="7"/>
      <c r="B10" s="7" t="s">
        <v>841</v>
      </c>
      <c r="C10" s="7"/>
      <c r="D10" s="7"/>
      <c r="E10" s="7"/>
      <c r="F10" s="7"/>
      <c r="G10" s="7"/>
      <c r="H10" s="7"/>
      <c r="I10" s="7"/>
      <c r="J10" s="7"/>
      <c r="K10" s="7"/>
      <c r="L10" s="9" t="s">
        <v>174</v>
      </c>
      <c r="M10" s="30">
        <v>40.5</v>
      </c>
      <c r="N10" s="30">
        <v>46</v>
      </c>
      <c r="O10" s="30">
        <v>41.6</v>
      </c>
      <c r="P10" s="30">
        <v>45.9</v>
      </c>
      <c r="Q10" s="30">
        <v>48.9</v>
      </c>
      <c r="R10" s="30">
        <v>48.9</v>
      </c>
      <c r="S10" s="30">
        <v>45.7</v>
      </c>
      <c r="T10" s="30">
        <v>30.6</v>
      </c>
      <c r="U10" s="30">
        <v>43.5</v>
      </c>
    </row>
    <row r="11" spans="1:21" ht="16.5" customHeight="1" x14ac:dyDescent="0.2">
      <c r="A11" s="7" t="s">
        <v>775</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839</v>
      </c>
      <c r="C12" s="7"/>
      <c r="D12" s="7"/>
      <c r="E12" s="7"/>
      <c r="F12" s="7"/>
      <c r="G12" s="7"/>
      <c r="H12" s="7"/>
      <c r="I12" s="7"/>
      <c r="J12" s="7"/>
      <c r="K12" s="7"/>
      <c r="L12" s="9" t="s">
        <v>240</v>
      </c>
      <c r="M12" s="45">
        <v>648521</v>
      </c>
      <c r="N12" s="45">
        <v>570560</v>
      </c>
      <c r="O12" s="45">
        <v>413593</v>
      </c>
      <c r="P12" s="45">
        <v>228657</v>
      </c>
      <c r="Q12" s="45">
        <v>181250</v>
      </c>
      <c r="R12" s="19">
        <v>59747</v>
      </c>
      <c r="S12" s="19">
        <v>34806</v>
      </c>
      <c r="T12" s="19">
        <v>12435</v>
      </c>
      <c r="U12" s="50">
        <v>2149569</v>
      </c>
    </row>
    <row r="13" spans="1:21" ht="16.5" customHeight="1" x14ac:dyDescent="0.2">
      <c r="A13" s="7"/>
      <c r="B13" s="7" t="s">
        <v>840</v>
      </c>
      <c r="C13" s="7"/>
      <c r="D13" s="7"/>
      <c r="E13" s="7"/>
      <c r="F13" s="7"/>
      <c r="G13" s="7"/>
      <c r="H13" s="7"/>
      <c r="I13" s="7"/>
      <c r="J13" s="7"/>
      <c r="K13" s="7"/>
      <c r="L13" s="9" t="s">
        <v>240</v>
      </c>
      <c r="M13" s="50">
        <v>1648710</v>
      </c>
      <c r="N13" s="50">
        <v>1263317</v>
      </c>
      <c r="O13" s="50">
        <v>1013117</v>
      </c>
      <c r="P13" s="45">
        <v>521812</v>
      </c>
      <c r="Q13" s="45">
        <v>381834</v>
      </c>
      <c r="R13" s="45">
        <v>125063</v>
      </c>
      <c r="S13" s="19">
        <v>77782</v>
      </c>
      <c r="T13" s="19">
        <v>42903</v>
      </c>
      <c r="U13" s="50">
        <v>5074538</v>
      </c>
    </row>
    <row r="14" spans="1:21" ht="16.5" customHeight="1" x14ac:dyDescent="0.2">
      <c r="A14" s="7"/>
      <c r="B14" s="7" t="s">
        <v>841</v>
      </c>
      <c r="C14" s="7"/>
      <c r="D14" s="7"/>
      <c r="E14" s="7"/>
      <c r="F14" s="7"/>
      <c r="G14" s="7"/>
      <c r="H14" s="7"/>
      <c r="I14" s="7"/>
      <c r="J14" s="7"/>
      <c r="K14" s="7"/>
      <c r="L14" s="9" t="s">
        <v>174</v>
      </c>
      <c r="M14" s="30">
        <v>39.299999999999997</v>
      </c>
      <c r="N14" s="30">
        <v>45.2</v>
      </c>
      <c r="O14" s="30">
        <v>40.799999999999997</v>
      </c>
      <c r="P14" s="30">
        <v>43.8</v>
      </c>
      <c r="Q14" s="30">
        <v>47.5</v>
      </c>
      <c r="R14" s="30">
        <v>47.8</v>
      </c>
      <c r="S14" s="30">
        <v>44.7</v>
      </c>
      <c r="T14" s="30">
        <v>29</v>
      </c>
      <c r="U14" s="30">
        <v>42.4</v>
      </c>
    </row>
    <row r="15" spans="1:21" ht="16.5" customHeight="1" x14ac:dyDescent="0.2">
      <c r="A15" s="7" t="s">
        <v>776</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839</v>
      </c>
      <c r="C16" s="7"/>
      <c r="D16" s="7"/>
      <c r="E16" s="7"/>
      <c r="F16" s="7"/>
      <c r="G16" s="7"/>
      <c r="H16" s="7"/>
      <c r="I16" s="7"/>
      <c r="J16" s="7"/>
      <c r="K16" s="7"/>
      <c r="L16" s="9" t="s">
        <v>240</v>
      </c>
      <c r="M16" s="45">
        <v>515309</v>
      </c>
      <c r="N16" s="45">
        <v>442744</v>
      </c>
      <c r="O16" s="45">
        <v>326518</v>
      </c>
      <c r="P16" s="45">
        <v>180889</v>
      </c>
      <c r="Q16" s="45">
        <v>145998</v>
      </c>
      <c r="R16" s="19">
        <v>46478</v>
      </c>
      <c r="S16" s="19">
        <v>27406</v>
      </c>
      <c r="T16" s="17">
        <v>8088</v>
      </c>
      <c r="U16" s="50">
        <v>1693430</v>
      </c>
    </row>
    <row r="17" spans="1:21" ht="16.5" customHeight="1" x14ac:dyDescent="0.2">
      <c r="A17" s="7"/>
      <c r="B17" s="7" t="s">
        <v>840</v>
      </c>
      <c r="C17" s="7"/>
      <c r="D17" s="7"/>
      <c r="E17" s="7"/>
      <c r="F17" s="7"/>
      <c r="G17" s="7"/>
      <c r="H17" s="7"/>
      <c r="I17" s="7"/>
      <c r="J17" s="7"/>
      <c r="K17" s="7"/>
      <c r="L17" s="9" t="s">
        <v>240</v>
      </c>
      <c r="M17" s="50">
        <v>1347464</v>
      </c>
      <c r="N17" s="50">
        <v>1024590</v>
      </c>
      <c r="O17" s="45">
        <v>800852</v>
      </c>
      <c r="P17" s="45">
        <v>421003</v>
      </c>
      <c r="Q17" s="45">
        <v>314703</v>
      </c>
      <c r="R17" s="45">
        <v>100045</v>
      </c>
      <c r="S17" s="19">
        <v>63041</v>
      </c>
      <c r="T17" s="19">
        <v>28800</v>
      </c>
      <c r="U17" s="50">
        <v>4100498</v>
      </c>
    </row>
    <row r="18" spans="1:21" ht="16.5" customHeight="1" x14ac:dyDescent="0.2">
      <c r="A18" s="7"/>
      <c r="B18" s="7" t="s">
        <v>841</v>
      </c>
      <c r="C18" s="7"/>
      <c r="D18" s="7"/>
      <c r="E18" s="7"/>
      <c r="F18" s="7"/>
      <c r="G18" s="7"/>
      <c r="H18" s="7"/>
      <c r="I18" s="7"/>
      <c r="J18" s="7"/>
      <c r="K18" s="7"/>
      <c r="L18" s="9" t="s">
        <v>174</v>
      </c>
      <c r="M18" s="30">
        <v>38.200000000000003</v>
      </c>
      <c r="N18" s="30">
        <v>43.2</v>
      </c>
      <c r="O18" s="30">
        <v>40.799999999999997</v>
      </c>
      <c r="P18" s="30">
        <v>43</v>
      </c>
      <c r="Q18" s="30">
        <v>46.4</v>
      </c>
      <c r="R18" s="30">
        <v>46.5</v>
      </c>
      <c r="S18" s="30">
        <v>43.5</v>
      </c>
      <c r="T18" s="30">
        <v>28.1</v>
      </c>
      <c r="U18" s="30">
        <v>41.3</v>
      </c>
    </row>
    <row r="19" spans="1:21" ht="16.5" customHeight="1" x14ac:dyDescent="0.2">
      <c r="A19" s="7" t="s">
        <v>777</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839</v>
      </c>
      <c r="C20" s="7"/>
      <c r="D20" s="7"/>
      <c r="E20" s="7"/>
      <c r="F20" s="7"/>
      <c r="G20" s="7"/>
      <c r="H20" s="7"/>
      <c r="I20" s="7"/>
      <c r="J20" s="7"/>
      <c r="K20" s="7"/>
      <c r="L20" s="9" t="s">
        <v>240</v>
      </c>
      <c r="M20" s="45">
        <v>396271</v>
      </c>
      <c r="N20" s="45">
        <v>332870</v>
      </c>
      <c r="O20" s="45">
        <v>252763</v>
      </c>
      <c r="P20" s="45">
        <v>138981</v>
      </c>
      <c r="Q20" s="45">
        <v>113321</v>
      </c>
      <c r="R20" s="19">
        <v>36595</v>
      </c>
      <c r="S20" s="19">
        <v>21349</v>
      </c>
      <c r="T20" s="17">
        <v>6792</v>
      </c>
      <c r="U20" s="50">
        <v>1298942</v>
      </c>
    </row>
    <row r="21" spans="1:21" ht="16.5" customHeight="1" x14ac:dyDescent="0.2">
      <c r="A21" s="7"/>
      <c r="B21" s="7" t="s">
        <v>840</v>
      </c>
      <c r="C21" s="7"/>
      <c r="D21" s="7"/>
      <c r="E21" s="7"/>
      <c r="F21" s="7"/>
      <c r="G21" s="7"/>
      <c r="H21" s="7"/>
      <c r="I21" s="7"/>
      <c r="J21" s="7"/>
      <c r="K21" s="7"/>
      <c r="L21" s="9" t="s">
        <v>240</v>
      </c>
      <c r="M21" s="50">
        <v>1038357</v>
      </c>
      <c r="N21" s="45">
        <v>794704</v>
      </c>
      <c r="O21" s="45">
        <v>624896</v>
      </c>
      <c r="P21" s="45">
        <v>323820</v>
      </c>
      <c r="Q21" s="45">
        <v>241239</v>
      </c>
      <c r="R21" s="19">
        <v>78943</v>
      </c>
      <c r="S21" s="19">
        <v>48992</v>
      </c>
      <c r="T21" s="19">
        <v>23884</v>
      </c>
      <c r="U21" s="50">
        <v>3174835</v>
      </c>
    </row>
    <row r="22" spans="1:21" ht="16.5" customHeight="1" x14ac:dyDescent="0.2">
      <c r="A22" s="7"/>
      <c r="B22" s="7" t="s">
        <v>841</v>
      </c>
      <c r="C22" s="7"/>
      <c r="D22" s="7"/>
      <c r="E22" s="7"/>
      <c r="F22" s="7"/>
      <c r="G22" s="7"/>
      <c r="H22" s="7"/>
      <c r="I22" s="7"/>
      <c r="J22" s="7"/>
      <c r="K22" s="7"/>
      <c r="L22" s="9" t="s">
        <v>174</v>
      </c>
      <c r="M22" s="30">
        <v>38.200000000000003</v>
      </c>
      <c r="N22" s="30">
        <v>41.9</v>
      </c>
      <c r="O22" s="30">
        <v>40.4</v>
      </c>
      <c r="P22" s="30">
        <v>42.9</v>
      </c>
      <c r="Q22" s="30">
        <v>47</v>
      </c>
      <c r="R22" s="30">
        <v>46.4</v>
      </c>
      <c r="S22" s="30">
        <v>43.6</v>
      </c>
      <c r="T22" s="30">
        <v>28.4</v>
      </c>
      <c r="U22" s="30">
        <v>40.9</v>
      </c>
    </row>
    <row r="23" spans="1:21" ht="16.5" customHeight="1" x14ac:dyDescent="0.2">
      <c r="A23" s="7" t="s">
        <v>778</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839</v>
      </c>
      <c r="C24" s="7"/>
      <c r="D24" s="7"/>
      <c r="E24" s="7"/>
      <c r="F24" s="7"/>
      <c r="G24" s="7"/>
      <c r="H24" s="7"/>
      <c r="I24" s="7"/>
      <c r="J24" s="7"/>
      <c r="K24" s="7"/>
      <c r="L24" s="9" t="s">
        <v>240</v>
      </c>
      <c r="M24" s="45">
        <v>309743</v>
      </c>
      <c r="N24" s="45">
        <v>258521</v>
      </c>
      <c r="O24" s="45">
        <v>196015</v>
      </c>
      <c r="P24" s="45">
        <v>104655</v>
      </c>
      <c r="Q24" s="19">
        <v>92960</v>
      </c>
      <c r="R24" s="19">
        <v>28953</v>
      </c>
      <c r="S24" s="19">
        <v>17292</v>
      </c>
      <c r="T24" s="17">
        <v>6188</v>
      </c>
      <c r="U24" s="50">
        <v>1014327</v>
      </c>
    </row>
    <row r="25" spans="1:21" ht="16.5" customHeight="1" x14ac:dyDescent="0.2">
      <c r="A25" s="7"/>
      <c r="B25" s="7" t="s">
        <v>840</v>
      </c>
      <c r="C25" s="7"/>
      <c r="D25" s="7"/>
      <c r="E25" s="7"/>
      <c r="F25" s="7"/>
      <c r="G25" s="7"/>
      <c r="H25" s="7"/>
      <c r="I25" s="7"/>
      <c r="J25" s="7"/>
      <c r="K25" s="7"/>
      <c r="L25" s="9" t="s">
        <v>240</v>
      </c>
      <c r="M25" s="45">
        <v>860103</v>
      </c>
      <c r="N25" s="45">
        <v>648001</v>
      </c>
      <c r="O25" s="45">
        <v>514295</v>
      </c>
      <c r="P25" s="45">
        <v>254867</v>
      </c>
      <c r="Q25" s="45">
        <v>202982</v>
      </c>
      <c r="R25" s="19">
        <v>65379</v>
      </c>
      <c r="S25" s="19">
        <v>41356</v>
      </c>
      <c r="T25" s="19">
        <v>21616</v>
      </c>
      <c r="U25" s="50">
        <v>2608599</v>
      </c>
    </row>
    <row r="26" spans="1:21" ht="16.5" customHeight="1" x14ac:dyDescent="0.2">
      <c r="A26" s="7"/>
      <c r="B26" s="7" t="s">
        <v>841</v>
      </c>
      <c r="C26" s="7"/>
      <c r="D26" s="7"/>
      <c r="E26" s="7"/>
      <c r="F26" s="7"/>
      <c r="G26" s="7"/>
      <c r="H26" s="7"/>
      <c r="I26" s="7"/>
      <c r="J26" s="7"/>
      <c r="K26" s="7"/>
      <c r="L26" s="9" t="s">
        <v>174</v>
      </c>
      <c r="M26" s="30">
        <v>36</v>
      </c>
      <c r="N26" s="30">
        <v>39.9</v>
      </c>
      <c r="O26" s="30">
        <v>38.1</v>
      </c>
      <c r="P26" s="30">
        <v>41.1</v>
      </c>
      <c r="Q26" s="30">
        <v>45.8</v>
      </c>
      <c r="R26" s="30">
        <v>44.3</v>
      </c>
      <c r="S26" s="30">
        <v>41.8</v>
      </c>
      <c r="T26" s="30">
        <v>28.6</v>
      </c>
      <c r="U26" s="30">
        <v>38.9</v>
      </c>
    </row>
    <row r="27" spans="1:21" ht="16.5" customHeight="1" x14ac:dyDescent="0.2">
      <c r="A27" s="7" t="s">
        <v>779</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839</v>
      </c>
      <c r="C28" s="7"/>
      <c r="D28" s="7"/>
      <c r="E28" s="7"/>
      <c r="F28" s="7"/>
      <c r="G28" s="7"/>
      <c r="H28" s="7"/>
      <c r="I28" s="7"/>
      <c r="J28" s="7"/>
      <c r="K28" s="7"/>
      <c r="L28" s="9" t="s">
        <v>240</v>
      </c>
      <c r="M28" s="45">
        <v>257607</v>
      </c>
      <c r="N28" s="45">
        <v>210383</v>
      </c>
      <c r="O28" s="45">
        <v>162775</v>
      </c>
      <c r="P28" s="19">
        <v>90028</v>
      </c>
      <c r="Q28" s="19">
        <v>73705</v>
      </c>
      <c r="R28" s="19">
        <v>22972</v>
      </c>
      <c r="S28" s="19">
        <v>13794</v>
      </c>
      <c r="T28" s="17">
        <v>5193</v>
      </c>
      <c r="U28" s="45">
        <v>836457</v>
      </c>
    </row>
    <row r="29" spans="1:21" ht="16.5" customHeight="1" x14ac:dyDescent="0.2">
      <c r="A29" s="7"/>
      <c r="B29" s="7" t="s">
        <v>840</v>
      </c>
      <c r="C29" s="7"/>
      <c r="D29" s="7"/>
      <c r="E29" s="7"/>
      <c r="F29" s="7"/>
      <c r="G29" s="7"/>
      <c r="H29" s="7"/>
      <c r="I29" s="7"/>
      <c r="J29" s="7"/>
      <c r="K29" s="7"/>
      <c r="L29" s="9" t="s">
        <v>240</v>
      </c>
      <c r="M29" s="45">
        <v>745921</v>
      </c>
      <c r="N29" s="45">
        <v>548370</v>
      </c>
      <c r="O29" s="45">
        <v>444781</v>
      </c>
      <c r="P29" s="45">
        <v>225804</v>
      </c>
      <c r="Q29" s="45">
        <v>167951</v>
      </c>
      <c r="R29" s="19">
        <v>53994</v>
      </c>
      <c r="S29" s="19">
        <v>34141</v>
      </c>
      <c r="T29" s="19">
        <v>18798</v>
      </c>
      <c r="U29" s="50">
        <v>2239760</v>
      </c>
    </row>
    <row r="30" spans="1:21" ht="16.5" customHeight="1" x14ac:dyDescent="0.2">
      <c r="A30" s="11"/>
      <c r="B30" s="11" t="s">
        <v>841</v>
      </c>
      <c r="C30" s="11"/>
      <c r="D30" s="11"/>
      <c r="E30" s="11"/>
      <c r="F30" s="11"/>
      <c r="G30" s="11"/>
      <c r="H30" s="11"/>
      <c r="I30" s="11"/>
      <c r="J30" s="11"/>
      <c r="K30" s="11"/>
      <c r="L30" s="12" t="s">
        <v>174</v>
      </c>
      <c r="M30" s="37">
        <v>34.5</v>
      </c>
      <c r="N30" s="37">
        <v>38.4</v>
      </c>
      <c r="O30" s="37">
        <v>36.6</v>
      </c>
      <c r="P30" s="37">
        <v>39.9</v>
      </c>
      <c r="Q30" s="37">
        <v>43.9</v>
      </c>
      <c r="R30" s="37">
        <v>42.5</v>
      </c>
      <c r="S30" s="37">
        <v>40.4</v>
      </c>
      <c r="T30" s="37">
        <v>27.6</v>
      </c>
      <c r="U30" s="37">
        <v>37.299999999999997</v>
      </c>
    </row>
    <row r="31" spans="1:21" ht="4.5" customHeight="1" x14ac:dyDescent="0.2">
      <c r="A31" s="25"/>
      <c r="B31" s="25"/>
      <c r="C31" s="2"/>
      <c r="D31" s="2"/>
      <c r="E31" s="2"/>
      <c r="F31" s="2"/>
      <c r="G31" s="2"/>
      <c r="H31" s="2"/>
      <c r="I31" s="2"/>
      <c r="J31" s="2"/>
      <c r="K31" s="2"/>
      <c r="L31" s="2"/>
      <c r="M31" s="2"/>
      <c r="N31" s="2"/>
      <c r="O31" s="2"/>
      <c r="P31" s="2"/>
      <c r="Q31" s="2"/>
      <c r="R31" s="2"/>
      <c r="S31" s="2"/>
      <c r="T31" s="2"/>
      <c r="U31" s="2"/>
    </row>
    <row r="32" spans="1:21" ht="16.5" customHeight="1" x14ac:dyDescent="0.2">
      <c r="A32" s="35"/>
      <c r="B32" s="35"/>
      <c r="C32" s="79" t="s">
        <v>154</v>
      </c>
      <c r="D32" s="79"/>
      <c r="E32" s="79"/>
      <c r="F32" s="79"/>
      <c r="G32" s="79"/>
      <c r="H32" s="79"/>
      <c r="I32" s="79"/>
      <c r="J32" s="79"/>
      <c r="K32" s="79"/>
      <c r="L32" s="79"/>
      <c r="M32" s="79"/>
      <c r="N32" s="79"/>
      <c r="O32" s="79"/>
      <c r="P32" s="79"/>
      <c r="Q32" s="79"/>
      <c r="R32" s="79"/>
      <c r="S32" s="79"/>
      <c r="T32" s="79"/>
      <c r="U32" s="79"/>
    </row>
    <row r="33" spans="1:21" ht="16.5" customHeight="1" x14ac:dyDescent="0.2">
      <c r="A33" s="35"/>
      <c r="B33" s="35"/>
      <c r="C33" s="79" t="s">
        <v>155</v>
      </c>
      <c r="D33" s="79"/>
      <c r="E33" s="79"/>
      <c r="F33" s="79"/>
      <c r="G33" s="79"/>
      <c r="H33" s="79"/>
      <c r="I33" s="79"/>
      <c r="J33" s="79"/>
      <c r="K33" s="79"/>
      <c r="L33" s="79"/>
      <c r="M33" s="79"/>
      <c r="N33" s="79"/>
      <c r="O33" s="79"/>
      <c r="P33" s="79"/>
      <c r="Q33" s="79"/>
      <c r="R33" s="79"/>
      <c r="S33" s="79"/>
      <c r="T33" s="79"/>
      <c r="U33" s="79"/>
    </row>
    <row r="34" spans="1:21" ht="4.5" customHeight="1" x14ac:dyDescent="0.2">
      <c r="A34" s="25"/>
      <c r="B34" s="25"/>
      <c r="C34" s="2"/>
      <c r="D34" s="2"/>
      <c r="E34" s="2"/>
      <c r="F34" s="2"/>
      <c r="G34" s="2"/>
      <c r="H34" s="2"/>
      <c r="I34" s="2"/>
      <c r="J34" s="2"/>
      <c r="K34" s="2"/>
      <c r="L34" s="2"/>
      <c r="M34" s="2"/>
      <c r="N34" s="2"/>
      <c r="O34" s="2"/>
      <c r="P34" s="2"/>
      <c r="Q34" s="2"/>
      <c r="R34" s="2"/>
      <c r="S34" s="2"/>
      <c r="T34" s="2"/>
      <c r="U34" s="2"/>
    </row>
    <row r="35" spans="1:21" ht="16.5" customHeight="1" x14ac:dyDescent="0.2">
      <c r="A35" s="25" t="s">
        <v>115</v>
      </c>
      <c r="B35" s="25"/>
      <c r="C35" s="79" t="s">
        <v>787</v>
      </c>
      <c r="D35" s="79"/>
      <c r="E35" s="79"/>
      <c r="F35" s="79"/>
      <c r="G35" s="79"/>
      <c r="H35" s="79"/>
      <c r="I35" s="79"/>
      <c r="J35" s="79"/>
      <c r="K35" s="79"/>
      <c r="L35" s="79"/>
      <c r="M35" s="79"/>
      <c r="N35" s="79"/>
      <c r="O35" s="79"/>
      <c r="P35" s="79"/>
      <c r="Q35" s="79"/>
      <c r="R35" s="79"/>
      <c r="S35" s="79"/>
      <c r="T35" s="79"/>
      <c r="U35" s="79"/>
    </row>
    <row r="36" spans="1:21" ht="29.45" customHeight="1" x14ac:dyDescent="0.2">
      <c r="A36" s="25" t="s">
        <v>117</v>
      </c>
      <c r="B36" s="25"/>
      <c r="C36" s="94" t="s">
        <v>842</v>
      </c>
      <c r="D36" s="79"/>
      <c r="E36" s="79"/>
      <c r="F36" s="79"/>
      <c r="G36" s="79"/>
      <c r="H36" s="79"/>
      <c r="I36" s="79"/>
      <c r="J36" s="79"/>
      <c r="K36" s="79"/>
      <c r="L36" s="79"/>
      <c r="M36" s="79"/>
      <c r="N36" s="79"/>
      <c r="O36" s="79"/>
      <c r="P36" s="79"/>
      <c r="Q36" s="79"/>
      <c r="R36" s="79"/>
      <c r="S36" s="79"/>
      <c r="T36" s="79"/>
      <c r="U36" s="79"/>
    </row>
    <row r="37" spans="1:21" ht="55.15" customHeight="1" x14ac:dyDescent="0.2">
      <c r="A37" s="25" t="s">
        <v>119</v>
      </c>
      <c r="B37" s="25"/>
      <c r="C37" s="79" t="s">
        <v>843</v>
      </c>
      <c r="D37" s="79"/>
      <c r="E37" s="79"/>
      <c r="F37" s="79"/>
      <c r="G37" s="79"/>
      <c r="H37" s="79"/>
      <c r="I37" s="79"/>
      <c r="J37" s="79"/>
      <c r="K37" s="79"/>
      <c r="L37" s="79"/>
      <c r="M37" s="79"/>
      <c r="N37" s="79"/>
      <c r="O37" s="79"/>
      <c r="P37" s="79"/>
      <c r="Q37" s="79"/>
      <c r="R37" s="79"/>
      <c r="S37" s="79"/>
      <c r="T37" s="79"/>
      <c r="U37" s="79"/>
    </row>
    <row r="38" spans="1:21" ht="16.5" customHeight="1" x14ac:dyDescent="0.2">
      <c r="A38" s="25" t="s">
        <v>121</v>
      </c>
      <c r="B38" s="25"/>
      <c r="C38" s="79" t="s">
        <v>844</v>
      </c>
      <c r="D38" s="79"/>
      <c r="E38" s="79"/>
      <c r="F38" s="79"/>
      <c r="G38" s="79"/>
      <c r="H38" s="79"/>
      <c r="I38" s="79"/>
      <c r="J38" s="79"/>
      <c r="K38" s="79"/>
      <c r="L38" s="79"/>
      <c r="M38" s="79"/>
      <c r="N38" s="79"/>
      <c r="O38" s="79"/>
      <c r="P38" s="79"/>
      <c r="Q38" s="79"/>
      <c r="R38" s="79"/>
      <c r="S38" s="79"/>
      <c r="T38" s="79"/>
      <c r="U38" s="79"/>
    </row>
    <row r="39" spans="1:21" ht="29.45" customHeight="1" x14ac:dyDescent="0.2">
      <c r="A39" s="25" t="s">
        <v>123</v>
      </c>
      <c r="B39" s="25"/>
      <c r="C39" s="79" t="s">
        <v>845</v>
      </c>
      <c r="D39" s="79"/>
      <c r="E39" s="79"/>
      <c r="F39" s="79"/>
      <c r="G39" s="79"/>
      <c r="H39" s="79"/>
      <c r="I39" s="79"/>
      <c r="J39" s="79"/>
      <c r="K39" s="79"/>
      <c r="L39" s="79"/>
      <c r="M39" s="79"/>
      <c r="N39" s="79"/>
      <c r="O39" s="79"/>
      <c r="P39" s="79"/>
      <c r="Q39" s="79"/>
      <c r="R39" s="79"/>
      <c r="S39" s="79"/>
      <c r="T39" s="79"/>
      <c r="U39" s="79"/>
    </row>
    <row r="40" spans="1:21" ht="4.5" customHeight="1" x14ac:dyDescent="0.2"/>
    <row r="41" spans="1:21" ht="29.45" customHeight="1" x14ac:dyDescent="0.2">
      <c r="A41" s="26" t="s">
        <v>125</v>
      </c>
      <c r="B41" s="25"/>
      <c r="C41" s="25"/>
      <c r="D41" s="25"/>
      <c r="E41" s="79" t="s">
        <v>846</v>
      </c>
      <c r="F41" s="79"/>
      <c r="G41" s="79"/>
      <c r="H41" s="79"/>
      <c r="I41" s="79"/>
      <c r="J41" s="79"/>
      <c r="K41" s="79"/>
      <c r="L41" s="79"/>
      <c r="M41" s="79"/>
      <c r="N41" s="79"/>
      <c r="O41" s="79"/>
      <c r="P41" s="79"/>
      <c r="Q41" s="79"/>
      <c r="R41" s="79"/>
      <c r="S41" s="79"/>
      <c r="T41" s="79"/>
      <c r="U41" s="79"/>
    </row>
  </sheetData>
  <mergeCells count="9">
    <mergeCell ref="C37:U37"/>
    <mergeCell ref="C38:U38"/>
    <mergeCell ref="C39:U39"/>
    <mergeCell ref="E41:U41"/>
    <mergeCell ref="K1:U1"/>
    <mergeCell ref="C32:U32"/>
    <mergeCell ref="C33:U33"/>
    <mergeCell ref="C35:U35"/>
    <mergeCell ref="C36:U36"/>
  </mergeCells>
  <pageMargins left="0.7" right="0.7" top="0.75" bottom="0.75" header="0.3" footer="0.3"/>
  <pageSetup paperSize="9" fitToHeight="0" orientation="landscape" horizontalDpi="300" verticalDpi="300"/>
  <headerFooter scaleWithDoc="0" alignWithMargins="0">
    <oddHeader>&amp;C&amp;"Arial"&amp;8TABLE 10A.53</oddHeader>
    <oddFooter>&amp;L&amp;"Arial"&amp;8REPORT ON
GOVERNMENT
SERVICES 2022&amp;R&amp;"Arial"&amp;8PRIMARY AND
COMMUNITY HEALTH
PAGE &amp;B&amp;P&amp;B</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U114"/>
  <sheetViews>
    <sheetView showGridLines="0" workbookViewId="0"/>
  </sheetViews>
  <sheetFormatPr defaultColWidth="10.85546875" defaultRowHeight="12.75" x14ac:dyDescent="0.2"/>
  <cols>
    <col min="1" max="10" width="1.7109375" customWidth="1"/>
    <col min="11" max="11" width="5.28515625" customWidth="1"/>
    <col min="12" max="12" width="5.42578125" customWidth="1"/>
    <col min="13" max="21" width="6.7109375" customWidth="1"/>
  </cols>
  <sheetData>
    <row r="1" spans="1:21" ht="17.45" customHeight="1" x14ac:dyDescent="0.2">
      <c r="A1" s="8" t="s">
        <v>847</v>
      </c>
      <c r="B1" s="8"/>
      <c r="C1" s="8"/>
      <c r="D1" s="8"/>
      <c r="E1" s="8"/>
      <c r="F1" s="8"/>
      <c r="G1" s="8"/>
      <c r="H1" s="8"/>
      <c r="I1" s="8"/>
      <c r="J1" s="8"/>
      <c r="K1" s="85" t="s">
        <v>848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379</v>
      </c>
      <c r="B3" s="7"/>
      <c r="C3" s="7"/>
      <c r="D3" s="7"/>
      <c r="E3" s="7"/>
      <c r="F3" s="7"/>
      <c r="G3" s="7"/>
      <c r="H3" s="7"/>
      <c r="I3" s="7"/>
      <c r="J3" s="7"/>
      <c r="K3" s="7"/>
      <c r="L3" s="9"/>
      <c r="M3" s="10"/>
      <c r="N3" s="10"/>
      <c r="O3" s="10"/>
      <c r="P3" s="10"/>
      <c r="Q3" s="10"/>
      <c r="R3" s="10"/>
      <c r="S3" s="10"/>
      <c r="T3" s="10"/>
      <c r="U3" s="10"/>
    </row>
    <row r="4" spans="1:21" ht="16.5" customHeight="1" x14ac:dyDescent="0.2">
      <c r="A4" s="7"/>
      <c r="B4" s="7" t="s">
        <v>849</v>
      </c>
      <c r="C4" s="7"/>
      <c r="D4" s="7"/>
      <c r="E4" s="7"/>
      <c r="F4" s="7"/>
      <c r="G4" s="7"/>
      <c r="H4" s="7"/>
      <c r="I4" s="7"/>
      <c r="J4" s="7"/>
      <c r="K4" s="7"/>
      <c r="L4" s="9" t="s">
        <v>240</v>
      </c>
      <c r="M4" s="14" t="s">
        <v>423</v>
      </c>
      <c r="N4" s="14" t="s">
        <v>423</v>
      </c>
      <c r="O4" s="14" t="s">
        <v>423</v>
      </c>
      <c r="P4" s="14" t="s">
        <v>423</v>
      </c>
      <c r="Q4" s="14" t="s">
        <v>423</v>
      </c>
      <c r="R4" s="14" t="s">
        <v>423</v>
      </c>
      <c r="S4" s="14" t="s">
        <v>423</v>
      </c>
      <c r="T4" s="14" t="s">
        <v>423</v>
      </c>
      <c r="U4" s="14" t="s">
        <v>423</v>
      </c>
    </row>
    <row r="5" spans="1:21" ht="16.5" customHeight="1" x14ac:dyDescent="0.2">
      <c r="A5" s="7"/>
      <c r="B5" s="7" t="s">
        <v>850</v>
      </c>
      <c r="C5" s="7"/>
      <c r="D5" s="7"/>
      <c r="E5" s="7"/>
      <c r="F5" s="7"/>
      <c r="G5" s="7"/>
      <c r="H5" s="7"/>
      <c r="I5" s="7"/>
      <c r="J5" s="7"/>
      <c r="K5" s="7"/>
      <c r="L5" s="9"/>
      <c r="M5" s="10"/>
      <c r="N5" s="10"/>
      <c r="O5" s="10"/>
      <c r="P5" s="10"/>
      <c r="Q5" s="10"/>
      <c r="R5" s="10"/>
      <c r="S5" s="10"/>
      <c r="T5" s="10"/>
      <c r="U5" s="10"/>
    </row>
    <row r="6" spans="1:21" ht="16.5" customHeight="1" x14ac:dyDescent="0.2">
      <c r="A6" s="7"/>
      <c r="B6" s="7"/>
      <c r="C6" s="7" t="s">
        <v>851</v>
      </c>
      <c r="D6" s="7"/>
      <c r="E6" s="7"/>
      <c r="F6" s="7"/>
      <c r="G6" s="7"/>
      <c r="H6" s="7"/>
      <c r="I6" s="7"/>
      <c r="J6" s="7"/>
      <c r="K6" s="7"/>
      <c r="L6" s="9" t="s">
        <v>240</v>
      </c>
      <c r="M6" s="17">
        <v>1485</v>
      </c>
      <c r="N6" s="17">
        <v>1111</v>
      </c>
      <c r="O6" s="15">
        <v>919</v>
      </c>
      <c r="P6" s="15">
        <v>465</v>
      </c>
      <c r="Q6" s="15">
        <v>335</v>
      </c>
      <c r="R6" s="16">
        <v>93</v>
      </c>
      <c r="S6" s="16">
        <v>62</v>
      </c>
      <c r="T6" s="15">
        <v>110</v>
      </c>
      <c r="U6" s="17">
        <v>4580</v>
      </c>
    </row>
    <row r="7" spans="1:21" ht="29.45" customHeight="1" x14ac:dyDescent="0.2">
      <c r="A7" s="7"/>
      <c r="B7" s="7"/>
      <c r="C7" s="84" t="s">
        <v>852</v>
      </c>
      <c r="D7" s="84"/>
      <c r="E7" s="84"/>
      <c r="F7" s="84"/>
      <c r="G7" s="84"/>
      <c r="H7" s="84"/>
      <c r="I7" s="84"/>
      <c r="J7" s="84"/>
      <c r="K7" s="84"/>
      <c r="L7" s="9" t="s">
        <v>240</v>
      </c>
      <c r="M7" s="15">
        <v>616</v>
      </c>
      <c r="N7" s="15">
        <v>479</v>
      </c>
      <c r="O7" s="15">
        <v>467</v>
      </c>
      <c r="P7" s="15">
        <v>167</v>
      </c>
      <c r="Q7" s="15">
        <v>106</v>
      </c>
      <c r="R7" s="16">
        <v>44</v>
      </c>
      <c r="S7" s="16">
        <v>29</v>
      </c>
      <c r="T7" s="16">
        <v>12</v>
      </c>
      <c r="U7" s="17">
        <v>1920</v>
      </c>
    </row>
    <row r="8" spans="1:21" ht="16.5" customHeight="1" x14ac:dyDescent="0.2">
      <c r="A8" s="7"/>
      <c r="B8" s="7"/>
      <c r="C8" s="7" t="s">
        <v>853</v>
      </c>
      <c r="D8" s="7"/>
      <c r="E8" s="7"/>
      <c r="F8" s="7"/>
      <c r="G8" s="7"/>
      <c r="H8" s="7"/>
      <c r="I8" s="7"/>
      <c r="J8" s="7"/>
      <c r="K8" s="7"/>
      <c r="L8" s="9" t="s">
        <v>240</v>
      </c>
      <c r="M8" s="17">
        <v>2101</v>
      </c>
      <c r="N8" s="17">
        <v>1590</v>
      </c>
      <c r="O8" s="17">
        <v>1386</v>
      </c>
      <c r="P8" s="15">
        <v>632</v>
      </c>
      <c r="Q8" s="15">
        <v>441</v>
      </c>
      <c r="R8" s="15">
        <v>137</v>
      </c>
      <c r="S8" s="16">
        <v>91</v>
      </c>
      <c r="T8" s="15">
        <v>122</v>
      </c>
      <c r="U8" s="17">
        <v>6500</v>
      </c>
    </row>
    <row r="9" spans="1:21" ht="16.5" customHeight="1" x14ac:dyDescent="0.2">
      <c r="A9" s="7"/>
      <c r="B9" s="7"/>
      <c r="C9" s="7" t="s">
        <v>854</v>
      </c>
      <c r="D9" s="7"/>
      <c r="E9" s="7"/>
      <c r="F9" s="7"/>
      <c r="G9" s="7"/>
      <c r="H9" s="7"/>
      <c r="I9" s="7"/>
      <c r="J9" s="7"/>
      <c r="K9" s="7"/>
      <c r="L9" s="9" t="s">
        <v>174</v>
      </c>
      <c r="M9" s="42" t="s">
        <v>423</v>
      </c>
      <c r="N9" s="42" t="s">
        <v>423</v>
      </c>
      <c r="O9" s="42" t="s">
        <v>423</v>
      </c>
      <c r="P9" s="42" t="s">
        <v>423</v>
      </c>
      <c r="Q9" s="42" t="s">
        <v>423</v>
      </c>
      <c r="R9" s="42" t="s">
        <v>423</v>
      </c>
      <c r="S9" s="42" t="s">
        <v>423</v>
      </c>
      <c r="T9" s="42" t="s">
        <v>423</v>
      </c>
      <c r="U9" s="42" t="s">
        <v>423</v>
      </c>
    </row>
    <row r="10" spans="1:21" ht="16.5" customHeight="1" x14ac:dyDescent="0.2">
      <c r="A10" s="7"/>
      <c r="B10" s="7" t="s">
        <v>855</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851</v>
      </c>
      <c r="D11" s="7"/>
      <c r="E11" s="7"/>
      <c r="F11" s="7"/>
      <c r="G11" s="7"/>
      <c r="H11" s="7"/>
      <c r="I11" s="7"/>
      <c r="J11" s="7"/>
      <c r="K11" s="7"/>
      <c r="L11" s="9" t="s">
        <v>240</v>
      </c>
      <c r="M11" s="17">
        <v>1561</v>
      </c>
      <c r="N11" s="17">
        <v>1188</v>
      </c>
      <c r="O11" s="15">
        <v>950</v>
      </c>
      <c r="P11" s="15">
        <v>474</v>
      </c>
      <c r="Q11" s="15">
        <v>345</v>
      </c>
      <c r="R11" s="16">
        <v>95</v>
      </c>
      <c r="S11" s="16">
        <v>63</v>
      </c>
      <c r="T11" s="15">
        <v>114</v>
      </c>
      <c r="U11" s="17">
        <v>4790</v>
      </c>
    </row>
    <row r="12" spans="1:21" ht="29.45" customHeight="1" x14ac:dyDescent="0.2">
      <c r="A12" s="7"/>
      <c r="B12" s="7"/>
      <c r="C12" s="84" t="s">
        <v>852</v>
      </c>
      <c r="D12" s="84"/>
      <c r="E12" s="84"/>
      <c r="F12" s="84"/>
      <c r="G12" s="84"/>
      <c r="H12" s="84"/>
      <c r="I12" s="84"/>
      <c r="J12" s="84"/>
      <c r="K12" s="84"/>
      <c r="L12" s="9" t="s">
        <v>240</v>
      </c>
      <c r="M12" s="15">
        <v>650</v>
      </c>
      <c r="N12" s="15">
        <v>493</v>
      </c>
      <c r="O12" s="15">
        <v>950</v>
      </c>
      <c r="P12" s="15">
        <v>172</v>
      </c>
      <c r="Q12" s="15">
        <v>108</v>
      </c>
      <c r="R12" s="16">
        <v>44</v>
      </c>
      <c r="S12" s="16">
        <v>30</v>
      </c>
      <c r="T12" s="16">
        <v>15</v>
      </c>
      <c r="U12" s="17">
        <v>1995</v>
      </c>
    </row>
    <row r="13" spans="1:21" ht="16.5" customHeight="1" x14ac:dyDescent="0.2">
      <c r="A13" s="7" t="s">
        <v>239</v>
      </c>
      <c r="B13" s="7"/>
      <c r="C13" s="7"/>
      <c r="D13" s="7"/>
      <c r="E13" s="7"/>
      <c r="F13" s="7"/>
      <c r="G13" s="7"/>
      <c r="H13" s="7"/>
      <c r="I13" s="7"/>
      <c r="J13" s="7"/>
      <c r="K13" s="7"/>
      <c r="L13" s="9"/>
      <c r="M13" s="10"/>
      <c r="N13" s="10"/>
      <c r="O13" s="10"/>
      <c r="P13" s="10"/>
      <c r="Q13" s="10"/>
      <c r="R13" s="10"/>
      <c r="S13" s="10"/>
      <c r="T13" s="10"/>
      <c r="U13" s="10"/>
    </row>
    <row r="14" spans="1:21" ht="16.5" customHeight="1" x14ac:dyDescent="0.2">
      <c r="A14" s="7"/>
      <c r="B14" s="7" t="s">
        <v>849</v>
      </c>
      <c r="C14" s="7"/>
      <c r="D14" s="7"/>
      <c r="E14" s="7"/>
      <c r="F14" s="7"/>
      <c r="G14" s="7"/>
      <c r="H14" s="7"/>
      <c r="I14" s="7"/>
      <c r="J14" s="7"/>
      <c r="K14" s="7"/>
      <c r="L14" s="9" t="s">
        <v>240</v>
      </c>
      <c r="M14" s="14" t="s">
        <v>423</v>
      </c>
      <c r="N14" s="14" t="s">
        <v>423</v>
      </c>
      <c r="O14" s="14" t="s">
        <v>423</v>
      </c>
      <c r="P14" s="14" t="s">
        <v>423</v>
      </c>
      <c r="Q14" s="14" t="s">
        <v>423</v>
      </c>
      <c r="R14" s="14" t="s">
        <v>423</v>
      </c>
      <c r="S14" s="14" t="s">
        <v>423</v>
      </c>
      <c r="T14" s="14" t="s">
        <v>423</v>
      </c>
      <c r="U14" s="14" t="s">
        <v>423</v>
      </c>
    </row>
    <row r="15" spans="1:21" ht="16.5" customHeight="1" x14ac:dyDescent="0.2">
      <c r="A15" s="7"/>
      <c r="B15" s="7" t="s">
        <v>850</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851</v>
      </c>
      <c r="D16" s="7"/>
      <c r="E16" s="7"/>
      <c r="F16" s="7"/>
      <c r="G16" s="7"/>
      <c r="H16" s="7"/>
      <c r="I16" s="7"/>
      <c r="J16" s="7"/>
      <c r="K16" s="7"/>
      <c r="L16" s="9" t="s">
        <v>240</v>
      </c>
      <c r="M16" s="17">
        <v>1421</v>
      </c>
      <c r="N16" s="17">
        <v>1076</v>
      </c>
      <c r="O16" s="15">
        <v>875</v>
      </c>
      <c r="P16" s="15">
        <v>446</v>
      </c>
      <c r="Q16" s="15">
        <v>324</v>
      </c>
      <c r="R16" s="16">
        <v>91</v>
      </c>
      <c r="S16" s="16">
        <v>58</v>
      </c>
      <c r="T16" s="15">
        <v>104</v>
      </c>
      <c r="U16" s="17">
        <v>4395</v>
      </c>
    </row>
    <row r="17" spans="1:21" ht="29.45" customHeight="1" x14ac:dyDescent="0.2">
      <c r="A17" s="7"/>
      <c r="B17" s="7"/>
      <c r="C17" s="84" t="s">
        <v>852</v>
      </c>
      <c r="D17" s="84"/>
      <c r="E17" s="84"/>
      <c r="F17" s="84"/>
      <c r="G17" s="84"/>
      <c r="H17" s="84"/>
      <c r="I17" s="84"/>
      <c r="J17" s="84"/>
      <c r="K17" s="84"/>
      <c r="L17" s="9" t="s">
        <v>240</v>
      </c>
      <c r="M17" s="15">
        <v>816</v>
      </c>
      <c r="N17" s="15">
        <v>586</v>
      </c>
      <c r="O17" s="15">
        <v>614</v>
      </c>
      <c r="P17" s="15">
        <v>225</v>
      </c>
      <c r="Q17" s="15">
        <v>141</v>
      </c>
      <c r="R17" s="16">
        <v>60</v>
      </c>
      <c r="S17" s="16">
        <v>33</v>
      </c>
      <c r="T17" s="16">
        <v>22</v>
      </c>
      <c r="U17" s="17">
        <v>2497</v>
      </c>
    </row>
    <row r="18" spans="1:21" ht="16.5" customHeight="1" x14ac:dyDescent="0.2">
      <c r="A18" s="7"/>
      <c r="B18" s="7"/>
      <c r="C18" s="7" t="s">
        <v>853</v>
      </c>
      <c r="D18" s="7"/>
      <c r="E18" s="7"/>
      <c r="F18" s="7"/>
      <c r="G18" s="7"/>
      <c r="H18" s="7"/>
      <c r="I18" s="7"/>
      <c r="J18" s="7"/>
      <c r="K18" s="7"/>
      <c r="L18" s="9" t="s">
        <v>240</v>
      </c>
      <c r="M18" s="17">
        <v>2237</v>
      </c>
      <c r="N18" s="17">
        <v>1662</v>
      </c>
      <c r="O18" s="17">
        <v>1489</v>
      </c>
      <c r="P18" s="15">
        <v>671</v>
      </c>
      <c r="Q18" s="15">
        <v>465</v>
      </c>
      <c r="R18" s="15">
        <v>151</v>
      </c>
      <c r="S18" s="16">
        <v>91</v>
      </c>
      <c r="T18" s="15">
        <v>126</v>
      </c>
      <c r="U18" s="17">
        <v>6892</v>
      </c>
    </row>
    <row r="19" spans="1:21" ht="16.5" customHeight="1" x14ac:dyDescent="0.2">
      <c r="A19" s="7"/>
      <c r="B19" s="7"/>
      <c r="C19" s="7" t="s">
        <v>854</v>
      </c>
      <c r="D19" s="7"/>
      <c r="E19" s="7"/>
      <c r="F19" s="7"/>
      <c r="G19" s="7"/>
      <c r="H19" s="7"/>
      <c r="I19" s="7"/>
      <c r="J19" s="7"/>
      <c r="K19" s="7"/>
      <c r="L19" s="9" t="s">
        <v>174</v>
      </c>
      <c r="M19" s="42" t="s">
        <v>423</v>
      </c>
      <c r="N19" s="42" t="s">
        <v>423</v>
      </c>
      <c r="O19" s="42" t="s">
        <v>423</v>
      </c>
      <c r="P19" s="42" t="s">
        <v>423</v>
      </c>
      <c r="Q19" s="42" t="s">
        <v>423</v>
      </c>
      <c r="R19" s="42" t="s">
        <v>423</v>
      </c>
      <c r="S19" s="42" t="s">
        <v>423</v>
      </c>
      <c r="T19" s="42" t="s">
        <v>423</v>
      </c>
      <c r="U19" s="42" t="s">
        <v>423</v>
      </c>
    </row>
    <row r="20" spans="1:21" ht="16.5" customHeight="1" x14ac:dyDescent="0.2">
      <c r="A20" s="7"/>
      <c r="B20" s="7" t="s">
        <v>855</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851</v>
      </c>
      <c r="D21" s="7"/>
      <c r="E21" s="7"/>
      <c r="F21" s="7"/>
      <c r="G21" s="7"/>
      <c r="H21" s="7"/>
      <c r="I21" s="7"/>
      <c r="J21" s="7"/>
      <c r="K21" s="7"/>
      <c r="L21" s="9" t="s">
        <v>240</v>
      </c>
      <c r="M21" s="17">
        <v>1498</v>
      </c>
      <c r="N21" s="17">
        <v>1152</v>
      </c>
      <c r="O21" s="15">
        <v>926</v>
      </c>
      <c r="P21" s="15">
        <v>473</v>
      </c>
      <c r="Q21" s="15">
        <v>336</v>
      </c>
      <c r="R21" s="16">
        <v>95</v>
      </c>
      <c r="S21" s="16">
        <v>63</v>
      </c>
      <c r="T21" s="15">
        <v>112</v>
      </c>
      <c r="U21" s="17">
        <v>4655</v>
      </c>
    </row>
    <row r="22" spans="1:21" ht="29.45" customHeight="1" x14ac:dyDescent="0.2">
      <c r="A22" s="7"/>
      <c r="B22" s="7"/>
      <c r="C22" s="84" t="s">
        <v>852</v>
      </c>
      <c r="D22" s="84"/>
      <c r="E22" s="84"/>
      <c r="F22" s="84"/>
      <c r="G22" s="84"/>
      <c r="H22" s="84"/>
      <c r="I22" s="84"/>
      <c r="J22" s="84"/>
      <c r="K22" s="84"/>
      <c r="L22" s="9" t="s">
        <v>240</v>
      </c>
      <c r="M22" s="15">
        <v>826</v>
      </c>
      <c r="N22" s="15">
        <v>606</v>
      </c>
      <c r="O22" s="15">
        <v>629</v>
      </c>
      <c r="P22" s="15">
        <v>233</v>
      </c>
      <c r="Q22" s="15">
        <v>145</v>
      </c>
      <c r="R22" s="16">
        <v>60</v>
      </c>
      <c r="S22" s="16">
        <v>33</v>
      </c>
      <c r="T22" s="16">
        <v>22</v>
      </c>
      <c r="U22" s="17">
        <v>2554</v>
      </c>
    </row>
    <row r="23" spans="1:21" ht="16.5" customHeight="1" x14ac:dyDescent="0.2">
      <c r="A23" s="7" t="s">
        <v>241</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856</v>
      </c>
      <c r="C24" s="7"/>
      <c r="D24" s="7"/>
      <c r="E24" s="7"/>
      <c r="F24" s="7"/>
      <c r="G24" s="7"/>
      <c r="H24" s="7"/>
      <c r="I24" s="7"/>
      <c r="J24" s="7"/>
      <c r="K24" s="7"/>
      <c r="L24" s="9" t="s">
        <v>240</v>
      </c>
      <c r="M24" s="17">
        <v>2800</v>
      </c>
      <c r="N24" s="17">
        <v>1985</v>
      </c>
      <c r="O24" s="17">
        <v>1629</v>
      </c>
      <c r="P24" s="15">
        <v>751</v>
      </c>
      <c r="Q24" s="15">
        <v>542</v>
      </c>
      <c r="R24" s="15">
        <v>170</v>
      </c>
      <c r="S24" s="15">
        <v>109</v>
      </c>
      <c r="T24" s="15">
        <v>161</v>
      </c>
      <c r="U24" s="17">
        <v>8147</v>
      </c>
    </row>
    <row r="25" spans="1:21" ht="16.5" customHeight="1" x14ac:dyDescent="0.2">
      <c r="A25" s="7"/>
      <c r="B25" s="7" t="s">
        <v>850</v>
      </c>
      <c r="C25" s="7"/>
      <c r="D25" s="7"/>
      <c r="E25" s="7"/>
      <c r="F25" s="7"/>
      <c r="G25" s="7"/>
      <c r="H25" s="7"/>
      <c r="I25" s="7"/>
      <c r="J25" s="7"/>
      <c r="K25" s="7"/>
      <c r="L25" s="9"/>
      <c r="M25" s="10"/>
      <c r="N25" s="10"/>
      <c r="O25" s="10"/>
      <c r="P25" s="10"/>
      <c r="Q25" s="10"/>
      <c r="R25" s="10"/>
      <c r="S25" s="10"/>
      <c r="T25" s="10"/>
      <c r="U25" s="10"/>
    </row>
    <row r="26" spans="1:21" ht="16.5" customHeight="1" x14ac:dyDescent="0.2">
      <c r="A26" s="7"/>
      <c r="B26" s="7"/>
      <c r="C26" s="7" t="s">
        <v>851</v>
      </c>
      <c r="D26" s="7"/>
      <c r="E26" s="7"/>
      <c r="F26" s="7"/>
      <c r="G26" s="7"/>
      <c r="H26" s="7"/>
      <c r="I26" s="7"/>
      <c r="J26" s="7"/>
      <c r="K26" s="7"/>
      <c r="L26" s="9" t="s">
        <v>240</v>
      </c>
      <c r="M26" s="17">
        <v>1394</v>
      </c>
      <c r="N26" s="17">
        <v>1065</v>
      </c>
      <c r="O26" s="15">
        <v>870</v>
      </c>
      <c r="P26" s="15">
        <v>434</v>
      </c>
      <c r="Q26" s="15">
        <v>326</v>
      </c>
      <c r="R26" s="16">
        <v>89</v>
      </c>
      <c r="S26" s="16">
        <v>54</v>
      </c>
      <c r="T26" s="16">
        <v>85</v>
      </c>
      <c r="U26" s="17">
        <v>4317</v>
      </c>
    </row>
    <row r="27" spans="1:21" ht="29.45" customHeight="1" x14ac:dyDescent="0.2">
      <c r="A27" s="7"/>
      <c r="B27" s="7"/>
      <c r="C27" s="84" t="s">
        <v>852</v>
      </c>
      <c r="D27" s="84"/>
      <c r="E27" s="84"/>
      <c r="F27" s="84"/>
      <c r="G27" s="84"/>
      <c r="H27" s="84"/>
      <c r="I27" s="84"/>
      <c r="J27" s="84"/>
      <c r="K27" s="84"/>
      <c r="L27" s="9" t="s">
        <v>240</v>
      </c>
      <c r="M27" s="15">
        <v>864</v>
      </c>
      <c r="N27" s="15">
        <v>602</v>
      </c>
      <c r="O27" s="15">
        <v>582</v>
      </c>
      <c r="P27" s="15">
        <v>224</v>
      </c>
      <c r="Q27" s="15">
        <v>130</v>
      </c>
      <c r="R27" s="16">
        <v>53</v>
      </c>
      <c r="S27" s="16">
        <v>39</v>
      </c>
      <c r="T27" s="16">
        <v>14</v>
      </c>
      <c r="U27" s="17">
        <v>2508</v>
      </c>
    </row>
    <row r="28" spans="1:21" ht="16.5" customHeight="1" x14ac:dyDescent="0.2">
      <c r="A28" s="7"/>
      <c r="B28" s="7"/>
      <c r="C28" s="7" t="s">
        <v>853</v>
      </c>
      <c r="D28" s="7"/>
      <c r="E28" s="7"/>
      <c r="F28" s="7"/>
      <c r="G28" s="7"/>
      <c r="H28" s="7"/>
      <c r="I28" s="7"/>
      <c r="J28" s="7"/>
      <c r="K28" s="7"/>
      <c r="L28" s="9" t="s">
        <v>240</v>
      </c>
      <c r="M28" s="17">
        <v>2258</v>
      </c>
      <c r="N28" s="17">
        <v>1667</v>
      </c>
      <c r="O28" s="17">
        <v>1452</v>
      </c>
      <c r="P28" s="15">
        <v>658</v>
      </c>
      <c r="Q28" s="15">
        <v>456</v>
      </c>
      <c r="R28" s="15">
        <v>142</v>
      </c>
      <c r="S28" s="16">
        <v>93</v>
      </c>
      <c r="T28" s="16">
        <v>99</v>
      </c>
      <c r="U28" s="17">
        <v>6825</v>
      </c>
    </row>
    <row r="29" spans="1:21" ht="16.5" customHeight="1" x14ac:dyDescent="0.2">
      <c r="A29" s="7"/>
      <c r="B29" s="7"/>
      <c r="C29" s="7" t="s">
        <v>854</v>
      </c>
      <c r="D29" s="7"/>
      <c r="E29" s="7"/>
      <c r="F29" s="7"/>
      <c r="G29" s="7"/>
      <c r="H29" s="7"/>
      <c r="I29" s="7"/>
      <c r="J29" s="7"/>
      <c r="K29" s="7"/>
      <c r="L29" s="9" t="s">
        <v>174</v>
      </c>
      <c r="M29" s="30">
        <v>80.599999999999994</v>
      </c>
      <c r="N29" s="30">
        <v>84</v>
      </c>
      <c r="O29" s="30">
        <v>89.1</v>
      </c>
      <c r="P29" s="30">
        <v>87.6</v>
      </c>
      <c r="Q29" s="30">
        <v>84.1</v>
      </c>
      <c r="R29" s="30">
        <v>83.5</v>
      </c>
      <c r="S29" s="30">
        <v>85.3</v>
      </c>
      <c r="T29" s="30">
        <v>61.5</v>
      </c>
      <c r="U29" s="30">
        <v>83.8</v>
      </c>
    </row>
    <row r="30" spans="1:21" ht="16.5" customHeight="1" x14ac:dyDescent="0.2">
      <c r="A30" s="7"/>
      <c r="B30" s="7" t="s">
        <v>855</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851</v>
      </c>
      <c r="D31" s="7"/>
      <c r="E31" s="7"/>
      <c r="F31" s="7"/>
      <c r="G31" s="7"/>
      <c r="H31" s="7"/>
      <c r="I31" s="7"/>
      <c r="J31" s="7"/>
      <c r="K31" s="7"/>
      <c r="L31" s="9" t="s">
        <v>240</v>
      </c>
      <c r="M31" s="17">
        <v>1467</v>
      </c>
      <c r="N31" s="17">
        <v>1126</v>
      </c>
      <c r="O31" s="15">
        <v>913</v>
      </c>
      <c r="P31" s="15">
        <v>457</v>
      </c>
      <c r="Q31" s="15">
        <v>337</v>
      </c>
      <c r="R31" s="16">
        <v>93</v>
      </c>
      <c r="S31" s="16">
        <v>60</v>
      </c>
      <c r="T31" s="15">
        <v>105</v>
      </c>
      <c r="U31" s="17">
        <v>4558</v>
      </c>
    </row>
    <row r="32" spans="1:21" ht="29.45" customHeight="1" x14ac:dyDescent="0.2">
      <c r="A32" s="7"/>
      <c r="B32" s="7"/>
      <c r="C32" s="84" t="s">
        <v>852</v>
      </c>
      <c r="D32" s="84"/>
      <c r="E32" s="84"/>
      <c r="F32" s="84"/>
      <c r="G32" s="84"/>
      <c r="H32" s="84"/>
      <c r="I32" s="84"/>
      <c r="J32" s="84"/>
      <c r="K32" s="84"/>
      <c r="L32" s="9" t="s">
        <v>240</v>
      </c>
      <c r="M32" s="15">
        <v>884</v>
      </c>
      <c r="N32" s="15">
        <v>622</v>
      </c>
      <c r="O32" s="15">
        <v>602</v>
      </c>
      <c r="P32" s="15">
        <v>230</v>
      </c>
      <c r="Q32" s="15">
        <v>132</v>
      </c>
      <c r="R32" s="16">
        <v>55</v>
      </c>
      <c r="S32" s="16">
        <v>39</v>
      </c>
      <c r="T32" s="16">
        <v>14</v>
      </c>
      <c r="U32" s="17">
        <v>2578</v>
      </c>
    </row>
    <row r="33" spans="1:21" ht="16.5" customHeight="1" x14ac:dyDescent="0.2">
      <c r="A33" s="7" t="s">
        <v>242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856</v>
      </c>
      <c r="C34" s="7"/>
      <c r="D34" s="7"/>
      <c r="E34" s="7"/>
      <c r="F34" s="7"/>
      <c r="G34" s="7"/>
      <c r="H34" s="7"/>
      <c r="I34" s="7"/>
      <c r="J34" s="7"/>
      <c r="K34" s="7"/>
      <c r="L34" s="9" t="s">
        <v>240</v>
      </c>
      <c r="M34" s="17">
        <v>2777</v>
      </c>
      <c r="N34" s="17">
        <v>1950</v>
      </c>
      <c r="O34" s="17">
        <v>1575</v>
      </c>
      <c r="P34" s="15">
        <v>742</v>
      </c>
      <c r="Q34" s="15">
        <v>560</v>
      </c>
      <c r="R34" s="15">
        <v>168</v>
      </c>
      <c r="S34" s="15">
        <v>103</v>
      </c>
      <c r="T34" s="15">
        <v>164</v>
      </c>
      <c r="U34" s="17">
        <v>8039</v>
      </c>
    </row>
    <row r="35" spans="1:21" ht="16.5" customHeight="1" x14ac:dyDescent="0.2">
      <c r="A35" s="7"/>
      <c r="B35" s="7" t="s">
        <v>850</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851</v>
      </c>
      <c r="D36" s="7"/>
      <c r="E36" s="7"/>
      <c r="F36" s="7"/>
      <c r="G36" s="7"/>
      <c r="H36" s="7"/>
      <c r="I36" s="7"/>
      <c r="J36" s="7"/>
      <c r="K36" s="7"/>
      <c r="L36" s="9" t="s">
        <v>240</v>
      </c>
      <c r="M36" s="17">
        <v>1380</v>
      </c>
      <c r="N36" s="17">
        <v>1036</v>
      </c>
      <c r="O36" s="15">
        <v>822</v>
      </c>
      <c r="P36" s="15">
        <v>425</v>
      </c>
      <c r="Q36" s="15">
        <v>330</v>
      </c>
      <c r="R36" s="16">
        <v>89</v>
      </c>
      <c r="S36" s="16">
        <v>55</v>
      </c>
      <c r="T36" s="16">
        <v>71</v>
      </c>
      <c r="U36" s="17">
        <v>4208</v>
      </c>
    </row>
    <row r="37" spans="1:21" ht="29.45" customHeight="1" x14ac:dyDescent="0.2">
      <c r="A37" s="7"/>
      <c r="B37" s="7"/>
      <c r="C37" s="84" t="s">
        <v>852</v>
      </c>
      <c r="D37" s="84"/>
      <c r="E37" s="84"/>
      <c r="F37" s="84"/>
      <c r="G37" s="84"/>
      <c r="H37" s="84"/>
      <c r="I37" s="84"/>
      <c r="J37" s="84"/>
      <c r="K37" s="84"/>
      <c r="L37" s="9" t="s">
        <v>240</v>
      </c>
      <c r="M37" s="15">
        <v>800</v>
      </c>
      <c r="N37" s="15">
        <v>585</v>
      </c>
      <c r="O37" s="15">
        <v>573</v>
      </c>
      <c r="P37" s="15">
        <v>182</v>
      </c>
      <c r="Q37" s="15">
        <v>134</v>
      </c>
      <c r="R37" s="16">
        <v>65</v>
      </c>
      <c r="S37" s="16">
        <v>34</v>
      </c>
      <c r="T37" s="16">
        <v>15</v>
      </c>
      <c r="U37" s="17">
        <v>2388</v>
      </c>
    </row>
    <row r="38" spans="1:21" ht="16.5" customHeight="1" x14ac:dyDescent="0.2">
      <c r="A38" s="7"/>
      <c r="B38" s="7"/>
      <c r="C38" s="7" t="s">
        <v>853</v>
      </c>
      <c r="D38" s="7"/>
      <c r="E38" s="7"/>
      <c r="F38" s="7"/>
      <c r="G38" s="7"/>
      <c r="H38" s="7"/>
      <c r="I38" s="7"/>
      <c r="J38" s="7"/>
      <c r="K38" s="7"/>
      <c r="L38" s="9" t="s">
        <v>240</v>
      </c>
      <c r="M38" s="17">
        <v>2180</v>
      </c>
      <c r="N38" s="17">
        <v>1621</v>
      </c>
      <c r="O38" s="17">
        <v>1395</v>
      </c>
      <c r="P38" s="15">
        <v>607</v>
      </c>
      <c r="Q38" s="15">
        <v>464</v>
      </c>
      <c r="R38" s="15">
        <v>154</v>
      </c>
      <c r="S38" s="16">
        <v>89</v>
      </c>
      <c r="T38" s="16">
        <v>86</v>
      </c>
      <c r="U38" s="17">
        <v>6596</v>
      </c>
    </row>
    <row r="39" spans="1:21" ht="16.5" customHeight="1" x14ac:dyDescent="0.2">
      <c r="A39" s="7"/>
      <c r="B39" s="7"/>
      <c r="C39" s="7" t="s">
        <v>854</v>
      </c>
      <c r="D39" s="7"/>
      <c r="E39" s="7"/>
      <c r="F39" s="7"/>
      <c r="G39" s="7"/>
      <c r="H39" s="7"/>
      <c r="I39" s="7"/>
      <c r="J39" s="7"/>
      <c r="K39" s="7"/>
      <c r="L39" s="9" t="s">
        <v>174</v>
      </c>
      <c r="M39" s="30">
        <v>78.5</v>
      </c>
      <c r="N39" s="30">
        <v>83.1</v>
      </c>
      <c r="O39" s="30">
        <v>88.6</v>
      </c>
      <c r="P39" s="30">
        <v>81.8</v>
      </c>
      <c r="Q39" s="30">
        <v>82.9</v>
      </c>
      <c r="R39" s="30">
        <v>91.7</v>
      </c>
      <c r="S39" s="30">
        <v>86.4</v>
      </c>
      <c r="T39" s="30">
        <v>52.4</v>
      </c>
      <c r="U39" s="30">
        <v>82.1</v>
      </c>
    </row>
    <row r="40" spans="1:21" ht="16.5" customHeight="1" x14ac:dyDescent="0.2">
      <c r="A40" s="7"/>
      <c r="B40" s="7" t="s">
        <v>855</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851</v>
      </c>
      <c r="D41" s="7"/>
      <c r="E41" s="7"/>
      <c r="F41" s="7"/>
      <c r="G41" s="7"/>
      <c r="H41" s="7"/>
      <c r="I41" s="7"/>
      <c r="J41" s="7"/>
      <c r="K41" s="7"/>
      <c r="L41" s="9" t="s">
        <v>240</v>
      </c>
      <c r="M41" s="17">
        <v>1442</v>
      </c>
      <c r="N41" s="17">
        <v>1096</v>
      </c>
      <c r="O41" s="15">
        <v>867</v>
      </c>
      <c r="P41" s="15">
        <v>444</v>
      </c>
      <c r="Q41" s="15">
        <v>340</v>
      </c>
      <c r="R41" s="16">
        <v>93</v>
      </c>
      <c r="S41" s="16">
        <v>58</v>
      </c>
      <c r="T41" s="16">
        <v>84</v>
      </c>
      <c r="U41" s="17">
        <v>4424</v>
      </c>
    </row>
    <row r="42" spans="1:21" ht="29.45" customHeight="1" x14ac:dyDescent="0.2">
      <c r="A42" s="7"/>
      <c r="B42" s="7"/>
      <c r="C42" s="84" t="s">
        <v>852</v>
      </c>
      <c r="D42" s="84"/>
      <c r="E42" s="84"/>
      <c r="F42" s="84"/>
      <c r="G42" s="84"/>
      <c r="H42" s="84"/>
      <c r="I42" s="84"/>
      <c r="J42" s="84"/>
      <c r="K42" s="84"/>
      <c r="L42" s="9" t="s">
        <v>240</v>
      </c>
      <c r="M42" s="15">
        <v>817</v>
      </c>
      <c r="N42" s="15">
        <v>597</v>
      </c>
      <c r="O42" s="15">
        <v>583</v>
      </c>
      <c r="P42" s="15">
        <v>188</v>
      </c>
      <c r="Q42" s="15">
        <v>136</v>
      </c>
      <c r="R42" s="16">
        <v>66</v>
      </c>
      <c r="S42" s="16">
        <v>36</v>
      </c>
      <c r="T42" s="16">
        <v>15</v>
      </c>
      <c r="U42" s="17">
        <v>2438</v>
      </c>
    </row>
    <row r="43" spans="1:21" ht="16.5" customHeight="1" x14ac:dyDescent="0.2">
      <c r="A43" s="7" t="s">
        <v>243</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857</v>
      </c>
      <c r="C44" s="7"/>
      <c r="D44" s="7"/>
      <c r="E44" s="7"/>
      <c r="F44" s="7"/>
      <c r="G44" s="7"/>
      <c r="H44" s="7"/>
      <c r="I44" s="7"/>
      <c r="J44" s="7"/>
      <c r="K44" s="7"/>
      <c r="L44" s="9" t="s">
        <v>240</v>
      </c>
      <c r="M44" s="14" t="s">
        <v>423</v>
      </c>
      <c r="N44" s="14" t="s">
        <v>423</v>
      </c>
      <c r="O44" s="14" t="s">
        <v>423</v>
      </c>
      <c r="P44" s="14" t="s">
        <v>423</v>
      </c>
      <c r="Q44" s="14" t="s">
        <v>423</v>
      </c>
      <c r="R44" s="14" t="s">
        <v>423</v>
      </c>
      <c r="S44" s="14" t="s">
        <v>423</v>
      </c>
      <c r="T44" s="14" t="s">
        <v>423</v>
      </c>
      <c r="U44" s="14" t="s">
        <v>423</v>
      </c>
    </row>
    <row r="45" spans="1:21" ht="16.5" customHeight="1" x14ac:dyDescent="0.2">
      <c r="A45" s="7"/>
      <c r="B45" s="7" t="s">
        <v>850</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851</v>
      </c>
      <c r="D46" s="7"/>
      <c r="E46" s="7"/>
      <c r="F46" s="7"/>
      <c r="G46" s="7"/>
      <c r="H46" s="7"/>
      <c r="I46" s="7"/>
      <c r="J46" s="7"/>
      <c r="K46" s="7"/>
      <c r="L46" s="9" t="s">
        <v>240</v>
      </c>
      <c r="M46" s="17">
        <v>1352</v>
      </c>
      <c r="N46" s="17">
        <v>1008</v>
      </c>
      <c r="O46" s="15">
        <v>803</v>
      </c>
      <c r="P46" s="15">
        <v>409</v>
      </c>
      <c r="Q46" s="15">
        <v>325</v>
      </c>
      <c r="R46" s="16">
        <v>84</v>
      </c>
      <c r="S46" s="16">
        <v>51</v>
      </c>
      <c r="T46" s="16">
        <v>61</v>
      </c>
      <c r="U46" s="17">
        <v>4093</v>
      </c>
    </row>
    <row r="47" spans="1:21" ht="29.45" customHeight="1" x14ac:dyDescent="0.2">
      <c r="A47" s="7"/>
      <c r="B47" s="7"/>
      <c r="C47" s="84" t="s">
        <v>852</v>
      </c>
      <c r="D47" s="84"/>
      <c r="E47" s="84"/>
      <c r="F47" s="84"/>
      <c r="G47" s="84"/>
      <c r="H47" s="84"/>
      <c r="I47" s="84"/>
      <c r="J47" s="84"/>
      <c r="K47" s="84"/>
      <c r="L47" s="9" t="s">
        <v>240</v>
      </c>
      <c r="M47" s="15">
        <v>752</v>
      </c>
      <c r="N47" s="15">
        <v>552</v>
      </c>
      <c r="O47" s="15">
        <v>548</v>
      </c>
      <c r="P47" s="15">
        <v>182</v>
      </c>
      <c r="Q47" s="15">
        <v>122</v>
      </c>
      <c r="R47" s="16">
        <v>60</v>
      </c>
      <c r="S47" s="16">
        <v>31</v>
      </c>
      <c r="T47" s="16">
        <v>28</v>
      </c>
      <c r="U47" s="17">
        <v>2275</v>
      </c>
    </row>
    <row r="48" spans="1:21" ht="16.5" customHeight="1" x14ac:dyDescent="0.2">
      <c r="A48" s="7"/>
      <c r="B48" s="7"/>
      <c r="C48" s="7" t="s">
        <v>853</v>
      </c>
      <c r="D48" s="7"/>
      <c r="E48" s="7"/>
      <c r="F48" s="7"/>
      <c r="G48" s="7"/>
      <c r="H48" s="7"/>
      <c r="I48" s="7"/>
      <c r="J48" s="7"/>
      <c r="K48" s="7"/>
      <c r="L48" s="9" t="s">
        <v>240</v>
      </c>
      <c r="M48" s="17">
        <v>2104</v>
      </c>
      <c r="N48" s="17">
        <v>1560</v>
      </c>
      <c r="O48" s="17">
        <v>1351</v>
      </c>
      <c r="P48" s="15">
        <v>591</v>
      </c>
      <c r="Q48" s="15">
        <v>447</v>
      </c>
      <c r="R48" s="15">
        <v>144</v>
      </c>
      <c r="S48" s="16">
        <v>82</v>
      </c>
      <c r="T48" s="16">
        <v>89</v>
      </c>
      <c r="U48" s="17">
        <v>6368</v>
      </c>
    </row>
    <row r="49" spans="1:21" ht="16.5" customHeight="1" x14ac:dyDescent="0.2">
      <c r="A49" s="7"/>
      <c r="B49" s="7"/>
      <c r="C49" s="7" t="s">
        <v>854</v>
      </c>
      <c r="D49" s="7"/>
      <c r="E49" s="7"/>
      <c r="F49" s="7"/>
      <c r="G49" s="7"/>
      <c r="H49" s="7"/>
      <c r="I49" s="7"/>
      <c r="J49" s="7"/>
      <c r="K49" s="7"/>
      <c r="L49" s="9" t="s">
        <v>174</v>
      </c>
      <c r="M49" s="42" t="s">
        <v>423</v>
      </c>
      <c r="N49" s="42" t="s">
        <v>423</v>
      </c>
      <c r="O49" s="42" t="s">
        <v>423</v>
      </c>
      <c r="P49" s="42" t="s">
        <v>423</v>
      </c>
      <c r="Q49" s="42" t="s">
        <v>423</v>
      </c>
      <c r="R49" s="42" t="s">
        <v>423</v>
      </c>
      <c r="S49" s="42" t="s">
        <v>423</v>
      </c>
      <c r="T49" s="42" t="s">
        <v>423</v>
      </c>
      <c r="U49" s="42" t="s">
        <v>423</v>
      </c>
    </row>
    <row r="50" spans="1:21" ht="16.5" customHeight="1" x14ac:dyDescent="0.2">
      <c r="A50" s="7"/>
      <c r="B50" s="7" t="s">
        <v>855</v>
      </c>
      <c r="C50" s="7"/>
      <c r="D50" s="7"/>
      <c r="E50" s="7"/>
      <c r="F50" s="7"/>
      <c r="G50" s="7"/>
      <c r="H50" s="7"/>
      <c r="I50" s="7"/>
      <c r="J50" s="7"/>
      <c r="K50" s="7"/>
      <c r="L50" s="9"/>
      <c r="M50" s="10"/>
      <c r="N50" s="10"/>
      <c r="O50" s="10"/>
      <c r="P50" s="10"/>
      <c r="Q50" s="10"/>
      <c r="R50" s="10"/>
      <c r="S50" s="10"/>
      <c r="T50" s="10"/>
      <c r="U50" s="10"/>
    </row>
    <row r="51" spans="1:21" ht="16.5" customHeight="1" x14ac:dyDescent="0.2">
      <c r="A51" s="7"/>
      <c r="B51" s="7"/>
      <c r="C51" s="7" t="s">
        <v>851</v>
      </c>
      <c r="D51" s="7"/>
      <c r="E51" s="7"/>
      <c r="F51" s="7"/>
      <c r="G51" s="7"/>
      <c r="H51" s="7"/>
      <c r="I51" s="7"/>
      <c r="J51" s="7"/>
      <c r="K51" s="7"/>
      <c r="L51" s="9" t="s">
        <v>240</v>
      </c>
      <c r="M51" s="17">
        <v>1438</v>
      </c>
      <c r="N51" s="17">
        <v>1071</v>
      </c>
      <c r="O51" s="15">
        <v>860</v>
      </c>
      <c r="P51" s="15">
        <v>447</v>
      </c>
      <c r="Q51" s="15">
        <v>343</v>
      </c>
      <c r="R51" s="16">
        <v>94</v>
      </c>
      <c r="S51" s="16">
        <v>55</v>
      </c>
      <c r="T51" s="16">
        <v>74</v>
      </c>
      <c r="U51" s="17">
        <v>4382</v>
      </c>
    </row>
    <row r="52" spans="1:21" ht="29.45" customHeight="1" x14ac:dyDescent="0.2">
      <c r="A52" s="7"/>
      <c r="B52" s="7"/>
      <c r="C52" s="84" t="s">
        <v>852</v>
      </c>
      <c r="D52" s="84"/>
      <c r="E52" s="84"/>
      <c r="F52" s="84"/>
      <c r="G52" s="84"/>
      <c r="H52" s="84"/>
      <c r="I52" s="84"/>
      <c r="J52" s="84"/>
      <c r="K52" s="84"/>
      <c r="L52" s="9" t="s">
        <v>240</v>
      </c>
      <c r="M52" s="15">
        <v>787</v>
      </c>
      <c r="N52" s="15">
        <v>580</v>
      </c>
      <c r="O52" s="15">
        <v>574</v>
      </c>
      <c r="P52" s="15">
        <v>188</v>
      </c>
      <c r="Q52" s="15">
        <v>127</v>
      </c>
      <c r="R52" s="16">
        <v>61</v>
      </c>
      <c r="S52" s="16">
        <v>32</v>
      </c>
      <c r="T52" s="16">
        <v>29</v>
      </c>
      <c r="U52" s="17">
        <v>2378</v>
      </c>
    </row>
    <row r="53" spans="1:21" ht="16.5" customHeight="1" x14ac:dyDescent="0.2">
      <c r="A53" s="7" t="s">
        <v>244</v>
      </c>
      <c r="B53" s="7"/>
      <c r="C53" s="7"/>
      <c r="D53" s="7"/>
      <c r="E53" s="7"/>
      <c r="F53" s="7"/>
      <c r="G53" s="7"/>
      <c r="H53" s="7"/>
      <c r="I53" s="7"/>
      <c r="J53" s="7"/>
      <c r="K53" s="7"/>
      <c r="L53" s="9"/>
      <c r="M53" s="10"/>
      <c r="N53" s="10"/>
      <c r="O53" s="10"/>
      <c r="P53" s="10"/>
      <c r="Q53" s="10"/>
      <c r="R53" s="10"/>
      <c r="S53" s="10"/>
      <c r="T53" s="10"/>
      <c r="U53" s="10"/>
    </row>
    <row r="54" spans="1:21" ht="16.5" customHeight="1" x14ac:dyDescent="0.2">
      <c r="A54" s="7"/>
      <c r="B54" s="7" t="s">
        <v>857</v>
      </c>
      <c r="C54" s="7"/>
      <c r="D54" s="7"/>
      <c r="E54" s="7"/>
      <c r="F54" s="7"/>
      <c r="G54" s="7"/>
      <c r="H54" s="7"/>
      <c r="I54" s="7"/>
      <c r="J54" s="7"/>
      <c r="K54" s="7"/>
      <c r="L54" s="9" t="s">
        <v>240</v>
      </c>
      <c r="M54" s="14" t="s">
        <v>423</v>
      </c>
      <c r="N54" s="14" t="s">
        <v>423</v>
      </c>
      <c r="O54" s="14" t="s">
        <v>423</v>
      </c>
      <c r="P54" s="14" t="s">
        <v>423</v>
      </c>
      <c r="Q54" s="14" t="s">
        <v>423</v>
      </c>
      <c r="R54" s="14" t="s">
        <v>423</v>
      </c>
      <c r="S54" s="14" t="s">
        <v>423</v>
      </c>
      <c r="T54" s="14" t="s">
        <v>423</v>
      </c>
      <c r="U54" s="14" t="s">
        <v>423</v>
      </c>
    </row>
    <row r="55" spans="1:21" ht="16.5" customHeight="1" x14ac:dyDescent="0.2">
      <c r="A55" s="7"/>
      <c r="B55" s="7" t="s">
        <v>850</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851</v>
      </c>
      <c r="D56" s="7"/>
      <c r="E56" s="7"/>
      <c r="F56" s="7"/>
      <c r="G56" s="7"/>
      <c r="H56" s="7"/>
      <c r="I56" s="7"/>
      <c r="J56" s="7"/>
      <c r="K56" s="7"/>
      <c r="L56" s="9" t="s">
        <v>240</v>
      </c>
      <c r="M56" s="17">
        <v>1325</v>
      </c>
      <c r="N56" s="15">
        <v>979</v>
      </c>
      <c r="O56" s="15">
        <v>788</v>
      </c>
      <c r="P56" s="15">
        <v>400</v>
      </c>
      <c r="Q56" s="15">
        <v>323</v>
      </c>
      <c r="R56" s="16">
        <v>87</v>
      </c>
      <c r="S56" s="16">
        <v>46</v>
      </c>
      <c r="T56" s="16">
        <v>60</v>
      </c>
      <c r="U56" s="17">
        <v>4008</v>
      </c>
    </row>
    <row r="57" spans="1:21" ht="29.45" customHeight="1" x14ac:dyDescent="0.2">
      <c r="A57" s="7"/>
      <c r="B57" s="7"/>
      <c r="C57" s="84" t="s">
        <v>852</v>
      </c>
      <c r="D57" s="84"/>
      <c r="E57" s="84"/>
      <c r="F57" s="84"/>
      <c r="G57" s="84"/>
      <c r="H57" s="84"/>
      <c r="I57" s="84"/>
      <c r="J57" s="84"/>
      <c r="K57" s="84"/>
      <c r="L57" s="9" t="s">
        <v>240</v>
      </c>
      <c r="M57" s="15">
        <v>809</v>
      </c>
      <c r="N57" s="15">
        <v>569</v>
      </c>
      <c r="O57" s="15">
        <v>514</v>
      </c>
      <c r="P57" s="15">
        <v>175</v>
      </c>
      <c r="Q57" s="15">
        <v>119</v>
      </c>
      <c r="R57" s="16">
        <v>67</v>
      </c>
      <c r="S57" s="16">
        <v>42</v>
      </c>
      <c r="T57" s="16">
        <v>21</v>
      </c>
      <c r="U57" s="17">
        <v>2316</v>
      </c>
    </row>
    <row r="58" spans="1:21" ht="16.5" customHeight="1" x14ac:dyDescent="0.2">
      <c r="A58" s="7"/>
      <c r="B58" s="7"/>
      <c r="C58" s="7" t="s">
        <v>853</v>
      </c>
      <c r="D58" s="7"/>
      <c r="E58" s="7"/>
      <c r="F58" s="7"/>
      <c r="G58" s="7"/>
      <c r="H58" s="7"/>
      <c r="I58" s="7"/>
      <c r="J58" s="7"/>
      <c r="K58" s="7"/>
      <c r="L58" s="9" t="s">
        <v>240</v>
      </c>
      <c r="M58" s="17">
        <v>2134</v>
      </c>
      <c r="N58" s="17">
        <v>1548</v>
      </c>
      <c r="O58" s="17">
        <v>1302</v>
      </c>
      <c r="P58" s="15">
        <v>575</v>
      </c>
      <c r="Q58" s="15">
        <v>442</v>
      </c>
      <c r="R58" s="15">
        <v>154</v>
      </c>
      <c r="S58" s="16">
        <v>88</v>
      </c>
      <c r="T58" s="16">
        <v>81</v>
      </c>
      <c r="U58" s="17">
        <v>6324</v>
      </c>
    </row>
    <row r="59" spans="1:21" ht="16.5" customHeight="1" x14ac:dyDescent="0.2">
      <c r="A59" s="7"/>
      <c r="B59" s="7"/>
      <c r="C59" s="7" t="s">
        <v>854</v>
      </c>
      <c r="D59" s="7"/>
      <c r="E59" s="7"/>
      <c r="F59" s="7"/>
      <c r="G59" s="7"/>
      <c r="H59" s="7"/>
      <c r="I59" s="7"/>
      <c r="J59" s="7"/>
      <c r="K59" s="7"/>
      <c r="L59" s="9" t="s">
        <v>174</v>
      </c>
      <c r="M59" s="42" t="s">
        <v>423</v>
      </c>
      <c r="N59" s="42" t="s">
        <v>423</v>
      </c>
      <c r="O59" s="42" t="s">
        <v>423</v>
      </c>
      <c r="P59" s="42" t="s">
        <v>423</v>
      </c>
      <c r="Q59" s="42" t="s">
        <v>423</v>
      </c>
      <c r="R59" s="42" t="s">
        <v>423</v>
      </c>
      <c r="S59" s="42" t="s">
        <v>423</v>
      </c>
      <c r="T59" s="42" t="s">
        <v>423</v>
      </c>
      <c r="U59" s="42" t="s">
        <v>423</v>
      </c>
    </row>
    <row r="60" spans="1:21" ht="16.5" customHeight="1" x14ac:dyDescent="0.2">
      <c r="A60" s="7"/>
      <c r="B60" s="7" t="s">
        <v>855</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t="s">
        <v>851</v>
      </c>
      <c r="D61" s="7"/>
      <c r="E61" s="7"/>
      <c r="F61" s="7"/>
      <c r="G61" s="7"/>
      <c r="H61" s="7"/>
      <c r="I61" s="7"/>
      <c r="J61" s="7"/>
      <c r="K61" s="7"/>
      <c r="L61" s="9" t="s">
        <v>240</v>
      </c>
      <c r="M61" s="17">
        <v>1420</v>
      </c>
      <c r="N61" s="17">
        <v>1055</v>
      </c>
      <c r="O61" s="15">
        <v>842</v>
      </c>
      <c r="P61" s="15">
        <v>424</v>
      </c>
      <c r="Q61" s="15">
        <v>340</v>
      </c>
      <c r="R61" s="16">
        <v>90</v>
      </c>
      <c r="S61" s="16">
        <v>53</v>
      </c>
      <c r="T61" s="16">
        <v>66</v>
      </c>
      <c r="U61" s="17">
        <v>4290</v>
      </c>
    </row>
    <row r="62" spans="1:21" ht="29.45" customHeight="1" x14ac:dyDescent="0.2">
      <c r="A62" s="7"/>
      <c r="B62" s="7"/>
      <c r="C62" s="84" t="s">
        <v>852</v>
      </c>
      <c r="D62" s="84"/>
      <c r="E62" s="84"/>
      <c r="F62" s="84"/>
      <c r="G62" s="84"/>
      <c r="H62" s="84"/>
      <c r="I62" s="84"/>
      <c r="J62" s="84"/>
      <c r="K62" s="84"/>
      <c r="L62" s="9" t="s">
        <v>240</v>
      </c>
      <c r="M62" s="15">
        <v>841</v>
      </c>
      <c r="N62" s="15">
        <v>602</v>
      </c>
      <c r="O62" s="15">
        <v>531</v>
      </c>
      <c r="P62" s="15">
        <v>183</v>
      </c>
      <c r="Q62" s="15">
        <v>121</v>
      </c>
      <c r="R62" s="16">
        <v>67</v>
      </c>
      <c r="S62" s="16">
        <v>42</v>
      </c>
      <c r="T62" s="16">
        <v>23</v>
      </c>
      <c r="U62" s="17">
        <v>2410</v>
      </c>
    </row>
    <row r="63" spans="1:21" ht="16.5" customHeight="1" x14ac:dyDescent="0.2">
      <c r="A63" s="7" t="s">
        <v>245</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857</v>
      </c>
      <c r="C64" s="7"/>
      <c r="D64" s="7"/>
      <c r="E64" s="7"/>
      <c r="F64" s="7"/>
      <c r="G64" s="7"/>
      <c r="H64" s="7"/>
      <c r="I64" s="7"/>
      <c r="J64" s="7"/>
      <c r="K64" s="7"/>
      <c r="L64" s="9" t="s">
        <v>240</v>
      </c>
      <c r="M64" s="14" t="s">
        <v>423</v>
      </c>
      <c r="N64" s="14" t="s">
        <v>423</v>
      </c>
      <c r="O64" s="14" t="s">
        <v>423</v>
      </c>
      <c r="P64" s="14" t="s">
        <v>423</v>
      </c>
      <c r="Q64" s="14" t="s">
        <v>423</v>
      </c>
      <c r="R64" s="14" t="s">
        <v>423</v>
      </c>
      <c r="S64" s="14" t="s">
        <v>423</v>
      </c>
      <c r="T64" s="14" t="s">
        <v>423</v>
      </c>
      <c r="U64" s="14" t="s">
        <v>423</v>
      </c>
    </row>
    <row r="65" spans="1:21" ht="16.5" customHeight="1" x14ac:dyDescent="0.2">
      <c r="A65" s="7"/>
      <c r="B65" s="7" t="s">
        <v>850</v>
      </c>
      <c r="C65" s="7"/>
      <c r="D65" s="7"/>
      <c r="E65" s="7"/>
      <c r="F65" s="7"/>
      <c r="G65" s="7"/>
      <c r="H65" s="7"/>
      <c r="I65" s="7"/>
      <c r="J65" s="7"/>
      <c r="K65" s="7"/>
      <c r="L65" s="9"/>
      <c r="M65" s="10"/>
      <c r="N65" s="10"/>
      <c r="O65" s="10"/>
      <c r="P65" s="10"/>
      <c r="Q65" s="10"/>
      <c r="R65" s="10"/>
      <c r="S65" s="10"/>
      <c r="T65" s="10"/>
      <c r="U65" s="10"/>
    </row>
    <row r="66" spans="1:21" ht="16.5" customHeight="1" x14ac:dyDescent="0.2">
      <c r="A66" s="7"/>
      <c r="B66" s="7"/>
      <c r="C66" s="7" t="s">
        <v>851</v>
      </c>
      <c r="D66" s="7"/>
      <c r="E66" s="7"/>
      <c r="F66" s="7"/>
      <c r="G66" s="7"/>
      <c r="H66" s="7"/>
      <c r="I66" s="7"/>
      <c r="J66" s="7"/>
      <c r="K66" s="7"/>
      <c r="L66" s="9" t="s">
        <v>240</v>
      </c>
      <c r="M66" s="17">
        <v>1307</v>
      </c>
      <c r="N66" s="15">
        <v>939</v>
      </c>
      <c r="O66" s="15">
        <v>784</v>
      </c>
      <c r="P66" s="15">
        <v>381</v>
      </c>
      <c r="Q66" s="15">
        <v>321</v>
      </c>
      <c r="R66" s="16">
        <v>85</v>
      </c>
      <c r="S66" s="16">
        <v>43</v>
      </c>
      <c r="T66" s="16">
        <v>58</v>
      </c>
      <c r="U66" s="17">
        <v>3918</v>
      </c>
    </row>
    <row r="67" spans="1:21" ht="29.45" customHeight="1" x14ac:dyDescent="0.2">
      <c r="A67" s="7"/>
      <c r="B67" s="7"/>
      <c r="C67" s="84" t="s">
        <v>852</v>
      </c>
      <c r="D67" s="84"/>
      <c r="E67" s="84"/>
      <c r="F67" s="84"/>
      <c r="G67" s="84"/>
      <c r="H67" s="84"/>
      <c r="I67" s="84"/>
      <c r="J67" s="84"/>
      <c r="K67" s="84"/>
      <c r="L67" s="9" t="s">
        <v>240</v>
      </c>
      <c r="M67" s="15">
        <v>684</v>
      </c>
      <c r="N67" s="15">
        <v>517</v>
      </c>
      <c r="O67" s="15">
        <v>468</v>
      </c>
      <c r="P67" s="15">
        <v>158</v>
      </c>
      <c r="Q67" s="16">
        <v>94</v>
      </c>
      <c r="R67" s="16">
        <v>56</v>
      </c>
      <c r="S67" s="16">
        <v>40</v>
      </c>
      <c r="T67" s="16">
        <v>18</v>
      </c>
      <c r="U67" s="17">
        <v>2035</v>
      </c>
    </row>
    <row r="68" spans="1:21" ht="16.5" customHeight="1" x14ac:dyDescent="0.2">
      <c r="A68" s="7"/>
      <c r="B68" s="7"/>
      <c r="C68" s="7" t="s">
        <v>853</v>
      </c>
      <c r="D68" s="7"/>
      <c r="E68" s="7"/>
      <c r="F68" s="7"/>
      <c r="G68" s="7"/>
      <c r="H68" s="7"/>
      <c r="I68" s="7"/>
      <c r="J68" s="7"/>
      <c r="K68" s="7"/>
      <c r="L68" s="9" t="s">
        <v>240</v>
      </c>
      <c r="M68" s="17">
        <v>1991</v>
      </c>
      <c r="N68" s="17">
        <v>1456</v>
      </c>
      <c r="O68" s="17">
        <v>1252</v>
      </c>
      <c r="P68" s="15">
        <v>539</v>
      </c>
      <c r="Q68" s="15">
        <v>415</v>
      </c>
      <c r="R68" s="15">
        <v>141</v>
      </c>
      <c r="S68" s="16">
        <v>83</v>
      </c>
      <c r="T68" s="16">
        <v>76</v>
      </c>
      <c r="U68" s="17">
        <v>5953</v>
      </c>
    </row>
    <row r="69" spans="1:21" ht="16.5" customHeight="1" x14ac:dyDescent="0.2">
      <c r="A69" s="7"/>
      <c r="B69" s="7"/>
      <c r="C69" s="7" t="s">
        <v>854</v>
      </c>
      <c r="D69" s="7"/>
      <c r="E69" s="7"/>
      <c r="F69" s="7"/>
      <c r="G69" s="7"/>
      <c r="H69" s="7"/>
      <c r="I69" s="7"/>
      <c r="J69" s="7"/>
      <c r="K69" s="7"/>
      <c r="L69" s="9" t="s">
        <v>174</v>
      </c>
      <c r="M69" s="42" t="s">
        <v>423</v>
      </c>
      <c r="N69" s="42" t="s">
        <v>423</v>
      </c>
      <c r="O69" s="42" t="s">
        <v>423</v>
      </c>
      <c r="P69" s="42" t="s">
        <v>423</v>
      </c>
      <c r="Q69" s="42" t="s">
        <v>423</v>
      </c>
      <c r="R69" s="42" t="s">
        <v>423</v>
      </c>
      <c r="S69" s="42" t="s">
        <v>423</v>
      </c>
      <c r="T69" s="42" t="s">
        <v>423</v>
      </c>
      <c r="U69" s="42" t="s">
        <v>423</v>
      </c>
    </row>
    <row r="70" spans="1:21" ht="16.5" customHeight="1" x14ac:dyDescent="0.2">
      <c r="A70" s="7"/>
      <c r="B70" s="7" t="s">
        <v>855</v>
      </c>
      <c r="C70" s="7"/>
      <c r="D70" s="7"/>
      <c r="E70" s="7"/>
      <c r="F70" s="7"/>
      <c r="G70" s="7"/>
      <c r="H70" s="7"/>
      <c r="I70" s="7"/>
      <c r="J70" s="7"/>
      <c r="K70" s="7"/>
      <c r="L70" s="9"/>
      <c r="M70" s="10"/>
      <c r="N70" s="10"/>
      <c r="O70" s="10"/>
      <c r="P70" s="10"/>
      <c r="Q70" s="10"/>
      <c r="R70" s="10"/>
      <c r="S70" s="10"/>
      <c r="T70" s="10"/>
      <c r="U70" s="10"/>
    </row>
    <row r="71" spans="1:21" ht="16.5" customHeight="1" x14ac:dyDescent="0.2">
      <c r="A71" s="7"/>
      <c r="B71" s="7"/>
      <c r="C71" s="7" t="s">
        <v>851</v>
      </c>
      <c r="D71" s="7"/>
      <c r="E71" s="7"/>
      <c r="F71" s="7"/>
      <c r="G71" s="7"/>
      <c r="H71" s="7"/>
      <c r="I71" s="7"/>
      <c r="J71" s="7"/>
      <c r="K71" s="7"/>
      <c r="L71" s="9" t="s">
        <v>240</v>
      </c>
      <c r="M71" s="17">
        <v>1368</v>
      </c>
      <c r="N71" s="15">
        <v>982</v>
      </c>
      <c r="O71" s="15">
        <v>815</v>
      </c>
      <c r="P71" s="15">
        <v>403</v>
      </c>
      <c r="Q71" s="15">
        <v>337</v>
      </c>
      <c r="R71" s="16">
        <v>87</v>
      </c>
      <c r="S71" s="16">
        <v>44</v>
      </c>
      <c r="T71" s="16">
        <v>58</v>
      </c>
      <c r="U71" s="17">
        <v>4094</v>
      </c>
    </row>
    <row r="72" spans="1:21" ht="29.45" customHeight="1" x14ac:dyDescent="0.2">
      <c r="A72" s="7"/>
      <c r="B72" s="7"/>
      <c r="C72" s="84" t="s">
        <v>852</v>
      </c>
      <c r="D72" s="84"/>
      <c r="E72" s="84"/>
      <c r="F72" s="84"/>
      <c r="G72" s="84"/>
      <c r="H72" s="84"/>
      <c r="I72" s="84"/>
      <c r="J72" s="84"/>
      <c r="K72" s="84"/>
      <c r="L72" s="9" t="s">
        <v>240</v>
      </c>
      <c r="M72" s="15">
        <v>736</v>
      </c>
      <c r="N72" s="15">
        <v>551</v>
      </c>
      <c r="O72" s="15">
        <v>505</v>
      </c>
      <c r="P72" s="15">
        <v>170</v>
      </c>
      <c r="Q72" s="16">
        <v>99</v>
      </c>
      <c r="R72" s="16">
        <v>58</v>
      </c>
      <c r="S72" s="16">
        <v>42</v>
      </c>
      <c r="T72" s="16">
        <v>20</v>
      </c>
      <c r="U72" s="17">
        <v>2181</v>
      </c>
    </row>
    <row r="73" spans="1:21" ht="16.5" customHeight="1" x14ac:dyDescent="0.2">
      <c r="A73" s="7" t="s">
        <v>246</v>
      </c>
      <c r="B73" s="7"/>
      <c r="C73" s="7"/>
      <c r="D73" s="7"/>
      <c r="E73" s="7"/>
      <c r="F73" s="7"/>
      <c r="G73" s="7"/>
      <c r="H73" s="7"/>
      <c r="I73" s="7"/>
      <c r="J73" s="7"/>
      <c r="K73" s="7"/>
      <c r="L73" s="9"/>
      <c r="M73" s="10"/>
      <c r="N73" s="10"/>
      <c r="O73" s="10"/>
      <c r="P73" s="10"/>
      <c r="Q73" s="10"/>
      <c r="R73" s="10"/>
      <c r="S73" s="10"/>
      <c r="T73" s="10"/>
      <c r="U73" s="10"/>
    </row>
    <row r="74" spans="1:21" ht="16.5" customHeight="1" x14ac:dyDescent="0.2">
      <c r="A74" s="7"/>
      <c r="B74" s="7" t="s">
        <v>857</v>
      </c>
      <c r="C74" s="7"/>
      <c r="D74" s="7"/>
      <c r="E74" s="7"/>
      <c r="F74" s="7"/>
      <c r="G74" s="7"/>
      <c r="H74" s="7"/>
      <c r="I74" s="7"/>
      <c r="J74" s="7"/>
      <c r="K74" s="7"/>
      <c r="L74" s="9" t="s">
        <v>240</v>
      </c>
      <c r="M74" s="14" t="s">
        <v>423</v>
      </c>
      <c r="N74" s="14" t="s">
        <v>423</v>
      </c>
      <c r="O74" s="14" t="s">
        <v>423</v>
      </c>
      <c r="P74" s="14" t="s">
        <v>423</v>
      </c>
      <c r="Q74" s="14" t="s">
        <v>423</v>
      </c>
      <c r="R74" s="14" t="s">
        <v>423</v>
      </c>
      <c r="S74" s="14" t="s">
        <v>423</v>
      </c>
      <c r="T74" s="14" t="s">
        <v>423</v>
      </c>
      <c r="U74" s="14" t="s">
        <v>423</v>
      </c>
    </row>
    <row r="75" spans="1:21" ht="16.5" customHeight="1" x14ac:dyDescent="0.2">
      <c r="A75" s="7"/>
      <c r="B75" s="7" t="s">
        <v>850</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851</v>
      </c>
      <c r="D76" s="7"/>
      <c r="E76" s="7"/>
      <c r="F76" s="7"/>
      <c r="G76" s="7"/>
      <c r="H76" s="7"/>
      <c r="I76" s="7"/>
      <c r="J76" s="7"/>
      <c r="K76" s="7"/>
      <c r="L76" s="9" t="s">
        <v>240</v>
      </c>
      <c r="M76" s="17">
        <v>1271</v>
      </c>
      <c r="N76" s="15">
        <v>908</v>
      </c>
      <c r="O76" s="15">
        <v>748</v>
      </c>
      <c r="P76" s="15">
        <v>349</v>
      </c>
      <c r="Q76" s="15">
        <v>321</v>
      </c>
      <c r="R76" s="16">
        <v>84</v>
      </c>
      <c r="S76" s="16">
        <v>41</v>
      </c>
      <c r="T76" s="16">
        <v>54</v>
      </c>
      <c r="U76" s="17">
        <v>3776</v>
      </c>
    </row>
    <row r="77" spans="1:21" ht="29.45" customHeight="1" x14ac:dyDescent="0.2">
      <c r="A77" s="7"/>
      <c r="B77" s="7"/>
      <c r="C77" s="84" t="s">
        <v>852</v>
      </c>
      <c r="D77" s="84"/>
      <c r="E77" s="84"/>
      <c r="F77" s="84"/>
      <c r="G77" s="84"/>
      <c r="H77" s="84"/>
      <c r="I77" s="84"/>
      <c r="J77" s="84"/>
      <c r="K77" s="84"/>
      <c r="L77" s="9" t="s">
        <v>240</v>
      </c>
      <c r="M77" s="15">
        <v>622</v>
      </c>
      <c r="N77" s="15">
        <v>460</v>
      </c>
      <c r="O77" s="15">
        <v>415</v>
      </c>
      <c r="P77" s="15">
        <v>154</v>
      </c>
      <c r="Q77" s="15">
        <v>107</v>
      </c>
      <c r="R77" s="16">
        <v>55</v>
      </c>
      <c r="S77" s="16">
        <v>30</v>
      </c>
      <c r="T77" s="16">
        <v>26</v>
      </c>
      <c r="U77" s="17">
        <v>1869</v>
      </c>
    </row>
    <row r="78" spans="1:21" ht="16.5" customHeight="1" x14ac:dyDescent="0.2">
      <c r="A78" s="7"/>
      <c r="B78" s="7"/>
      <c r="C78" s="7" t="s">
        <v>853</v>
      </c>
      <c r="D78" s="7"/>
      <c r="E78" s="7"/>
      <c r="F78" s="7"/>
      <c r="G78" s="7"/>
      <c r="H78" s="7"/>
      <c r="I78" s="7"/>
      <c r="J78" s="7"/>
      <c r="K78" s="7"/>
      <c r="L78" s="9" t="s">
        <v>240</v>
      </c>
      <c r="M78" s="17">
        <v>1893</v>
      </c>
      <c r="N78" s="17">
        <v>1368</v>
      </c>
      <c r="O78" s="17">
        <v>1163</v>
      </c>
      <c r="P78" s="15">
        <v>503</v>
      </c>
      <c r="Q78" s="15">
        <v>428</v>
      </c>
      <c r="R78" s="15">
        <v>139</v>
      </c>
      <c r="S78" s="16">
        <v>71</v>
      </c>
      <c r="T78" s="16">
        <v>80</v>
      </c>
      <c r="U78" s="17">
        <v>5645</v>
      </c>
    </row>
    <row r="79" spans="1:21" ht="16.5" customHeight="1" x14ac:dyDescent="0.2">
      <c r="A79" s="7"/>
      <c r="B79" s="7"/>
      <c r="C79" s="7" t="s">
        <v>854</v>
      </c>
      <c r="D79" s="7"/>
      <c r="E79" s="7"/>
      <c r="F79" s="7"/>
      <c r="G79" s="7"/>
      <c r="H79" s="7"/>
      <c r="I79" s="7"/>
      <c r="J79" s="7"/>
      <c r="K79" s="7"/>
      <c r="L79" s="9" t="s">
        <v>174</v>
      </c>
      <c r="M79" s="42" t="s">
        <v>423</v>
      </c>
      <c r="N79" s="42" t="s">
        <v>423</v>
      </c>
      <c r="O79" s="42" t="s">
        <v>423</v>
      </c>
      <c r="P79" s="42" t="s">
        <v>423</v>
      </c>
      <c r="Q79" s="42" t="s">
        <v>423</v>
      </c>
      <c r="R79" s="42" t="s">
        <v>423</v>
      </c>
      <c r="S79" s="42" t="s">
        <v>423</v>
      </c>
      <c r="T79" s="42" t="s">
        <v>423</v>
      </c>
      <c r="U79" s="42" t="s">
        <v>423</v>
      </c>
    </row>
    <row r="80" spans="1:21" ht="16.5" customHeight="1" x14ac:dyDescent="0.2">
      <c r="A80" s="7"/>
      <c r="B80" s="7" t="s">
        <v>855</v>
      </c>
      <c r="C80" s="7"/>
      <c r="D80" s="7"/>
      <c r="E80" s="7"/>
      <c r="F80" s="7"/>
      <c r="G80" s="7"/>
      <c r="H80" s="7"/>
      <c r="I80" s="7"/>
      <c r="J80" s="7"/>
      <c r="K80" s="7"/>
      <c r="L80" s="9"/>
      <c r="M80" s="10"/>
      <c r="N80" s="10"/>
      <c r="O80" s="10"/>
      <c r="P80" s="10"/>
      <c r="Q80" s="10"/>
      <c r="R80" s="10"/>
      <c r="S80" s="10"/>
      <c r="T80" s="10"/>
      <c r="U80" s="10"/>
    </row>
    <row r="81" spans="1:21" ht="16.5" customHeight="1" x14ac:dyDescent="0.2">
      <c r="A81" s="7"/>
      <c r="B81" s="7"/>
      <c r="C81" s="7" t="s">
        <v>851</v>
      </c>
      <c r="D81" s="7"/>
      <c r="E81" s="7"/>
      <c r="F81" s="7"/>
      <c r="G81" s="7"/>
      <c r="H81" s="7"/>
      <c r="I81" s="7"/>
      <c r="J81" s="7"/>
      <c r="K81" s="7"/>
      <c r="L81" s="9" t="s">
        <v>240</v>
      </c>
      <c r="M81" s="17">
        <v>1321</v>
      </c>
      <c r="N81" s="15">
        <v>946</v>
      </c>
      <c r="O81" s="15">
        <v>786</v>
      </c>
      <c r="P81" s="15">
        <v>370</v>
      </c>
      <c r="Q81" s="15">
        <v>337</v>
      </c>
      <c r="R81" s="16">
        <v>87</v>
      </c>
      <c r="S81" s="16">
        <v>42</v>
      </c>
      <c r="T81" s="16">
        <v>57</v>
      </c>
      <c r="U81" s="17">
        <v>3946</v>
      </c>
    </row>
    <row r="82" spans="1:21" ht="29.45" customHeight="1" x14ac:dyDescent="0.2">
      <c r="A82" s="7"/>
      <c r="B82" s="7"/>
      <c r="C82" s="84" t="s">
        <v>852</v>
      </c>
      <c r="D82" s="84"/>
      <c r="E82" s="84"/>
      <c r="F82" s="84"/>
      <c r="G82" s="84"/>
      <c r="H82" s="84"/>
      <c r="I82" s="84"/>
      <c r="J82" s="84"/>
      <c r="K82" s="84"/>
      <c r="L82" s="9" t="s">
        <v>240</v>
      </c>
      <c r="M82" s="15">
        <v>663</v>
      </c>
      <c r="N82" s="15">
        <v>490</v>
      </c>
      <c r="O82" s="15">
        <v>449</v>
      </c>
      <c r="P82" s="15">
        <v>167</v>
      </c>
      <c r="Q82" s="15">
        <v>109</v>
      </c>
      <c r="R82" s="16">
        <v>59</v>
      </c>
      <c r="S82" s="16">
        <v>30</v>
      </c>
      <c r="T82" s="16">
        <v>27</v>
      </c>
      <c r="U82" s="17">
        <v>1994</v>
      </c>
    </row>
    <row r="83" spans="1:21" ht="16.5" customHeight="1" x14ac:dyDescent="0.2">
      <c r="A83" s="7" t="s">
        <v>420</v>
      </c>
      <c r="B83" s="7"/>
      <c r="C83" s="7"/>
      <c r="D83" s="7"/>
      <c r="E83" s="7"/>
      <c r="F83" s="7"/>
      <c r="G83" s="7"/>
      <c r="H83" s="7"/>
      <c r="I83" s="7"/>
      <c r="J83" s="7"/>
      <c r="K83" s="7"/>
      <c r="L83" s="9"/>
      <c r="M83" s="10"/>
      <c r="N83" s="10"/>
      <c r="O83" s="10"/>
      <c r="P83" s="10"/>
      <c r="Q83" s="10"/>
      <c r="R83" s="10"/>
      <c r="S83" s="10"/>
      <c r="T83" s="10"/>
      <c r="U83" s="10"/>
    </row>
    <row r="84" spans="1:21" ht="16.5" customHeight="1" x14ac:dyDescent="0.2">
      <c r="A84" s="7"/>
      <c r="B84" s="7" t="s">
        <v>857</v>
      </c>
      <c r="C84" s="7"/>
      <c r="D84" s="7"/>
      <c r="E84" s="7"/>
      <c r="F84" s="7"/>
      <c r="G84" s="7"/>
      <c r="H84" s="7"/>
      <c r="I84" s="7"/>
      <c r="J84" s="7"/>
      <c r="K84" s="7"/>
      <c r="L84" s="9" t="s">
        <v>240</v>
      </c>
      <c r="M84" s="14" t="s">
        <v>423</v>
      </c>
      <c r="N84" s="14" t="s">
        <v>423</v>
      </c>
      <c r="O84" s="14" t="s">
        <v>423</v>
      </c>
      <c r="P84" s="14" t="s">
        <v>423</v>
      </c>
      <c r="Q84" s="14" t="s">
        <v>423</v>
      </c>
      <c r="R84" s="14" t="s">
        <v>423</v>
      </c>
      <c r="S84" s="14" t="s">
        <v>423</v>
      </c>
      <c r="T84" s="14" t="s">
        <v>423</v>
      </c>
      <c r="U84" s="14" t="s">
        <v>423</v>
      </c>
    </row>
    <row r="85" spans="1:21" ht="16.5" customHeight="1" x14ac:dyDescent="0.2">
      <c r="A85" s="7"/>
      <c r="B85" s="7" t="s">
        <v>850</v>
      </c>
      <c r="C85" s="7"/>
      <c r="D85" s="7"/>
      <c r="E85" s="7"/>
      <c r="F85" s="7"/>
      <c r="G85" s="7"/>
      <c r="H85" s="7"/>
      <c r="I85" s="7"/>
      <c r="J85" s="7"/>
      <c r="K85" s="7"/>
      <c r="L85" s="9"/>
      <c r="M85" s="10"/>
      <c r="N85" s="10"/>
      <c r="O85" s="10"/>
      <c r="P85" s="10"/>
      <c r="Q85" s="10"/>
      <c r="R85" s="10"/>
      <c r="S85" s="10"/>
      <c r="T85" s="10"/>
      <c r="U85" s="10"/>
    </row>
    <row r="86" spans="1:21" ht="16.5" customHeight="1" x14ac:dyDescent="0.2">
      <c r="A86" s="7"/>
      <c r="B86" s="7"/>
      <c r="C86" s="7" t="s">
        <v>851</v>
      </c>
      <c r="D86" s="7"/>
      <c r="E86" s="7"/>
      <c r="F86" s="7"/>
      <c r="G86" s="7"/>
      <c r="H86" s="7"/>
      <c r="I86" s="7"/>
      <c r="J86" s="7"/>
      <c r="K86" s="7"/>
      <c r="L86" s="9" t="s">
        <v>240</v>
      </c>
      <c r="M86" s="17">
        <v>1284</v>
      </c>
      <c r="N86" s="15">
        <v>892</v>
      </c>
      <c r="O86" s="15">
        <v>742</v>
      </c>
      <c r="P86" s="15">
        <v>333</v>
      </c>
      <c r="Q86" s="15">
        <v>331</v>
      </c>
      <c r="R86" s="16">
        <v>85</v>
      </c>
      <c r="S86" s="16">
        <v>38</v>
      </c>
      <c r="T86" s="16">
        <v>52</v>
      </c>
      <c r="U86" s="17">
        <v>3757</v>
      </c>
    </row>
    <row r="87" spans="1:21" ht="29.45" customHeight="1" x14ac:dyDescent="0.2">
      <c r="A87" s="7"/>
      <c r="B87" s="7"/>
      <c r="C87" s="84" t="s">
        <v>852</v>
      </c>
      <c r="D87" s="84"/>
      <c r="E87" s="84"/>
      <c r="F87" s="84"/>
      <c r="G87" s="84"/>
      <c r="H87" s="84"/>
      <c r="I87" s="84"/>
      <c r="J87" s="84"/>
      <c r="K87" s="84"/>
      <c r="L87" s="9" t="s">
        <v>240</v>
      </c>
      <c r="M87" s="15">
        <v>625</v>
      </c>
      <c r="N87" s="15">
        <v>462</v>
      </c>
      <c r="O87" s="15">
        <v>382</v>
      </c>
      <c r="P87" s="15">
        <v>160</v>
      </c>
      <c r="Q87" s="16">
        <v>91</v>
      </c>
      <c r="R87" s="16">
        <v>59</v>
      </c>
      <c r="S87" s="16">
        <v>34</v>
      </c>
      <c r="T87" s="16">
        <v>15</v>
      </c>
      <c r="U87" s="17">
        <v>1828</v>
      </c>
    </row>
    <row r="88" spans="1:21" ht="16.5" customHeight="1" x14ac:dyDescent="0.2">
      <c r="A88" s="7"/>
      <c r="B88" s="7"/>
      <c r="C88" s="7" t="s">
        <v>853</v>
      </c>
      <c r="D88" s="7"/>
      <c r="E88" s="7"/>
      <c r="F88" s="7"/>
      <c r="G88" s="7"/>
      <c r="H88" s="7"/>
      <c r="I88" s="7"/>
      <c r="J88" s="7"/>
      <c r="K88" s="7"/>
      <c r="L88" s="9" t="s">
        <v>240</v>
      </c>
      <c r="M88" s="17">
        <v>1909</v>
      </c>
      <c r="N88" s="17">
        <v>1354</v>
      </c>
      <c r="O88" s="17">
        <v>1124</v>
      </c>
      <c r="P88" s="15">
        <v>493</v>
      </c>
      <c r="Q88" s="15">
        <v>422</v>
      </c>
      <c r="R88" s="15">
        <v>144</v>
      </c>
      <c r="S88" s="16">
        <v>72</v>
      </c>
      <c r="T88" s="16">
        <v>67</v>
      </c>
      <c r="U88" s="17">
        <v>5585</v>
      </c>
    </row>
    <row r="89" spans="1:21" ht="16.5" customHeight="1" x14ac:dyDescent="0.2">
      <c r="A89" s="7"/>
      <c r="B89" s="7"/>
      <c r="C89" s="7" t="s">
        <v>854</v>
      </c>
      <c r="D89" s="7"/>
      <c r="E89" s="7"/>
      <c r="F89" s="7"/>
      <c r="G89" s="7"/>
      <c r="H89" s="7"/>
      <c r="I89" s="7"/>
      <c r="J89" s="7"/>
      <c r="K89" s="7"/>
      <c r="L89" s="9" t="s">
        <v>174</v>
      </c>
      <c r="M89" s="42" t="s">
        <v>423</v>
      </c>
      <c r="N89" s="42" t="s">
        <v>423</v>
      </c>
      <c r="O89" s="42" t="s">
        <v>423</v>
      </c>
      <c r="P89" s="42" t="s">
        <v>423</v>
      </c>
      <c r="Q89" s="42" t="s">
        <v>423</v>
      </c>
      <c r="R89" s="42" t="s">
        <v>423</v>
      </c>
      <c r="S89" s="42" t="s">
        <v>423</v>
      </c>
      <c r="T89" s="42" t="s">
        <v>423</v>
      </c>
      <c r="U89" s="42" t="s">
        <v>423</v>
      </c>
    </row>
    <row r="90" spans="1:21" ht="16.5" customHeight="1" x14ac:dyDescent="0.2">
      <c r="A90" s="7"/>
      <c r="B90" s="7" t="s">
        <v>855</v>
      </c>
      <c r="C90" s="7"/>
      <c r="D90" s="7"/>
      <c r="E90" s="7"/>
      <c r="F90" s="7"/>
      <c r="G90" s="7"/>
      <c r="H90" s="7"/>
      <c r="I90" s="7"/>
      <c r="J90" s="7"/>
      <c r="K90" s="7"/>
      <c r="L90" s="9"/>
      <c r="M90" s="10"/>
      <c r="N90" s="10"/>
      <c r="O90" s="10"/>
      <c r="P90" s="10"/>
      <c r="Q90" s="10"/>
      <c r="R90" s="10"/>
      <c r="S90" s="10"/>
      <c r="T90" s="10"/>
      <c r="U90" s="10"/>
    </row>
    <row r="91" spans="1:21" ht="16.5" customHeight="1" x14ac:dyDescent="0.2">
      <c r="A91" s="7"/>
      <c r="B91" s="7"/>
      <c r="C91" s="7" t="s">
        <v>851</v>
      </c>
      <c r="D91" s="7"/>
      <c r="E91" s="7"/>
      <c r="F91" s="7"/>
      <c r="G91" s="7"/>
      <c r="H91" s="7"/>
      <c r="I91" s="7"/>
      <c r="J91" s="7"/>
      <c r="K91" s="7"/>
      <c r="L91" s="9" t="s">
        <v>240</v>
      </c>
      <c r="M91" s="17">
        <v>1352</v>
      </c>
      <c r="N91" s="15">
        <v>941</v>
      </c>
      <c r="O91" s="15">
        <v>784</v>
      </c>
      <c r="P91" s="15">
        <v>347</v>
      </c>
      <c r="Q91" s="15">
        <v>332</v>
      </c>
      <c r="R91" s="16">
        <v>86</v>
      </c>
      <c r="S91" s="16">
        <v>46</v>
      </c>
      <c r="T91" s="16">
        <v>55</v>
      </c>
      <c r="U91" s="17">
        <v>3943</v>
      </c>
    </row>
    <row r="92" spans="1:21" ht="29.45" customHeight="1" x14ac:dyDescent="0.2">
      <c r="A92" s="7"/>
      <c r="B92" s="7"/>
      <c r="C92" s="84" t="s">
        <v>852</v>
      </c>
      <c r="D92" s="84"/>
      <c r="E92" s="84"/>
      <c r="F92" s="84"/>
      <c r="G92" s="84"/>
      <c r="H92" s="84"/>
      <c r="I92" s="84"/>
      <c r="J92" s="84"/>
      <c r="K92" s="84"/>
      <c r="L92" s="9" t="s">
        <v>240</v>
      </c>
      <c r="M92" s="15">
        <v>659</v>
      </c>
      <c r="N92" s="15">
        <v>485</v>
      </c>
      <c r="O92" s="15">
        <v>407</v>
      </c>
      <c r="P92" s="15">
        <v>168</v>
      </c>
      <c r="Q92" s="16">
        <v>98</v>
      </c>
      <c r="R92" s="16">
        <v>62</v>
      </c>
      <c r="S92" s="16">
        <v>36</v>
      </c>
      <c r="T92" s="16">
        <v>19</v>
      </c>
      <c r="U92" s="17">
        <v>1934</v>
      </c>
    </row>
    <row r="93" spans="1:21" ht="16.5" customHeight="1" x14ac:dyDescent="0.2">
      <c r="A93" s="7" t="s">
        <v>421</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857</v>
      </c>
      <c r="C94" s="7"/>
      <c r="D94" s="7"/>
      <c r="E94" s="7"/>
      <c r="F94" s="7"/>
      <c r="G94" s="7"/>
      <c r="H94" s="7"/>
      <c r="I94" s="7"/>
      <c r="J94" s="7"/>
      <c r="K94" s="7"/>
      <c r="L94" s="9" t="s">
        <v>240</v>
      </c>
      <c r="M94" s="14" t="s">
        <v>423</v>
      </c>
      <c r="N94" s="14" t="s">
        <v>423</v>
      </c>
      <c r="O94" s="14" t="s">
        <v>423</v>
      </c>
      <c r="P94" s="14" t="s">
        <v>423</v>
      </c>
      <c r="Q94" s="14" t="s">
        <v>423</v>
      </c>
      <c r="R94" s="14" t="s">
        <v>423</v>
      </c>
      <c r="S94" s="14" t="s">
        <v>423</v>
      </c>
      <c r="T94" s="14" t="s">
        <v>423</v>
      </c>
      <c r="U94" s="14" t="s">
        <v>423</v>
      </c>
    </row>
    <row r="95" spans="1:21" ht="16.5" customHeight="1" x14ac:dyDescent="0.2">
      <c r="A95" s="7"/>
      <c r="B95" s="7" t="s">
        <v>850</v>
      </c>
      <c r="C95" s="7"/>
      <c r="D95" s="7"/>
      <c r="E95" s="7"/>
      <c r="F95" s="7"/>
      <c r="G95" s="7"/>
      <c r="H95" s="7"/>
      <c r="I95" s="7"/>
      <c r="J95" s="7"/>
      <c r="K95" s="7"/>
      <c r="L95" s="9"/>
      <c r="M95" s="10"/>
      <c r="N95" s="10"/>
      <c r="O95" s="10"/>
      <c r="P95" s="10"/>
      <c r="Q95" s="10"/>
      <c r="R95" s="10"/>
      <c r="S95" s="10"/>
      <c r="T95" s="10"/>
      <c r="U95" s="10"/>
    </row>
    <row r="96" spans="1:21" ht="16.5" customHeight="1" x14ac:dyDescent="0.2">
      <c r="A96" s="7"/>
      <c r="B96" s="7"/>
      <c r="C96" s="7" t="s">
        <v>851</v>
      </c>
      <c r="D96" s="7"/>
      <c r="E96" s="7"/>
      <c r="F96" s="7"/>
      <c r="G96" s="7"/>
      <c r="H96" s="7"/>
      <c r="I96" s="7"/>
      <c r="J96" s="7"/>
      <c r="K96" s="7"/>
      <c r="L96" s="9" t="s">
        <v>240</v>
      </c>
      <c r="M96" s="17">
        <v>1308</v>
      </c>
      <c r="N96" s="15">
        <v>865</v>
      </c>
      <c r="O96" s="15">
        <v>719</v>
      </c>
      <c r="P96" s="15">
        <v>323</v>
      </c>
      <c r="Q96" s="15">
        <v>323</v>
      </c>
      <c r="R96" s="16">
        <v>85</v>
      </c>
      <c r="S96" s="16">
        <v>39</v>
      </c>
      <c r="T96" s="16">
        <v>52</v>
      </c>
      <c r="U96" s="17">
        <v>3714</v>
      </c>
    </row>
    <row r="97" spans="1:21" ht="29.45" customHeight="1" x14ac:dyDescent="0.2">
      <c r="A97" s="7"/>
      <c r="B97" s="7"/>
      <c r="C97" s="84" t="s">
        <v>852</v>
      </c>
      <c r="D97" s="84"/>
      <c r="E97" s="84"/>
      <c r="F97" s="84"/>
      <c r="G97" s="84"/>
      <c r="H97" s="84"/>
      <c r="I97" s="84"/>
      <c r="J97" s="84"/>
      <c r="K97" s="84"/>
      <c r="L97" s="9" t="s">
        <v>240</v>
      </c>
      <c r="M97" s="15">
        <v>439</v>
      </c>
      <c r="N97" s="15">
        <v>344</v>
      </c>
      <c r="O97" s="15">
        <v>280</v>
      </c>
      <c r="P97" s="15">
        <v>109</v>
      </c>
      <c r="Q97" s="16">
        <v>65</v>
      </c>
      <c r="R97" s="16">
        <v>42</v>
      </c>
      <c r="S97" s="16">
        <v>23</v>
      </c>
      <c r="T97" s="16">
        <v>10</v>
      </c>
      <c r="U97" s="17">
        <v>1312</v>
      </c>
    </row>
    <row r="98" spans="1:21" ht="16.5" customHeight="1" x14ac:dyDescent="0.2">
      <c r="A98" s="7"/>
      <c r="B98" s="7"/>
      <c r="C98" s="7" t="s">
        <v>853</v>
      </c>
      <c r="D98" s="7"/>
      <c r="E98" s="7"/>
      <c r="F98" s="7"/>
      <c r="G98" s="7"/>
      <c r="H98" s="7"/>
      <c r="I98" s="7"/>
      <c r="J98" s="7"/>
      <c r="K98" s="7"/>
      <c r="L98" s="9" t="s">
        <v>240</v>
      </c>
      <c r="M98" s="17">
        <v>1747</v>
      </c>
      <c r="N98" s="17">
        <v>1209</v>
      </c>
      <c r="O98" s="15">
        <v>999</v>
      </c>
      <c r="P98" s="15">
        <v>432</v>
      </c>
      <c r="Q98" s="15">
        <v>388</v>
      </c>
      <c r="R98" s="15">
        <v>127</v>
      </c>
      <c r="S98" s="16">
        <v>62</v>
      </c>
      <c r="T98" s="16">
        <v>62</v>
      </c>
      <c r="U98" s="17">
        <v>5026</v>
      </c>
    </row>
    <row r="99" spans="1:21" ht="16.5" customHeight="1" x14ac:dyDescent="0.2">
      <c r="A99" s="7"/>
      <c r="B99" s="7"/>
      <c r="C99" s="7" t="s">
        <v>854</v>
      </c>
      <c r="D99" s="7"/>
      <c r="E99" s="7"/>
      <c r="F99" s="7"/>
      <c r="G99" s="7"/>
      <c r="H99" s="7"/>
      <c r="I99" s="7"/>
      <c r="J99" s="7"/>
      <c r="K99" s="7"/>
      <c r="L99" s="9" t="s">
        <v>174</v>
      </c>
      <c r="M99" s="42" t="s">
        <v>423</v>
      </c>
      <c r="N99" s="42" t="s">
        <v>423</v>
      </c>
      <c r="O99" s="42" t="s">
        <v>423</v>
      </c>
      <c r="P99" s="42" t="s">
        <v>423</v>
      </c>
      <c r="Q99" s="42" t="s">
        <v>423</v>
      </c>
      <c r="R99" s="42" t="s">
        <v>423</v>
      </c>
      <c r="S99" s="42" t="s">
        <v>423</v>
      </c>
      <c r="T99" s="42" t="s">
        <v>423</v>
      </c>
      <c r="U99" s="42" t="s">
        <v>423</v>
      </c>
    </row>
    <row r="100" spans="1:21" ht="16.5" customHeight="1" x14ac:dyDescent="0.2">
      <c r="A100" s="7"/>
      <c r="B100" s="7" t="s">
        <v>855</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t="s">
        <v>851</v>
      </c>
      <c r="D101" s="7"/>
      <c r="E101" s="7"/>
      <c r="F101" s="7"/>
      <c r="G101" s="7"/>
      <c r="H101" s="7"/>
      <c r="I101" s="7"/>
      <c r="J101" s="7"/>
      <c r="K101" s="7"/>
      <c r="L101" s="9" t="s">
        <v>240</v>
      </c>
      <c r="M101" s="17">
        <v>1403</v>
      </c>
      <c r="N101" s="15">
        <v>932</v>
      </c>
      <c r="O101" s="15">
        <v>781</v>
      </c>
      <c r="P101" s="15">
        <v>345</v>
      </c>
      <c r="Q101" s="15">
        <v>337</v>
      </c>
      <c r="R101" s="16">
        <v>87</v>
      </c>
      <c r="S101" s="16">
        <v>41</v>
      </c>
      <c r="T101" s="16">
        <v>58</v>
      </c>
      <c r="U101" s="17">
        <v>3984</v>
      </c>
    </row>
    <row r="102" spans="1:21" ht="29.45" customHeight="1" x14ac:dyDescent="0.2">
      <c r="A102" s="11"/>
      <c r="B102" s="11"/>
      <c r="C102" s="87" t="s">
        <v>852</v>
      </c>
      <c r="D102" s="87"/>
      <c r="E102" s="87"/>
      <c r="F102" s="87"/>
      <c r="G102" s="87"/>
      <c r="H102" s="87"/>
      <c r="I102" s="87"/>
      <c r="J102" s="87"/>
      <c r="K102" s="87"/>
      <c r="L102" s="12" t="s">
        <v>240</v>
      </c>
      <c r="M102" s="41">
        <v>476</v>
      </c>
      <c r="N102" s="41">
        <v>362</v>
      </c>
      <c r="O102" s="41">
        <v>311</v>
      </c>
      <c r="P102" s="41">
        <v>120</v>
      </c>
      <c r="Q102" s="47">
        <v>71</v>
      </c>
      <c r="R102" s="47">
        <v>46</v>
      </c>
      <c r="S102" s="47">
        <v>25</v>
      </c>
      <c r="T102" s="47">
        <v>11</v>
      </c>
      <c r="U102" s="18">
        <v>1422</v>
      </c>
    </row>
    <row r="103" spans="1:21" ht="4.5" customHeight="1" x14ac:dyDescent="0.2">
      <c r="A103" s="25"/>
      <c r="B103" s="25"/>
      <c r="C103" s="2"/>
      <c r="D103" s="2"/>
      <c r="E103" s="2"/>
      <c r="F103" s="2"/>
      <c r="G103" s="2"/>
      <c r="H103" s="2"/>
      <c r="I103" s="2"/>
      <c r="J103" s="2"/>
      <c r="K103" s="2"/>
      <c r="L103" s="2"/>
      <c r="M103" s="2"/>
      <c r="N103" s="2"/>
      <c r="O103" s="2"/>
      <c r="P103" s="2"/>
      <c r="Q103" s="2"/>
      <c r="R103" s="2"/>
      <c r="S103" s="2"/>
      <c r="T103" s="2"/>
      <c r="U103" s="2"/>
    </row>
    <row r="104" spans="1:21" ht="16.5" customHeight="1" x14ac:dyDescent="0.2">
      <c r="A104" s="25"/>
      <c r="B104" s="25"/>
      <c r="C104" s="79" t="s">
        <v>858</v>
      </c>
      <c r="D104" s="79"/>
      <c r="E104" s="79"/>
      <c r="F104" s="79"/>
      <c r="G104" s="79"/>
      <c r="H104" s="79"/>
      <c r="I104" s="79"/>
      <c r="J104" s="79"/>
      <c r="K104" s="79"/>
      <c r="L104" s="79"/>
      <c r="M104" s="79"/>
      <c r="N104" s="79"/>
      <c r="O104" s="79"/>
      <c r="P104" s="79"/>
      <c r="Q104" s="79"/>
      <c r="R104" s="79"/>
      <c r="S104" s="79"/>
      <c r="T104" s="79"/>
      <c r="U104" s="79"/>
    </row>
    <row r="105" spans="1:21" ht="4.5" customHeight="1" x14ac:dyDescent="0.2">
      <c r="A105" s="25"/>
      <c r="B105" s="25"/>
      <c r="C105" s="2"/>
      <c r="D105" s="2"/>
      <c r="E105" s="2"/>
      <c r="F105" s="2"/>
      <c r="G105" s="2"/>
      <c r="H105" s="2"/>
      <c r="I105" s="2"/>
      <c r="J105" s="2"/>
      <c r="K105" s="2"/>
      <c r="L105" s="2"/>
      <c r="M105" s="2"/>
      <c r="N105" s="2"/>
      <c r="O105" s="2"/>
      <c r="P105" s="2"/>
      <c r="Q105" s="2"/>
      <c r="R105" s="2"/>
      <c r="S105" s="2"/>
      <c r="T105" s="2"/>
      <c r="U105" s="2"/>
    </row>
    <row r="106" spans="1:21" ht="16.5" customHeight="1" x14ac:dyDescent="0.2">
      <c r="A106" s="35"/>
      <c r="B106" s="35"/>
      <c r="C106" s="79" t="s">
        <v>154</v>
      </c>
      <c r="D106" s="79"/>
      <c r="E106" s="79"/>
      <c r="F106" s="79"/>
      <c r="G106" s="79"/>
      <c r="H106" s="79"/>
      <c r="I106" s="79"/>
      <c r="J106" s="79"/>
      <c r="K106" s="79"/>
      <c r="L106" s="79"/>
      <c r="M106" s="79"/>
      <c r="N106" s="79"/>
      <c r="O106" s="79"/>
      <c r="P106" s="79"/>
      <c r="Q106" s="79"/>
      <c r="R106" s="79"/>
      <c r="S106" s="79"/>
      <c r="T106" s="79"/>
      <c r="U106" s="79"/>
    </row>
    <row r="107" spans="1:21" ht="16.5" customHeight="1" x14ac:dyDescent="0.2">
      <c r="A107" s="54"/>
      <c r="B107" s="54"/>
      <c r="C107" s="79" t="s">
        <v>859</v>
      </c>
      <c r="D107" s="79"/>
      <c r="E107" s="79"/>
      <c r="F107" s="79"/>
      <c r="G107" s="79"/>
      <c r="H107" s="79"/>
      <c r="I107" s="79"/>
      <c r="J107" s="79"/>
      <c r="K107" s="79"/>
      <c r="L107" s="79"/>
      <c r="M107" s="79"/>
      <c r="N107" s="79"/>
      <c r="O107" s="79"/>
      <c r="P107" s="79"/>
      <c r="Q107" s="79"/>
      <c r="R107" s="79"/>
      <c r="S107" s="79"/>
      <c r="T107" s="79"/>
      <c r="U107" s="79"/>
    </row>
    <row r="108" spans="1:21" ht="4.5" customHeight="1" x14ac:dyDescent="0.2">
      <c r="A108" s="25"/>
      <c r="B108" s="25"/>
      <c r="C108" s="2"/>
      <c r="D108" s="2"/>
      <c r="E108" s="2"/>
      <c r="F108" s="2"/>
      <c r="G108" s="2"/>
      <c r="H108" s="2"/>
      <c r="I108" s="2"/>
      <c r="J108" s="2"/>
      <c r="K108" s="2"/>
      <c r="L108" s="2"/>
      <c r="M108" s="2"/>
      <c r="N108" s="2"/>
      <c r="O108" s="2"/>
      <c r="P108" s="2"/>
      <c r="Q108" s="2"/>
      <c r="R108" s="2"/>
      <c r="S108" s="2"/>
      <c r="T108" s="2"/>
      <c r="U108" s="2"/>
    </row>
    <row r="109" spans="1:21" ht="42.4" customHeight="1" x14ac:dyDescent="0.2">
      <c r="A109" s="25" t="s">
        <v>115</v>
      </c>
      <c r="B109" s="25"/>
      <c r="C109" s="79" t="s">
        <v>860</v>
      </c>
      <c r="D109" s="79"/>
      <c r="E109" s="79"/>
      <c r="F109" s="79"/>
      <c r="G109" s="79"/>
      <c r="H109" s="79"/>
      <c r="I109" s="79"/>
      <c r="J109" s="79"/>
      <c r="K109" s="79"/>
      <c r="L109" s="79"/>
      <c r="M109" s="79"/>
      <c r="N109" s="79"/>
      <c r="O109" s="79"/>
      <c r="P109" s="79"/>
      <c r="Q109" s="79"/>
      <c r="R109" s="79"/>
      <c r="S109" s="79"/>
      <c r="T109" s="79"/>
      <c r="U109" s="79"/>
    </row>
    <row r="110" spans="1:21" ht="16.5" customHeight="1" x14ac:dyDescent="0.2">
      <c r="A110" s="25" t="s">
        <v>117</v>
      </c>
      <c r="B110" s="25"/>
      <c r="C110" s="79" t="s">
        <v>861</v>
      </c>
      <c r="D110" s="79"/>
      <c r="E110" s="79"/>
      <c r="F110" s="79"/>
      <c r="G110" s="79"/>
      <c r="H110" s="79"/>
      <c r="I110" s="79"/>
      <c r="J110" s="79"/>
      <c r="K110" s="79"/>
      <c r="L110" s="79"/>
      <c r="M110" s="79"/>
      <c r="N110" s="79"/>
      <c r="O110" s="79"/>
      <c r="P110" s="79"/>
      <c r="Q110" s="79"/>
      <c r="R110" s="79"/>
      <c r="S110" s="79"/>
      <c r="T110" s="79"/>
      <c r="U110" s="79"/>
    </row>
    <row r="111" spans="1:21" ht="42.4" customHeight="1" x14ac:dyDescent="0.2">
      <c r="A111" s="25" t="s">
        <v>119</v>
      </c>
      <c r="B111" s="25"/>
      <c r="C111" s="79" t="s">
        <v>862</v>
      </c>
      <c r="D111" s="79"/>
      <c r="E111" s="79"/>
      <c r="F111" s="79"/>
      <c r="G111" s="79"/>
      <c r="H111" s="79"/>
      <c r="I111" s="79"/>
      <c r="J111" s="79"/>
      <c r="K111" s="79"/>
      <c r="L111" s="79"/>
      <c r="M111" s="79"/>
      <c r="N111" s="79"/>
      <c r="O111" s="79"/>
      <c r="P111" s="79"/>
      <c r="Q111" s="79"/>
      <c r="R111" s="79"/>
      <c r="S111" s="79"/>
      <c r="T111" s="79"/>
      <c r="U111" s="79"/>
    </row>
    <row r="112" spans="1:21" ht="16.5" customHeight="1" x14ac:dyDescent="0.2">
      <c r="A112" s="25" t="s">
        <v>121</v>
      </c>
      <c r="B112" s="25"/>
      <c r="C112" s="79" t="s">
        <v>863</v>
      </c>
      <c r="D112" s="79"/>
      <c r="E112" s="79"/>
      <c r="F112" s="79"/>
      <c r="G112" s="79"/>
      <c r="H112" s="79"/>
      <c r="I112" s="79"/>
      <c r="J112" s="79"/>
      <c r="K112" s="79"/>
      <c r="L112" s="79"/>
      <c r="M112" s="79"/>
      <c r="N112" s="79"/>
      <c r="O112" s="79"/>
      <c r="P112" s="79"/>
      <c r="Q112" s="79"/>
      <c r="R112" s="79"/>
      <c r="S112" s="79"/>
      <c r="T112" s="79"/>
      <c r="U112" s="79"/>
    </row>
    <row r="113" spans="1:21" ht="4.5" customHeight="1" x14ac:dyDescent="0.2"/>
    <row r="114" spans="1:21" ht="42.4" customHeight="1" x14ac:dyDescent="0.2">
      <c r="A114" s="26" t="s">
        <v>125</v>
      </c>
      <c r="B114" s="25"/>
      <c r="C114" s="25"/>
      <c r="D114" s="25"/>
      <c r="E114" s="79" t="s">
        <v>864</v>
      </c>
      <c r="F114" s="79"/>
      <c r="G114" s="79"/>
      <c r="H114" s="79"/>
      <c r="I114" s="79"/>
      <c r="J114" s="79"/>
      <c r="K114" s="79"/>
      <c r="L114" s="79"/>
      <c r="M114" s="79"/>
      <c r="N114" s="79"/>
      <c r="O114" s="79"/>
      <c r="P114" s="79"/>
      <c r="Q114" s="79"/>
      <c r="R114" s="79"/>
      <c r="S114" s="79"/>
      <c r="T114" s="79"/>
      <c r="U114" s="79"/>
    </row>
  </sheetData>
  <mergeCells count="29">
    <mergeCell ref="C7:K7"/>
    <mergeCell ref="C12:K12"/>
    <mergeCell ref="C17:K17"/>
    <mergeCell ref="C22:K22"/>
    <mergeCell ref="C27:K27"/>
    <mergeCell ref="C67:K67"/>
    <mergeCell ref="C72:K72"/>
    <mergeCell ref="C77:K77"/>
    <mergeCell ref="C32:K32"/>
    <mergeCell ref="C37:K37"/>
    <mergeCell ref="C42:K42"/>
    <mergeCell ref="C47:K47"/>
    <mergeCell ref="C52:K52"/>
    <mergeCell ref="C110:U110"/>
    <mergeCell ref="C111:U111"/>
    <mergeCell ref="C112:U112"/>
    <mergeCell ref="E114:U114"/>
    <mergeCell ref="K1:U1"/>
    <mergeCell ref="C104:U104"/>
    <mergeCell ref="C106:U106"/>
    <mergeCell ref="C107:U107"/>
    <mergeCell ref="C109:U109"/>
    <mergeCell ref="C82:K82"/>
    <mergeCell ref="C87:K87"/>
    <mergeCell ref="C92:K92"/>
    <mergeCell ref="C97:K97"/>
    <mergeCell ref="C102:K102"/>
    <mergeCell ref="C57:K57"/>
    <mergeCell ref="C62:K62"/>
  </mergeCells>
  <pageMargins left="0.7" right="0.7" top="0.75" bottom="0.75" header="0.3" footer="0.3"/>
  <pageSetup paperSize="9" fitToHeight="0" orientation="landscape" horizontalDpi="300" verticalDpi="300"/>
  <headerFooter scaleWithDoc="0" alignWithMargins="0">
    <oddHeader>&amp;C&amp;"Arial"&amp;8TABLE 10A.54</oddHeader>
    <oddFooter>&amp;L&amp;"Arial"&amp;8REPORT ON
GOVERNMENT
SERVICES 2022&amp;R&amp;"Arial"&amp;8PRIMARY AND
COMMUNITY HEALTH
PAGE &amp;B&amp;P&amp;B</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D217"/>
  <sheetViews>
    <sheetView showGridLines="0" workbookViewId="0"/>
  </sheetViews>
  <sheetFormatPr defaultColWidth="10.85546875" defaultRowHeight="12.75" x14ac:dyDescent="0.2"/>
  <cols>
    <col min="1" max="10" width="1.7109375" customWidth="1"/>
    <col min="11" max="11" width="7.7109375" customWidth="1"/>
    <col min="12" max="12" width="5.42578125" customWidth="1"/>
    <col min="13" max="13" width="7.5703125" customWidth="1"/>
    <col min="14" max="14" width="6.140625" customWidth="1"/>
    <col min="15" max="15" width="7.5703125" customWidth="1"/>
    <col min="16" max="16" width="6.140625" customWidth="1"/>
    <col min="17" max="17" width="7.5703125" customWidth="1"/>
    <col min="18" max="18" width="6.140625" customWidth="1"/>
    <col min="19" max="19" width="7.5703125" customWidth="1"/>
    <col min="20" max="20" width="6.140625" customWidth="1"/>
    <col min="21" max="21" width="7.5703125" customWidth="1"/>
    <col min="22" max="22" width="6.140625" customWidth="1"/>
    <col min="23" max="23" width="7.5703125" customWidth="1"/>
    <col min="24" max="24" width="6.140625" customWidth="1"/>
    <col min="25" max="25" width="7.5703125" customWidth="1"/>
    <col min="26" max="26" width="6.140625" customWidth="1"/>
    <col min="27" max="27" width="7.5703125" customWidth="1"/>
    <col min="28" max="28" width="6.140625" customWidth="1"/>
    <col min="29" max="29" width="7.5703125" customWidth="1"/>
    <col min="30" max="30" width="6.140625" customWidth="1"/>
  </cols>
  <sheetData>
    <row r="1" spans="1:30" ht="17.45" customHeight="1" x14ac:dyDescent="0.2">
      <c r="A1" s="8" t="s">
        <v>865</v>
      </c>
      <c r="B1" s="8"/>
      <c r="C1" s="8"/>
      <c r="D1" s="8"/>
      <c r="E1" s="8"/>
      <c r="F1" s="8"/>
      <c r="G1" s="8"/>
      <c r="H1" s="8"/>
      <c r="I1" s="8"/>
      <c r="J1" s="8"/>
      <c r="K1" s="85" t="s">
        <v>866</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140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867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433</v>
      </c>
      <c r="D5" s="7"/>
      <c r="E5" s="7"/>
      <c r="F5" s="7"/>
      <c r="G5" s="7"/>
      <c r="H5" s="7"/>
      <c r="I5" s="7"/>
      <c r="J5" s="7"/>
      <c r="K5" s="7"/>
      <c r="L5" s="9" t="s">
        <v>174</v>
      </c>
      <c r="M5" s="30">
        <v>92.8</v>
      </c>
      <c r="N5" s="52">
        <v>0.9</v>
      </c>
      <c r="O5" s="30">
        <v>93.5</v>
      </c>
      <c r="P5" s="52">
        <v>1</v>
      </c>
      <c r="Q5" s="30">
        <v>93.1</v>
      </c>
      <c r="R5" s="52">
        <v>1.6</v>
      </c>
      <c r="S5" s="30">
        <v>92.4</v>
      </c>
      <c r="T5" s="52">
        <v>0.7</v>
      </c>
      <c r="U5" s="30">
        <v>92.1</v>
      </c>
      <c r="V5" s="52">
        <v>1.7</v>
      </c>
      <c r="W5" s="42" t="s">
        <v>101</v>
      </c>
      <c r="X5" s="7"/>
      <c r="Y5" s="30">
        <v>94.1</v>
      </c>
      <c r="Z5" s="52">
        <v>1.2</v>
      </c>
      <c r="AA5" s="42" t="s">
        <v>101</v>
      </c>
      <c r="AB5" s="7"/>
      <c r="AC5" s="30">
        <v>93</v>
      </c>
      <c r="AD5" s="52">
        <v>0.4</v>
      </c>
    </row>
    <row r="6" spans="1:30" ht="16.5" customHeight="1" x14ac:dyDescent="0.2">
      <c r="A6" s="7"/>
      <c r="B6" s="7"/>
      <c r="C6" s="7"/>
      <c r="D6" s="7" t="s">
        <v>521</v>
      </c>
      <c r="E6" s="7"/>
      <c r="F6" s="7"/>
      <c r="G6" s="7"/>
      <c r="H6" s="7"/>
      <c r="I6" s="7"/>
      <c r="J6" s="7"/>
      <c r="K6" s="7"/>
      <c r="L6" s="9" t="s">
        <v>174</v>
      </c>
      <c r="M6" s="36">
        <v>0.5</v>
      </c>
      <c r="N6" s="7"/>
      <c r="O6" s="36">
        <v>0.5</v>
      </c>
      <c r="P6" s="7"/>
      <c r="Q6" s="36">
        <v>0.9</v>
      </c>
      <c r="R6" s="7"/>
      <c r="S6" s="36">
        <v>0.4</v>
      </c>
      <c r="T6" s="7"/>
      <c r="U6" s="36">
        <v>1</v>
      </c>
      <c r="V6" s="7"/>
      <c r="W6" s="42" t="s">
        <v>101</v>
      </c>
      <c r="X6" s="7"/>
      <c r="Y6" s="36">
        <v>0.7</v>
      </c>
      <c r="Z6" s="7"/>
      <c r="AA6" s="42" t="s">
        <v>101</v>
      </c>
      <c r="AB6" s="7"/>
      <c r="AC6" s="36">
        <v>0.2</v>
      </c>
      <c r="AD6" s="7"/>
    </row>
    <row r="7" spans="1:30" ht="29.45" customHeight="1" x14ac:dyDescent="0.2">
      <c r="A7" s="7"/>
      <c r="B7" s="7"/>
      <c r="C7" s="84" t="s">
        <v>868</v>
      </c>
      <c r="D7" s="84"/>
      <c r="E7" s="84"/>
      <c r="F7" s="84"/>
      <c r="G7" s="84"/>
      <c r="H7" s="84"/>
      <c r="I7" s="84"/>
      <c r="J7" s="84"/>
      <c r="K7" s="84"/>
      <c r="L7" s="9" t="s">
        <v>174</v>
      </c>
      <c r="M7" s="30">
        <v>91.8</v>
      </c>
      <c r="N7" s="52">
        <v>3.2</v>
      </c>
      <c r="O7" s="30">
        <v>94.3</v>
      </c>
      <c r="P7" s="52">
        <v>1.7</v>
      </c>
      <c r="Q7" s="30">
        <v>92</v>
      </c>
      <c r="R7" s="52">
        <v>3.4</v>
      </c>
      <c r="S7" s="30">
        <v>88.2</v>
      </c>
      <c r="T7" s="52">
        <v>5.9</v>
      </c>
      <c r="U7" s="30">
        <v>91</v>
      </c>
      <c r="V7" s="52">
        <v>3</v>
      </c>
      <c r="W7" s="30">
        <v>90.1</v>
      </c>
      <c r="X7" s="52">
        <v>2.1</v>
      </c>
      <c r="Y7" s="42" t="s">
        <v>227</v>
      </c>
      <c r="Z7" s="7"/>
      <c r="AA7" s="30">
        <v>91.4</v>
      </c>
      <c r="AB7" s="52">
        <v>2.5</v>
      </c>
      <c r="AC7" s="30">
        <v>92</v>
      </c>
      <c r="AD7" s="52">
        <v>0.8</v>
      </c>
    </row>
    <row r="8" spans="1:30" ht="16.5" customHeight="1" x14ac:dyDescent="0.2">
      <c r="A8" s="7"/>
      <c r="B8" s="7"/>
      <c r="C8" s="7"/>
      <c r="D8" s="7" t="s">
        <v>521</v>
      </c>
      <c r="E8" s="7"/>
      <c r="F8" s="7"/>
      <c r="G8" s="7"/>
      <c r="H8" s="7"/>
      <c r="I8" s="7"/>
      <c r="J8" s="7"/>
      <c r="K8" s="7"/>
      <c r="L8" s="9" t="s">
        <v>174</v>
      </c>
      <c r="M8" s="36">
        <v>1.8</v>
      </c>
      <c r="N8" s="7"/>
      <c r="O8" s="36">
        <v>0.9</v>
      </c>
      <c r="P8" s="7"/>
      <c r="Q8" s="36">
        <v>1.9</v>
      </c>
      <c r="R8" s="7"/>
      <c r="S8" s="36">
        <v>3.4</v>
      </c>
      <c r="T8" s="7"/>
      <c r="U8" s="36">
        <v>1.7</v>
      </c>
      <c r="V8" s="7"/>
      <c r="W8" s="36">
        <v>1.2</v>
      </c>
      <c r="X8" s="7"/>
      <c r="Y8" s="42" t="s">
        <v>227</v>
      </c>
      <c r="Z8" s="7"/>
      <c r="AA8" s="36">
        <v>1.4</v>
      </c>
      <c r="AB8" s="7"/>
      <c r="AC8" s="36">
        <v>0.4</v>
      </c>
      <c r="AD8" s="7"/>
    </row>
    <row r="9" spans="1:30" ht="16.5" customHeight="1" x14ac:dyDescent="0.2">
      <c r="A9" s="7"/>
      <c r="B9" s="7"/>
      <c r="C9" s="7" t="s">
        <v>388</v>
      </c>
      <c r="D9" s="7"/>
      <c r="E9" s="7"/>
      <c r="F9" s="7"/>
      <c r="G9" s="7"/>
      <c r="H9" s="7"/>
      <c r="I9" s="7"/>
      <c r="J9" s="7"/>
      <c r="K9" s="7"/>
      <c r="L9" s="9" t="s">
        <v>174</v>
      </c>
      <c r="M9" s="30">
        <v>92.6</v>
      </c>
      <c r="N9" s="52">
        <v>0.7</v>
      </c>
      <c r="O9" s="30">
        <v>93.7</v>
      </c>
      <c r="P9" s="52">
        <v>1.1000000000000001</v>
      </c>
      <c r="Q9" s="30">
        <v>92.7</v>
      </c>
      <c r="R9" s="52">
        <v>1</v>
      </c>
      <c r="S9" s="30">
        <v>91.7</v>
      </c>
      <c r="T9" s="52">
        <v>0.4</v>
      </c>
      <c r="U9" s="30">
        <v>91.8</v>
      </c>
      <c r="V9" s="52">
        <v>1.4</v>
      </c>
      <c r="W9" s="30">
        <v>90.1</v>
      </c>
      <c r="X9" s="52">
        <v>2.1</v>
      </c>
      <c r="Y9" s="30">
        <v>94.1</v>
      </c>
      <c r="Z9" s="52">
        <v>1.2</v>
      </c>
      <c r="AA9" s="30">
        <v>91.4</v>
      </c>
      <c r="AB9" s="52">
        <v>2.5</v>
      </c>
      <c r="AC9" s="30">
        <v>92.7</v>
      </c>
      <c r="AD9" s="52">
        <v>0.4</v>
      </c>
    </row>
    <row r="10" spans="1:30" ht="16.5" customHeight="1" x14ac:dyDescent="0.2">
      <c r="A10" s="7"/>
      <c r="B10" s="7"/>
      <c r="C10" s="7"/>
      <c r="D10" s="7" t="s">
        <v>521</v>
      </c>
      <c r="E10" s="7"/>
      <c r="F10" s="7"/>
      <c r="G10" s="7"/>
      <c r="H10" s="7"/>
      <c r="I10" s="7"/>
      <c r="J10" s="7"/>
      <c r="K10" s="7"/>
      <c r="L10" s="9" t="s">
        <v>174</v>
      </c>
      <c r="M10" s="36">
        <v>0.4</v>
      </c>
      <c r="N10" s="7"/>
      <c r="O10" s="36">
        <v>0.6</v>
      </c>
      <c r="P10" s="7"/>
      <c r="Q10" s="36">
        <v>0.6</v>
      </c>
      <c r="R10" s="7"/>
      <c r="S10" s="36">
        <v>0.2</v>
      </c>
      <c r="T10" s="7"/>
      <c r="U10" s="36">
        <v>0.8</v>
      </c>
      <c r="V10" s="7"/>
      <c r="W10" s="36">
        <v>1.2</v>
      </c>
      <c r="X10" s="7"/>
      <c r="Y10" s="36">
        <v>0.7</v>
      </c>
      <c r="Z10" s="7"/>
      <c r="AA10" s="36">
        <v>1.4</v>
      </c>
      <c r="AB10" s="7"/>
      <c r="AC10" s="36">
        <v>0.2</v>
      </c>
      <c r="AD10" s="7"/>
    </row>
    <row r="11" spans="1:30" ht="16.5" customHeight="1" x14ac:dyDescent="0.2">
      <c r="A11" s="7"/>
      <c r="B11" s="7" t="s">
        <v>869</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
      <c r="A12" s="7"/>
      <c r="B12" s="7"/>
      <c r="C12" s="7" t="s">
        <v>433</v>
      </c>
      <c r="D12" s="7"/>
      <c r="E12" s="7"/>
      <c r="F12" s="7"/>
      <c r="G12" s="7"/>
      <c r="H12" s="7"/>
      <c r="I12" s="7"/>
      <c r="J12" s="7"/>
      <c r="K12" s="7"/>
      <c r="L12" s="9" t="s">
        <v>174</v>
      </c>
      <c r="M12" s="30">
        <v>95.5</v>
      </c>
      <c r="N12" s="52">
        <v>0.7</v>
      </c>
      <c r="O12" s="30">
        <v>95.3</v>
      </c>
      <c r="P12" s="52">
        <v>1</v>
      </c>
      <c r="Q12" s="30">
        <v>95</v>
      </c>
      <c r="R12" s="52">
        <v>1.7</v>
      </c>
      <c r="S12" s="30">
        <v>94.8</v>
      </c>
      <c r="T12" s="52">
        <v>3.8</v>
      </c>
      <c r="U12" s="30">
        <v>94.3</v>
      </c>
      <c r="V12" s="52">
        <v>2</v>
      </c>
      <c r="W12" s="42" t="s">
        <v>101</v>
      </c>
      <c r="X12" s="7"/>
      <c r="Y12" s="30">
        <v>95.9</v>
      </c>
      <c r="Z12" s="52">
        <v>1.7</v>
      </c>
      <c r="AA12" s="42" t="s">
        <v>101</v>
      </c>
      <c r="AB12" s="7"/>
      <c r="AC12" s="30">
        <v>95.1</v>
      </c>
      <c r="AD12" s="52">
        <v>0.1</v>
      </c>
    </row>
    <row r="13" spans="1:30" ht="16.5" customHeight="1" x14ac:dyDescent="0.2">
      <c r="A13" s="7"/>
      <c r="B13" s="7"/>
      <c r="C13" s="7"/>
      <c r="D13" s="7" t="s">
        <v>521</v>
      </c>
      <c r="E13" s="7"/>
      <c r="F13" s="7"/>
      <c r="G13" s="7"/>
      <c r="H13" s="7"/>
      <c r="I13" s="7"/>
      <c r="J13" s="7"/>
      <c r="K13" s="7"/>
      <c r="L13" s="9" t="s">
        <v>174</v>
      </c>
      <c r="M13" s="36">
        <v>0.4</v>
      </c>
      <c r="N13" s="7"/>
      <c r="O13" s="36">
        <v>0.5</v>
      </c>
      <c r="P13" s="7"/>
      <c r="Q13" s="36">
        <v>0.9</v>
      </c>
      <c r="R13" s="7"/>
      <c r="S13" s="36">
        <v>2</v>
      </c>
      <c r="T13" s="7"/>
      <c r="U13" s="36">
        <v>1.1000000000000001</v>
      </c>
      <c r="V13" s="7"/>
      <c r="W13" s="42" t="s">
        <v>101</v>
      </c>
      <c r="X13" s="7"/>
      <c r="Y13" s="36">
        <v>0.9</v>
      </c>
      <c r="Z13" s="7"/>
      <c r="AA13" s="42" t="s">
        <v>101</v>
      </c>
      <c r="AB13" s="7"/>
      <c r="AC13" s="36">
        <v>0.1</v>
      </c>
      <c r="AD13" s="7"/>
    </row>
    <row r="14" spans="1:30" ht="29.45" customHeight="1" x14ac:dyDescent="0.2">
      <c r="A14" s="7"/>
      <c r="B14" s="7"/>
      <c r="C14" s="84" t="s">
        <v>868</v>
      </c>
      <c r="D14" s="84"/>
      <c r="E14" s="84"/>
      <c r="F14" s="84"/>
      <c r="G14" s="84"/>
      <c r="H14" s="84"/>
      <c r="I14" s="84"/>
      <c r="J14" s="84"/>
      <c r="K14" s="84"/>
      <c r="L14" s="9" t="s">
        <v>174</v>
      </c>
      <c r="M14" s="30">
        <v>94.2</v>
      </c>
      <c r="N14" s="52">
        <v>2.9</v>
      </c>
      <c r="O14" s="30">
        <v>95.6</v>
      </c>
      <c r="P14" s="52">
        <v>1.3</v>
      </c>
      <c r="Q14" s="30">
        <v>94.9</v>
      </c>
      <c r="R14" s="52">
        <v>2.2999999999999998</v>
      </c>
      <c r="S14" s="30">
        <v>92.5</v>
      </c>
      <c r="T14" s="52">
        <v>5.0999999999999996</v>
      </c>
      <c r="U14" s="30">
        <v>93.6</v>
      </c>
      <c r="V14" s="52">
        <v>2.1</v>
      </c>
      <c r="W14" s="30">
        <v>94.5</v>
      </c>
      <c r="X14" s="52">
        <v>1.7</v>
      </c>
      <c r="Y14" s="42" t="s">
        <v>227</v>
      </c>
      <c r="Z14" s="7"/>
      <c r="AA14" s="30">
        <v>93.3</v>
      </c>
      <c r="AB14" s="52">
        <v>2.5</v>
      </c>
      <c r="AC14" s="30">
        <v>94.6</v>
      </c>
      <c r="AD14" s="52">
        <v>0.6</v>
      </c>
    </row>
    <row r="15" spans="1:30" ht="16.5" customHeight="1" x14ac:dyDescent="0.2">
      <c r="A15" s="7"/>
      <c r="B15" s="7"/>
      <c r="C15" s="7"/>
      <c r="D15" s="7" t="s">
        <v>521</v>
      </c>
      <c r="E15" s="7"/>
      <c r="F15" s="7"/>
      <c r="G15" s="7"/>
      <c r="H15" s="7"/>
      <c r="I15" s="7"/>
      <c r="J15" s="7"/>
      <c r="K15" s="7"/>
      <c r="L15" s="9" t="s">
        <v>174</v>
      </c>
      <c r="M15" s="36">
        <v>1.6</v>
      </c>
      <c r="N15" s="7"/>
      <c r="O15" s="36">
        <v>0.7</v>
      </c>
      <c r="P15" s="7"/>
      <c r="Q15" s="36">
        <v>1.2</v>
      </c>
      <c r="R15" s="7"/>
      <c r="S15" s="36">
        <v>2.8</v>
      </c>
      <c r="T15" s="7"/>
      <c r="U15" s="36">
        <v>1.1000000000000001</v>
      </c>
      <c r="V15" s="7"/>
      <c r="W15" s="36">
        <v>0.9</v>
      </c>
      <c r="X15" s="7"/>
      <c r="Y15" s="42" t="s">
        <v>227</v>
      </c>
      <c r="Z15" s="7"/>
      <c r="AA15" s="36">
        <v>1.4</v>
      </c>
      <c r="AB15" s="7"/>
      <c r="AC15" s="36">
        <v>0.3</v>
      </c>
      <c r="AD15" s="7"/>
    </row>
    <row r="16" spans="1:30" ht="16.5" customHeight="1" x14ac:dyDescent="0.2">
      <c r="A16" s="7"/>
      <c r="B16" s="7"/>
      <c r="C16" s="7" t="s">
        <v>388</v>
      </c>
      <c r="D16" s="7"/>
      <c r="E16" s="7"/>
      <c r="F16" s="7"/>
      <c r="G16" s="7"/>
      <c r="H16" s="7"/>
      <c r="I16" s="7"/>
      <c r="J16" s="7"/>
      <c r="K16" s="7"/>
      <c r="L16" s="9" t="s">
        <v>174</v>
      </c>
      <c r="M16" s="30">
        <v>95.2</v>
      </c>
      <c r="N16" s="52">
        <v>0.8</v>
      </c>
      <c r="O16" s="30">
        <v>95.3</v>
      </c>
      <c r="P16" s="52">
        <v>1</v>
      </c>
      <c r="Q16" s="30">
        <v>94.9</v>
      </c>
      <c r="R16" s="52">
        <v>0.7</v>
      </c>
      <c r="S16" s="30">
        <v>94.5</v>
      </c>
      <c r="T16" s="52">
        <v>0.8</v>
      </c>
      <c r="U16" s="30">
        <v>94.1</v>
      </c>
      <c r="V16" s="52">
        <v>1.2</v>
      </c>
      <c r="W16" s="30">
        <v>94.5</v>
      </c>
      <c r="X16" s="52">
        <v>1.7</v>
      </c>
      <c r="Y16" s="30">
        <v>95.9</v>
      </c>
      <c r="Z16" s="52">
        <v>1.7</v>
      </c>
      <c r="AA16" s="30">
        <v>93.3</v>
      </c>
      <c r="AB16" s="52">
        <v>2.5</v>
      </c>
      <c r="AC16" s="30">
        <v>95</v>
      </c>
      <c r="AD16" s="52">
        <v>0.3</v>
      </c>
    </row>
    <row r="17" spans="1:30" ht="16.5" customHeight="1" x14ac:dyDescent="0.2">
      <c r="A17" s="7"/>
      <c r="B17" s="7"/>
      <c r="C17" s="7"/>
      <c r="D17" s="7" t="s">
        <v>521</v>
      </c>
      <c r="E17" s="7"/>
      <c r="F17" s="7"/>
      <c r="G17" s="7"/>
      <c r="H17" s="7"/>
      <c r="I17" s="7"/>
      <c r="J17" s="7"/>
      <c r="K17" s="7"/>
      <c r="L17" s="9" t="s">
        <v>174</v>
      </c>
      <c r="M17" s="36">
        <v>0.4</v>
      </c>
      <c r="N17" s="7"/>
      <c r="O17" s="36">
        <v>0.6</v>
      </c>
      <c r="P17" s="7"/>
      <c r="Q17" s="36">
        <v>0.4</v>
      </c>
      <c r="R17" s="7"/>
      <c r="S17" s="36">
        <v>0.5</v>
      </c>
      <c r="T17" s="7"/>
      <c r="U17" s="36">
        <v>0.6</v>
      </c>
      <c r="V17" s="7"/>
      <c r="W17" s="36">
        <v>0.9</v>
      </c>
      <c r="X17" s="7"/>
      <c r="Y17" s="36">
        <v>0.9</v>
      </c>
      <c r="Z17" s="7"/>
      <c r="AA17" s="36">
        <v>1.4</v>
      </c>
      <c r="AB17" s="7"/>
      <c r="AC17" s="36">
        <v>0.1</v>
      </c>
      <c r="AD17" s="7"/>
    </row>
    <row r="18" spans="1:30" ht="16.5" customHeight="1" x14ac:dyDescent="0.2">
      <c r="A18" s="7"/>
      <c r="B18" s="7" t="s">
        <v>870</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
      <c r="A19" s="7"/>
      <c r="B19" s="7"/>
      <c r="C19" s="7" t="s">
        <v>433</v>
      </c>
      <c r="D19" s="7"/>
      <c r="E19" s="7"/>
      <c r="F19" s="7"/>
      <c r="G19" s="7"/>
      <c r="H19" s="7"/>
      <c r="I19" s="7"/>
      <c r="J19" s="7"/>
      <c r="K19" s="7"/>
      <c r="L19" s="9" t="s">
        <v>174</v>
      </c>
      <c r="M19" s="30">
        <v>92</v>
      </c>
      <c r="N19" s="52">
        <v>1.4</v>
      </c>
      <c r="O19" s="30">
        <v>92.4</v>
      </c>
      <c r="P19" s="52">
        <v>0.2</v>
      </c>
      <c r="Q19" s="30">
        <v>92.2</v>
      </c>
      <c r="R19" s="52">
        <v>0.7</v>
      </c>
      <c r="S19" s="30">
        <v>92</v>
      </c>
      <c r="T19" s="52">
        <v>0.4</v>
      </c>
      <c r="U19" s="30">
        <v>91.2</v>
      </c>
      <c r="V19" s="52">
        <v>1.3</v>
      </c>
      <c r="W19" s="42" t="s">
        <v>101</v>
      </c>
      <c r="X19" s="7"/>
      <c r="Y19" s="30">
        <v>92.8</v>
      </c>
      <c r="Z19" s="52">
        <v>1.5</v>
      </c>
      <c r="AA19" s="42" t="s">
        <v>101</v>
      </c>
      <c r="AB19" s="7"/>
      <c r="AC19" s="30">
        <v>92</v>
      </c>
      <c r="AD19" s="52">
        <v>0.4</v>
      </c>
    </row>
    <row r="20" spans="1:30" ht="16.5" customHeight="1" x14ac:dyDescent="0.2">
      <c r="A20" s="7"/>
      <c r="B20" s="7"/>
      <c r="C20" s="7"/>
      <c r="D20" s="7" t="s">
        <v>521</v>
      </c>
      <c r="E20" s="7"/>
      <c r="F20" s="7"/>
      <c r="G20" s="7"/>
      <c r="H20" s="7"/>
      <c r="I20" s="7"/>
      <c r="J20" s="7"/>
      <c r="K20" s="7"/>
      <c r="L20" s="9" t="s">
        <v>174</v>
      </c>
      <c r="M20" s="36">
        <v>0.8</v>
      </c>
      <c r="N20" s="7"/>
      <c r="O20" s="36">
        <v>0.1</v>
      </c>
      <c r="P20" s="7"/>
      <c r="Q20" s="36">
        <v>0.4</v>
      </c>
      <c r="R20" s="7"/>
      <c r="S20" s="36">
        <v>0.2</v>
      </c>
      <c r="T20" s="7"/>
      <c r="U20" s="36">
        <v>0.7</v>
      </c>
      <c r="V20" s="7"/>
      <c r="W20" s="42" t="s">
        <v>101</v>
      </c>
      <c r="X20" s="7"/>
      <c r="Y20" s="36">
        <v>0.8</v>
      </c>
      <c r="Z20" s="7"/>
      <c r="AA20" s="42" t="s">
        <v>101</v>
      </c>
      <c r="AB20" s="7"/>
      <c r="AC20" s="36">
        <v>0.2</v>
      </c>
      <c r="AD20" s="7"/>
    </row>
    <row r="21" spans="1:30" ht="29.45" customHeight="1" x14ac:dyDescent="0.2">
      <c r="A21" s="7"/>
      <c r="B21" s="7"/>
      <c r="C21" s="84" t="s">
        <v>868</v>
      </c>
      <c r="D21" s="84"/>
      <c r="E21" s="84"/>
      <c r="F21" s="84"/>
      <c r="G21" s="84"/>
      <c r="H21" s="84"/>
      <c r="I21" s="84"/>
      <c r="J21" s="84"/>
      <c r="K21" s="84"/>
      <c r="L21" s="9" t="s">
        <v>174</v>
      </c>
      <c r="M21" s="30">
        <v>91.4</v>
      </c>
      <c r="N21" s="52">
        <v>3.3</v>
      </c>
      <c r="O21" s="30">
        <v>92.4</v>
      </c>
      <c r="P21" s="52">
        <v>2</v>
      </c>
      <c r="Q21" s="30">
        <v>90.9</v>
      </c>
      <c r="R21" s="52">
        <v>3.1</v>
      </c>
      <c r="S21" s="30">
        <v>91.1</v>
      </c>
      <c r="T21" s="52">
        <v>4.5</v>
      </c>
      <c r="U21" s="30">
        <v>90.2</v>
      </c>
      <c r="V21" s="52">
        <v>4.3</v>
      </c>
      <c r="W21" s="30">
        <v>90</v>
      </c>
      <c r="X21" s="52">
        <v>1.9</v>
      </c>
      <c r="Y21" s="42" t="s">
        <v>227</v>
      </c>
      <c r="Z21" s="7"/>
      <c r="AA21" s="30">
        <v>90</v>
      </c>
      <c r="AB21" s="52">
        <v>3.2</v>
      </c>
      <c r="AC21" s="30">
        <v>91.1</v>
      </c>
      <c r="AD21" s="52">
        <v>1.1000000000000001</v>
      </c>
    </row>
    <row r="22" spans="1:30" ht="16.5" customHeight="1" x14ac:dyDescent="0.2">
      <c r="A22" s="7"/>
      <c r="B22" s="7"/>
      <c r="C22" s="7"/>
      <c r="D22" s="7" t="s">
        <v>521</v>
      </c>
      <c r="E22" s="7"/>
      <c r="F22" s="7"/>
      <c r="G22" s="7"/>
      <c r="H22" s="7"/>
      <c r="I22" s="7"/>
      <c r="J22" s="7"/>
      <c r="K22" s="7"/>
      <c r="L22" s="9" t="s">
        <v>174</v>
      </c>
      <c r="M22" s="36">
        <v>1.8</v>
      </c>
      <c r="N22" s="7"/>
      <c r="O22" s="36">
        <v>1.1000000000000001</v>
      </c>
      <c r="P22" s="7"/>
      <c r="Q22" s="36">
        <v>1.8</v>
      </c>
      <c r="R22" s="7"/>
      <c r="S22" s="36">
        <v>2.5</v>
      </c>
      <c r="T22" s="7"/>
      <c r="U22" s="36">
        <v>2.4</v>
      </c>
      <c r="V22" s="7"/>
      <c r="W22" s="36">
        <v>1.1000000000000001</v>
      </c>
      <c r="X22" s="7"/>
      <c r="Y22" s="42" t="s">
        <v>227</v>
      </c>
      <c r="Z22" s="7"/>
      <c r="AA22" s="36">
        <v>1.8</v>
      </c>
      <c r="AB22" s="7"/>
      <c r="AC22" s="36">
        <v>0.6</v>
      </c>
      <c r="AD22" s="7"/>
    </row>
    <row r="23" spans="1:30" ht="16.5" customHeight="1" x14ac:dyDescent="0.2">
      <c r="A23" s="7"/>
      <c r="B23" s="7"/>
      <c r="C23" s="7" t="s">
        <v>388</v>
      </c>
      <c r="D23" s="7"/>
      <c r="E23" s="7"/>
      <c r="F23" s="7"/>
      <c r="G23" s="7"/>
      <c r="H23" s="7"/>
      <c r="I23" s="7"/>
      <c r="J23" s="7"/>
      <c r="K23" s="7"/>
      <c r="L23" s="9" t="s">
        <v>174</v>
      </c>
      <c r="M23" s="30">
        <v>91.9</v>
      </c>
      <c r="N23" s="52">
        <v>1.2</v>
      </c>
      <c r="O23" s="30">
        <v>92.2</v>
      </c>
      <c r="P23" s="52">
        <v>1.3</v>
      </c>
      <c r="Q23" s="30">
        <v>91.7</v>
      </c>
      <c r="R23" s="52">
        <v>0.6</v>
      </c>
      <c r="S23" s="30">
        <v>91.9</v>
      </c>
      <c r="T23" s="52">
        <v>0.8</v>
      </c>
      <c r="U23" s="30">
        <v>90.9</v>
      </c>
      <c r="V23" s="52">
        <v>1.2</v>
      </c>
      <c r="W23" s="30">
        <v>90</v>
      </c>
      <c r="X23" s="52">
        <v>1.9</v>
      </c>
      <c r="Y23" s="30">
        <v>92.8</v>
      </c>
      <c r="Z23" s="52">
        <v>1.5</v>
      </c>
      <c r="AA23" s="30">
        <v>90</v>
      </c>
      <c r="AB23" s="52">
        <v>3.2</v>
      </c>
      <c r="AC23" s="30">
        <v>91.8</v>
      </c>
      <c r="AD23" s="52">
        <v>0.5</v>
      </c>
    </row>
    <row r="24" spans="1:30" ht="16.5" customHeight="1" x14ac:dyDescent="0.2">
      <c r="A24" s="7"/>
      <c r="B24" s="7"/>
      <c r="C24" s="7"/>
      <c r="D24" s="7" t="s">
        <v>521</v>
      </c>
      <c r="E24" s="7"/>
      <c r="F24" s="7"/>
      <c r="G24" s="7"/>
      <c r="H24" s="7"/>
      <c r="I24" s="7"/>
      <c r="J24" s="7"/>
      <c r="K24" s="7"/>
      <c r="L24" s="9" t="s">
        <v>174</v>
      </c>
      <c r="M24" s="36">
        <v>0.6</v>
      </c>
      <c r="N24" s="7"/>
      <c r="O24" s="36">
        <v>0.7</v>
      </c>
      <c r="P24" s="7"/>
      <c r="Q24" s="36">
        <v>0.4</v>
      </c>
      <c r="R24" s="7"/>
      <c r="S24" s="36">
        <v>0.5</v>
      </c>
      <c r="T24" s="7"/>
      <c r="U24" s="36">
        <v>0.7</v>
      </c>
      <c r="V24" s="7"/>
      <c r="W24" s="36">
        <v>1.1000000000000001</v>
      </c>
      <c r="X24" s="7"/>
      <c r="Y24" s="36">
        <v>0.8</v>
      </c>
      <c r="Z24" s="7"/>
      <c r="AA24" s="36">
        <v>1.8</v>
      </c>
      <c r="AB24" s="7"/>
      <c r="AC24" s="36">
        <v>0.3</v>
      </c>
      <c r="AD24" s="7"/>
    </row>
    <row r="25" spans="1:30" ht="16.5" customHeight="1" x14ac:dyDescent="0.2">
      <c r="A25" s="7" t="s">
        <v>96</v>
      </c>
      <c r="B25" s="7"/>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
      <c r="A26" s="7"/>
      <c r="B26" s="7" t="s">
        <v>867</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
      <c r="A27" s="7"/>
      <c r="B27" s="7"/>
      <c r="C27" s="7" t="s">
        <v>433</v>
      </c>
      <c r="D27" s="7"/>
      <c r="E27" s="7"/>
      <c r="F27" s="7"/>
      <c r="G27" s="7"/>
      <c r="H27" s="7"/>
      <c r="I27" s="7"/>
      <c r="J27" s="7"/>
      <c r="K27" s="7"/>
      <c r="L27" s="9" t="s">
        <v>174</v>
      </c>
      <c r="M27" s="30">
        <v>92.9</v>
      </c>
      <c r="N27" s="52">
        <v>1.4</v>
      </c>
      <c r="O27" s="30">
        <v>92</v>
      </c>
      <c r="P27" s="52">
        <v>1.1000000000000001</v>
      </c>
      <c r="Q27" s="30">
        <v>92.3</v>
      </c>
      <c r="R27" s="52">
        <v>0.6</v>
      </c>
      <c r="S27" s="30">
        <v>92.4</v>
      </c>
      <c r="T27" s="52">
        <v>1.4</v>
      </c>
      <c r="U27" s="30">
        <v>93.5</v>
      </c>
      <c r="V27" s="52">
        <v>1</v>
      </c>
      <c r="W27" s="42" t="s">
        <v>101</v>
      </c>
      <c r="X27" s="7"/>
      <c r="Y27" s="30">
        <v>92.6</v>
      </c>
      <c r="Z27" s="52">
        <v>2</v>
      </c>
      <c r="AA27" s="42" t="s">
        <v>101</v>
      </c>
      <c r="AB27" s="7"/>
      <c r="AC27" s="30">
        <v>92.5</v>
      </c>
      <c r="AD27" s="52">
        <v>0.6</v>
      </c>
    </row>
    <row r="28" spans="1:30" ht="16.5" customHeight="1" x14ac:dyDescent="0.2">
      <c r="A28" s="7"/>
      <c r="B28" s="7"/>
      <c r="C28" s="7"/>
      <c r="D28" s="7" t="s">
        <v>521</v>
      </c>
      <c r="E28" s="7"/>
      <c r="F28" s="7"/>
      <c r="G28" s="7"/>
      <c r="H28" s="7"/>
      <c r="I28" s="7"/>
      <c r="J28" s="7"/>
      <c r="K28" s="7"/>
      <c r="L28" s="9" t="s">
        <v>174</v>
      </c>
      <c r="M28" s="36">
        <v>0.8</v>
      </c>
      <c r="N28" s="7"/>
      <c r="O28" s="36">
        <v>0.6</v>
      </c>
      <c r="P28" s="7"/>
      <c r="Q28" s="36">
        <v>0.3</v>
      </c>
      <c r="R28" s="7"/>
      <c r="S28" s="36">
        <v>0.8</v>
      </c>
      <c r="T28" s="7"/>
      <c r="U28" s="36">
        <v>0.5</v>
      </c>
      <c r="V28" s="7"/>
      <c r="W28" s="42" t="s">
        <v>101</v>
      </c>
      <c r="X28" s="7"/>
      <c r="Y28" s="36">
        <v>1.1000000000000001</v>
      </c>
      <c r="Z28" s="7"/>
      <c r="AA28" s="42" t="s">
        <v>101</v>
      </c>
      <c r="AB28" s="7"/>
      <c r="AC28" s="36">
        <v>0.3</v>
      </c>
      <c r="AD28" s="7"/>
    </row>
    <row r="29" spans="1:30" ht="29.45" customHeight="1" x14ac:dyDescent="0.2">
      <c r="A29" s="7"/>
      <c r="B29" s="7"/>
      <c r="C29" s="84" t="s">
        <v>868</v>
      </c>
      <c r="D29" s="84"/>
      <c r="E29" s="84"/>
      <c r="F29" s="84"/>
      <c r="G29" s="84"/>
      <c r="H29" s="84"/>
      <c r="I29" s="84"/>
      <c r="J29" s="84"/>
      <c r="K29" s="84"/>
      <c r="L29" s="9" t="s">
        <v>174</v>
      </c>
      <c r="M29" s="30">
        <v>92.7</v>
      </c>
      <c r="N29" s="52">
        <v>2.8</v>
      </c>
      <c r="O29" s="30">
        <v>91.7</v>
      </c>
      <c r="P29" s="52">
        <v>2.6</v>
      </c>
      <c r="Q29" s="30">
        <v>91.6</v>
      </c>
      <c r="R29" s="52">
        <v>3.2</v>
      </c>
      <c r="S29" s="30">
        <v>90.4</v>
      </c>
      <c r="T29" s="52">
        <v>0.8</v>
      </c>
      <c r="U29" s="30">
        <v>92.1</v>
      </c>
      <c r="V29" s="52">
        <v>2.5</v>
      </c>
      <c r="W29" s="30">
        <v>90.9</v>
      </c>
      <c r="X29" s="52">
        <v>2.2000000000000002</v>
      </c>
      <c r="Y29" s="42" t="s">
        <v>227</v>
      </c>
      <c r="Z29" s="7"/>
      <c r="AA29" s="30">
        <v>89.2</v>
      </c>
      <c r="AB29" s="52">
        <v>2.5</v>
      </c>
      <c r="AC29" s="30">
        <v>91.6</v>
      </c>
      <c r="AD29" s="52">
        <v>1.2</v>
      </c>
    </row>
    <row r="30" spans="1:30" ht="16.5" customHeight="1" x14ac:dyDescent="0.2">
      <c r="A30" s="7"/>
      <c r="B30" s="7"/>
      <c r="C30" s="7"/>
      <c r="D30" s="7" t="s">
        <v>521</v>
      </c>
      <c r="E30" s="7"/>
      <c r="F30" s="7"/>
      <c r="G30" s="7"/>
      <c r="H30" s="7"/>
      <c r="I30" s="7"/>
      <c r="J30" s="7"/>
      <c r="K30" s="7"/>
      <c r="L30" s="9" t="s">
        <v>174</v>
      </c>
      <c r="M30" s="36">
        <v>1.5</v>
      </c>
      <c r="N30" s="7"/>
      <c r="O30" s="36">
        <v>1.5</v>
      </c>
      <c r="P30" s="7"/>
      <c r="Q30" s="36">
        <v>1.8</v>
      </c>
      <c r="R30" s="7"/>
      <c r="S30" s="36">
        <v>0.5</v>
      </c>
      <c r="T30" s="7"/>
      <c r="U30" s="36">
        <v>1.4</v>
      </c>
      <c r="V30" s="7"/>
      <c r="W30" s="36">
        <v>1.2</v>
      </c>
      <c r="X30" s="7"/>
      <c r="Y30" s="42" t="s">
        <v>227</v>
      </c>
      <c r="Z30" s="7"/>
      <c r="AA30" s="36">
        <v>1.4</v>
      </c>
      <c r="AB30" s="7"/>
      <c r="AC30" s="36">
        <v>0.7</v>
      </c>
      <c r="AD30" s="7"/>
    </row>
    <row r="31" spans="1:30" ht="16.5" customHeight="1" x14ac:dyDescent="0.2">
      <c r="A31" s="7"/>
      <c r="B31" s="7"/>
      <c r="C31" s="7" t="s">
        <v>388</v>
      </c>
      <c r="D31" s="7"/>
      <c r="E31" s="7"/>
      <c r="F31" s="7"/>
      <c r="G31" s="7"/>
      <c r="H31" s="7"/>
      <c r="I31" s="7"/>
      <c r="J31" s="7"/>
      <c r="K31" s="7"/>
      <c r="L31" s="9" t="s">
        <v>174</v>
      </c>
      <c r="M31" s="30">
        <v>92.9</v>
      </c>
      <c r="N31" s="52">
        <v>0.6</v>
      </c>
      <c r="O31" s="30">
        <v>91.8</v>
      </c>
      <c r="P31" s="52">
        <v>0.5</v>
      </c>
      <c r="Q31" s="30">
        <v>91.9</v>
      </c>
      <c r="R31" s="52">
        <v>0.3</v>
      </c>
      <c r="S31" s="30">
        <v>91.9</v>
      </c>
      <c r="T31" s="52">
        <v>1.4</v>
      </c>
      <c r="U31" s="30">
        <v>93.1</v>
      </c>
      <c r="V31" s="52">
        <v>1.6</v>
      </c>
      <c r="W31" s="30">
        <v>90.9</v>
      </c>
      <c r="X31" s="52">
        <v>2.2000000000000002</v>
      </c>
      <c r="Y31" s="30">
        <v>92.6</v>
      </c>
      <c r="Z31" s="52">
        <v>2</v>
      </c>
      <c r="AA31" s="30">
        <v>89.2</v>
      </c>
      <c r="AB31" s="52">
        <v>2.5</v>
      </c>
      <c r="AC31" s="30">
        <v>92.3</v>
      </c>
      <c r="AD31" s="52">
        <v>0.4</v>
      </c>
    </row>
    <row r="32" spans="1:30" ht="16.5" customHeight="1" x14ac:dyDescent="0.2">
      <c r="A32" s="7"/>
      <c r="B32" s="7"/>
      <c r="C32" s="7"/>
      <c r="D32" s="7" t="s">
        <v>521</v>
      </c>
      <c r="E32" s="7"/>
      <c r="F32" s="7"/>
      <c r="G32" s="7"/>
      <c r="H32" s="7"/>
      <c r="I32" s="7"/>
      <c r="J32" s="7"/>
      <c r="K32" s="7"/>
      <c r="L32" s="9" t="s">
        <v>174</v>
      </c>
      <c r="M32" s="36">
        <v>0.3</v>
      </c>
      <c r="N32" s="7"/>
      <c r="O32" s="36">
        <v>0.3</v>
      </c>
      <c r="P32" s="7"/>
      <c r="Q32" s="36">
        <v>0.2</v>
      </c>
      <c r="R32" s="7"/>
      <c r="S32" s="36">
        <v>0.8</v>
      </c>
      <c r="T32" s="7"/>
      <c r="U32" s="36">
        <v>0.9</v>
      </c>
      <c r="V32" s="7"/>
      <c r="W32" s="36">
        <v>1.2</v>
      </c>
      <c r="X32" s="7"/>
      <c r="Y32" s="36">
        <v>1.1000000000000001</v>
      </c>
      <c r="Z32" s="7"/>
      <c r="AA32" s="36">
        <v>1.4</v>
      </c>
      <c r="AB32" s="7"/>
      <c r="AC32" s="36">
        <v>0.2</v>
      </c>
      <c r="AD32" s="7"/>
    </row>
    <row r="33" spans="1:30" ht="16.5" customHeight="1" x14ac:dyDescent="0.2">
      <c r="A33" s="7"/>
      <c r="B33" s="7" t="s">
        <v>869</v>
      </c>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
      <c r="A34" s="7"/>
      <c r="B34" s="7"/>
      <c r="C34" s="7" t="s">
        <v>433</v>
      </c>
      <c r="D34" s="7"/>
      <c r="E34" s="7"/>
      <c r="F34" s="7"/>
      <c r="G34" s="7"/>
      <c r="H34" s="7"/>
      <c r="I34" s="7"/>
      <c r="J34" s="7"/>
      <c r="K34" s="7"/>
      <c r="L34" s="9" t="s">
        <v>174</v>
      </c>
      <c r="M34" s="30">
        <v>95.3</v>
      </c>
      <c r="N34" s="52">
        <v>1.4</v>
      </c>
      <c r="O34" s="30">
        <v>94.6</v>
      </c>
      <c r="P34" s="52">
        <v>1.4</v>
      </c>
      <c r="Q34" s="30">
        <v>94.6</v>
      </c>
      <c r="R34" s="52">
        <v>1.6</v>
      </c>
      <c r="S34" s="30">
        <v>94.4</v>
      </c>
      <c r="T34" s="52">
        <v>1.1000000000000001</v>
      </c>
      <c r="U34" s="30">
        <v>95.4</v>
      </c>
      <c r="V34" s="52">
        <v>0.9</v>
      </c>
      <c r="W34" s="42" t="s">
        <v>101</v>
      </c>
      <c r="X34" s="7"/>
      <c r="Y34" s="30">
        <v>95.4</v>
      </c>
      <c r="Z34" s="52">
        <v>2.2999999999999998</v>
      </c>
      <c r="AA34" s="42" t="s">
        <v>101</v>
      </c>
      <c r="AB34" s="7"/>
      <c r="AC34" s="30">
        <v>94.9</v>
      </c>
      <c r="AD34" s="52">
        <v>0.8</v>
      </c>
    </row>
    <row r="35" spans="1:30" ht="16.5" customHeight="1" x14ac:dyDescent="0.2">
      <c r="A35" s="7"/>
      <c r="B35" s="7"/>
      <c r="C35" s="7"/>
      <c r="D35" s="7" t="s">
        <v>521</v>
      </c>
      <c r="E35" s="7"/>
      <c r="F35" s="7"/>
      <c r="G35" s="7"/>
      <c r="H35" s="7"/>
      <c r="I35" s="7"/>
      <c r="J35" s="7"/>
      <c r="K35" s="7"/>
      <c r="L35" s="9" t="s">
        <v>174</v>
      </c>
      <c r="M35" s="36">
        <v>0.7</v>
      </c>
      <c r="N35" s="7"/>
      <c r="O35" s="36">
        <v>0.7</v>
      </c>
      <c r="P35" s="7"/>
      <c r="Q35" s="36">
        <v>0.9</v>
      </c>
      <c r="R35" s="7"/>
      <c r="S35" s="36">
        <v>0.6</v>
      </c>
      <c r="T35" s="7"/>
      <c r="U35" s="36">
        <v>0.5</v>
      </c>
      <c r="V35" s="7"/>
      <c r="W35" s="42" t="s">
        <v>101</v>
      </c>
      <c r="X35" s="7"/>
      <c r="Y35" s="36">
        <v>1.2</v>
      </c>
      <c r="Z35" s="7"/>
      <c r="AA35" s="42" t="s">
        <v>101</v>
      </c>
      <c r="AB35" s="7"/>
      <c r="AC35" s="36">
        <v>0.4</v>
      </c>
      <c r="AD35" s="7"/>
    </row>
    <row r="36" spans="1:30" ht="29.45" customHeight="1" x14ac:dyDescent="0.2">
      <c r="A36" s="7"/>
      <c r="B36" s="7"/>
      <c r="C36" s="84" t="s">
        <v>868</v>
      </c>
      <c r="D36" s="84"/>
      <c r="E36" s="84"/>
      <c r="F36" s="84"/>
      <c r="G36" s="84"/>
      <c r="H36" s="84"/>
      <c r="I36" s="84"/>
      <c r="J36" s="84"/>
      <c r="K36" s="84"/>
      <c r="L36" s="9" t="s">
        <v>174</v>
      </c>
      <c r="M36" s="30">
        <v>95.2</v>
      </c>
      <c r="N36" s="52">
        <v>2</v>
      </c>
      <c r="O36" s="30">
        <v>94.2</v>
      </c>
      <c r="P36" s="52">
        <v>2.2000000000000002</v>
      </c>
      <c r="Q36" s="30">
        <v>93.3</v>
      </c>
      <c r="R36" s="52">
        <v>1.9</v>
      </c>
      <c r="S36" s="30">
        <v>91.1</v>
      </c>
      <c r="T36" s="52">
        <v>1.7</v>
      </c>
      <c r="U36" s="30">
        <v>93.4</v>
      </c>
      <c r="V36" s="52">
        <v>2.6</v>
      </c>
      <c r="W36" s="30">
        <v>93.8</v>
      </c>
      <c r="X36" s="52">
        <v>1.7</v>
      </c>
      <c r="Y36" s="42" t="s">
        <v>227</v>
      </c>
      <c r="Z36" s="7"/>
      <c r="AA36" s="30">
        <v>94</v>
      </c>
      <c r="AB36" s="52">
        <v>2.2999999999999998</v>
      </c>
      <c r="AC36" s="30">
        <v>93.9</v>
      </c>
      <c r="AD36" s="52">
        <v>1.3</v>
      </c>
    </row>
    <row r="37" spans="1:30" ht="16.5" customHeight="1" x14ac:dyDescent="0.2">
      <c r="A37" s="7"/>
      <c r="B37" s="7"/>
      <c r="C37" s="7"/>
      <c r="D37" s="7" t="s">
        <v>521</v>
      </c>
      <c r="E37" s="7"/>
      <c r="F37" s="7"/>
      <c r="G37" s="7"/>
      <c r="H37" s="7"/>
      <c r="I37" s="7"/>
      <c r="J37" s="7"/>
      <c r="K37" s="7"/>
      <c r="L37" s="9" t="s">
        <v>174</v>
      </c>
      <c r="M37" s="36">
        <v>1.1000000000000001</v>
      </c>
      <c r="N37" s="7"/>
      <c r="O37" s="36">
        <v>1.2</v>
      </c>
      <c r="P37" s="7"/>
      <c r="Q37" s="36">
        <v>1.1000000000000001</v>
      </c>
      <c r="R37" s="7"/>
      <c r="S37" s="36">
        <v>1</v>
      </c>
      <c r="T37" s="7"/>
      <c r="U37" s="36">
        <v>1.4</v>
      </c>
      <c r="V37" s="7"/>
      <c r="W37" s="36">
        <v>0.9</v>
      </c>
      <c r="X37" s="7"/>
      <c r="Y37" s="42" t="s">
        <v>227</v>
      </c>
      <c r="Z37" s="7"/>
      <c r="AA37" s="36">
        <v>1.2</v>
      </c>
      <c r="AB37" s="7"/>
      <c r="AC37" s="36">
        <v>0.7</v>
      </c>
      <c r="AD37" s="7"/>
    </row>
    <row r="38" spans="1:30" ht="16.5" customHeight="1" x14ac:dyDescent="0.2">
      <c r="A38" s="7"/>
      <c r="B38" s="7"/>
      <c r="C38" s="7" t="s">
        <v>388</v>
      </c>
      <c r="D38" s="7"/>
      <c r="E38" s="7"/>
      <c r="F38" s="7"/>
      <c r="G38" s="7"/>
      <c r="H38" s="7"/>
      <c r="I38" s="7"/>
      <c r="J38" s="7"/>
      <c r="K38" s="7"/>
      <c r="L38" s="9" t="s">
        <v>174</v>
      </c>
      <c r="M38" s="30">
        <v>95.4</v>
      </c>
      <c r="N38" s="52">
        <v>0.9</v>
      </c>
      <c r="O38" s="30">
        <v>94.6</v>
      </c>
      <c r="P38" s="52">
        <v>0.7</v>
      </c>
      <c r="Q38" s="30">
        <v>94</v>
      </c>
      <c r="R38" s="52">
        <v>0.6</v>
      </c>
      <c r="S38" s="30">
        <v>93.7</v>
      </c>
      <c r="T38" s="52">
        <v>1.1000000000000001</v>
      </c>
      <c r="U38" s="30">
        <v>94.7</v>
      </c>
      <c r="V38" s="52">
        <v>1.2</v>
      </c>
      <c r="W38" s="30">
        <v>93.8</v>
      </c>
      <c r="X38" s="52">
        <v>1.7</v>
      </c>
      <c r="Y38" s="30">
        <v>95.4</v>
      </c>
      <c r="Z38" s="52">
        <v>2.2999999999999998</v>
      </c>
      <c r="AA38" s="30">
        <v>94</v>
      </c>
      <c r="AB38" s="52">
        <v>2.2999999999999998</v>
      </c>
      <c r="AC38" s="30">
        <v>94.6</v>
      </c>
      <c r="AD38" s="52">
        <v>0.5</v>
      </c>
    </row>
    <row r="39" spans="1:30" ht="16.5" customHeight="1" x14ac:dyDescent="0.2">
      <c r="A39" s="7"/>
      <c r="B39" s="7"/>
      <c r="C39" s="7"/>
      <c r="D39" s="7" t="s">
        <v>521</v>
      </c>
      <c r="E39" s="7"/>
      <c r="F39" s="7"/>
      <c r="G39" s="7"/>
      <c r="H39" s="7"/>
      <c r="I39" s="7"/>
      <c r="J39" s="7"/>
      <c r="K39" s="7"/>
      <c r="L39" s="9" t="s">
        <v>174</v>
      </c>
      <c r="M39" s="36">
        <v>0.5</v>
      </c>
      <c r="N39" s="7"/>
      <c r="O39" s="36">
        <v>0.4</v>
      </c>
      <c r="P39" s="7"/>
      <c r="Q39" s="36">
        <v>0.3</v>
      </c>
      <c r="R39" s="7"/>
      <c r="S39" s="36">
        <v>0.6</v>
      </c>
      <c r="T39" s="7"/>
      <c r="U39" s="36">
        <v>0.7</v>
      </c>
      <c r="V39" s="7"/>
      <c r="W39" s="36">
        <v>0.9</v>
      </c>
      <c r="X39" s="7"/>
      <c r="Y39" s="36">
        <v>1.2</v>
      </c>
      <c r="Z39" s="7"/>
      <c r="AA39" s="36">
        <v>1.2</v>
      </c>
      <c r="AB39" s="7"/>
      <c r="AC39" s="36">
        <v>0.3</v>
      </c>
      <c r="AD39" s="7"/>
    </row>
    <row r="40" spans="1:30" ht="16.5" customHeight="1" x14ac:dyDescent="0.2">
      <c r="A40" s="7"/>
      <c r="B40" s="7" t="s">
        <v>870</v>
      </c>
      <c r="C40" s="7"/>
      <c r="D40" s="7"/>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
      <c r="A41" s="7"/>
      <c r="B41" s="7"/>
      <c r="C41" s="7" t="s">
        <v>433</v>
      </c>
      <c r="D41" s="7"/>
      <c r="E41" s="7"/>
      <c r="F41" s="7"/>
      <c r="G41" s="7"/>
      <c r="H41" s="7"/>
      <c r="I41" s="7"/>
      <c r="J41" s="7"/>
      <c r="K41" s="7"/>
      <c r="L41" s="9" t="s">
        <v>174</v>
      </c>
      <c r="M41" s="30">
        <v>91.5</v>
      </c>
      <c r="N41" s="52">
        <v>1.3</v>
      </c>
      <c r="O41" s="30">
        <v>90.6</v>
      </c>
      <c r="P41" s="52">
        <v>0.4</v>
      </c>
      <c r="Q41" s="30">
        <v>90.6</v>
      </c>
      <c r="R41" s="52">
        <v>0.3</v>
      </c>
      <c r="S41" s="30">
        <v>91.1</v>
      </c>
      <c r="T41" s="52">
        <v>1.3</v>
      </c>
      <c r="U41" s="30">
        <v>91.8</v>
      </c>
      <c r="V41" s="52">
        <v>1.6</v>
      </c>
      <c r="W41" s="42" t="s">
        <v>101</v>
      </c>
      <c r="X41" s="7"/>
      <c r="Y41" s="30">
        <v>91.4</v>
      </c>
      <c r="Z41" s="52">
        <v>2.7</v>
      </c>
      <c r="AA41" s="42" t="s">
        <v>101</v>
      </c>
      <c r="AB41" s="7"/>
      <c r="AC41" s="30">
        <v>91.1</v>
      </c>
      <c r="AD41" s="52">
        <v>0.7</v>
      </c>
    </row>
    <row r="42" spans="1:30" ht="16.5" customHeight="1" x14ac:dyDescent="0.2">
      <c r="A42" s="7"/>
      <c r="B42" s="7"/>
      <c r="C42" s="7"/>
      <c r="D42" s="7" t="s">
        <v>521</v>
      </c>
      <c r="E42" s="7"/>
      <c r="F42" s="7"/>
      <c r="G42" s="7"/>
      <c r="H42" s="7"/>
      <c r="I42" s="7"/>
      <c r="J42" s="7"/>
      <c r="K42" s="7"/>
      <c r="L42" s="9" t="s">
        <v>174</v>
      </c>
      <c r="M42" s="36">
        <v>0.7</v>
      </c>
      <c r="N42" s="7"/>
      <c r="O42" s="36">
        <v>0.2</v>
      </c>
      <c r="P42" s="7"/>
      <c r="Q42" s="36">
        <v>0.2</v>
      </c>
      <c r="R42" s="7"/>
      <c r="S42" s="36">
        <v>0.7</v>
      </c>
      <c r="T42" s="7"/>
      <c r="U42" s="36">
        <v>0.9</v>
      </c>
      <c r="V42" s="7"/>
      <c r="W42" s="42" t="s">
        <v>101</v>
      </c>
      <c r="X42" s="7"/>
      <c r="Y42" s="36">
        <v>1.5</v>
      </c>
      <c r="Z42" s="7"/>
      <c r="AA42" s="42" t="s">
        <v>101</v>
      </c>
      <c r="AB42" s="7"/>
      <c r="AC42" s="36">
        <v>0.4</v>
      </c>
      <c r="AD42" s="7"/>
    </row>
    <row r="43" spans="1:30" ht="29.45" customHeight="1" x14ac:dyDescent="0.2">
      <c r="A43" s="7"/>
      <c r="B43" s="7"/>
      <c r="C43" s="84" t="s">
        <v>868</v>
      </c>
      <c r="D43" s="84"/>
      <c r="E43" s="84"/>
      <c r="F43" s="84"/>
      <c r="G43" s="84"/>
      <c r="H43" s="84"/>
      <c r="I43" s="84"/>
      <c r="J43" s="84"/>
      <c r="K43" s="84"/>
      <c r="L43" s="9" t="s">
        <v>174</v>
      </c>
      <c r="M43" s="30">
        <v>91.9</v>
      </c>
      <c r="N43" s="52">
        <v>3.8</v>
      </c>
      <c r="O43" s="30">
        <v>90.3</v>
      </c>
      <c r="P43" s="52">
        <v>3.8</v>
      </c>
      <c r="Q43" s="30">
        <v>90</v>
      </c>
      <c r="R43" s="52">
        <v>2.9</v>
      </c>
      <c r="S43" s="30">
        <v>90.2</v>
      </c>
      <c r="T43" s="52">
        <v>7.9</v>
      </c>
      <c r="U43" s="30">
        <v>91.5</v>
      </c>
      <c r="V43" s="52">
        <v>2.6</v>
      </c>
      <c r="W43" s="30">
        <v>89.8</v>
      </c>
      <c r="X43" s="52">
        <v>1.6</v>
      </c>
      <c r="Y43" s="42" t="s">
        <v>227</v>
      </c>
      <c r="Z43" s="7"/>
      <c r="AA43" s="30">
        <v>89.3</v>
      </c>
      <c r="AB43" s="52">
        <v>5.6</v>
      </c>
      <c r="AC43" s="30">
        <v>90.5</v>
      </c>
      <c r="AD43" s="52">
        <v>1.6</v>
      </c>
    </row>
    <row r="44" spans="1:30" ht="16.5" customHeight="1" x14ac:dyDescent="0.2">
      <c r="A44" s="7"/>
      <c r="B44" s="7"/>
      <c r="C44" s="7"/>
      <c r="D44" s="7" t="s">
        <v>521</v>
      </c>
      <c r="E44" s="7"/>
      <c r="F44" s="7"/>
      <c r="G44" s="7"/>
      <c r="H44" s="7"/>
      <c r="I44" s="7"/>
      <c r="J44" s="7"/>
      <c r="K44" s="7"/>
      <c r="L44" s="9" t="s">
        <v>174</v>
      </c>
      <c r="M44" s="36">
        <v>2.1</v>
      </c>
      <c r="N44" s="7"/>
      <c r="O44" s="36">
        <v>2.1</v>
      </c>
      <c r="P44" s="7"/>
      <c r="Q44" s="36">
        <v>1.6</v>
      </c>
      <c r="R44" s="7"/>
      <c r="S44" s="36">
        <v>4.5</v>
      </c>
      <c r="T44" s="7"/>
      <c r="U44" s="36">
        <v>1.5</v>
      </c>
      <c r="V44" s="7"/>
      <c r="W44" s="36">
        <v>0.9</v>
      </c>
      <c r="X44" s="7"/>
      <c r="Y44" s="42" t="s">
        <v>227</v>
      </c>
      <c r="Z44" s="7"/>
      <c r="AA44" s="36">
        <v>3.2</v>
      </c>
      <c r="AB44" s="7"/>
      <c r="AC44" s="36">
        <v>0.9</v>
      </c>
      <c r="AD44" s="7"/>
    </row>
    <row r="45" spans="1:30" ht="16.5" customHeight="1" x14ac:dyDescent="0.2">
      <c r="A45" s="7"/>
      <c r="B45" s="7"/>
      <c r="C45" s="7" t="s">
        <v>388</v>
      </c>
      <c r="D45" s="7"/>
      <c r="E45" s="7"/>
      <c r="F45" s="7"/>
      <c r="G45" s="7"/>
      <c r="H45" s="7"/>
      <c r="I45" s="7"/>
      <c r="J45" s="7"/>
      <c r="K45" s="7"/>
      <c r="L45" s="9" t="s">
        <v>174</v>
      </c>
      <c r="M45" s="30">
        <v>91.6</v>
      </c>
      <c r="N45" s="52">
        <v>1.2</v>
      </c>
      <c r="O45" s="30">
        <v>90.5</v>
      </c>
      <c r="P45" s="52">
        <v>1</v>
      </c>
      <c r="Q45" s="30">
        <v>90.2</v>
      </c>
      <c r="R45" s="52">
        <v>0.9</v>
      </c>
      <c r="S45" s="30">
        <v>90.9</v>
      </c>
      <c r="T45" s="52">
        <v>1</v>
      </c>
      <c r="U45" s="30">
        <v>91.6</v>
      </c>
      <c r="V45" s="52">
        <v>1.7</v>
      </c>
      <c r="W45" s="30">
        <v>89.8</v>
      </c>
      <c r="X45" s="52">
        <v>1.6</v>
      </c>
      <c r="Y45" s="30">
        <v>91.4</v>
      </c>
      <c r="Z45" s="52">
        <v>2.7</v>
      </c>
      <c r="AA45" s="30">
        <v>89.3</v>
      </c>
      <c r="AB45" s="52">
        <v>5.6</v>
      </c>
      <c r="AC45" s="30">
        <v>90.9</v>
      </c>
      <c r="AD45" s="52">
        <v>0.4</v>
      </c>
    </row>
    <row r="46" spans="1:30" ht="16.5" customHeight="1" x14ac:dyDescent="0.2">
      <c r="A46" s="7"/>
      <c r="B46" s="7"/>
      <c r="C46" s="7"/>
      <c r="D46" s="7" t="s">
        <v>521</v>
      </c>
      <c r="E46" s="7"/>
      <c r="F46" s="7"/>
      <c r="G46" s="7"/>
      <c r="H46" s="7"/>
      <c r="I46" s="7"/>
      <c r="J46" s="7"/>
      <c r="K46" s="7"/>
      <c r="L46" s="9" t="s">
        <v>174</v>
      </c>
      <c r="M46" s="36">
        <v>0.7</v>
      </c>
      <c r="N46" s="7"/>
      <c r="O46" s="36">
        <v>0.5</v>
      </c>
      <c r="P46" s="7"/>
      <c r="Q46" s="36">
        <v>0.5</v>
      </c>
      <c r="R46" s="7"/>
      <c r="S46" s="36">
        <v>0.6</v>
      </c>
      <c r="T46" s="7"/>
      <c r="U46" s="36">
        <v>1</v>
      </c>
      <c r="V46" s="7"/>
      <c r="W46" s="36">
        <v>0.9</v>
      </c>
      <c r="X46" s="7"/>
      <c r="Y46" s="36">
        <v>1.5</v>
      </c>
      <c r="Z46" s="7"/>
      <c r="AA46" s="36">
        <v>3.2</v>
      </c>
      <c r="AB46" s="7"/>
      <c r="AC46" s="36">
        <v>0.2</v>
      </c>
      <c r="AD46" s="7"/>
    </row>
    <row r="47" spans="1:30" ht="16.5" customHeight="1" x14ac:dyDescent="0.2">
      <c r="A47" s="7" t="s">
        <v>141</v>
      </c>
      <c r="B47" s="7"/>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
      <c r="A48" s="7"/>
      <c r="B48" s="7" t="s">
        <v>867</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
      <c r="A49" s="7"/>
      <c r="B49" s="7"/>
      <c r="C49" s="7" t="s">
        <v>433</v>
      </c>
      <c r="D49" s="7"/>
      <c r="E49" s="7"/>
      <c r="F49" s="7"/>
      <c r="G49" s="7"/>
      <c r="H49" s="7"/>
      <c r="I49" s="7"/>
      <c r="J49" s="7"/>
      <c r="K49" s="7"/>
      <c r="L49" s="9" t="s">
        <v>174</v>
      </c>
      <c r="M49" s="30">
        <v>92.9</v>
      </c>
      <c r="N49" s="52">
        <v>0.6</v>
      </c>
      <c r="O49" s="30">
        <v>91.6</v>
      </c>
      <c r="P49" s="52">
        <v>1.3</v>
      </c>
      <c r="Q49" s="30">
        <v>91.5</v>
      </c>
      <c r="R49" s="52">
        <v>0.5</v>
      </c>
      <c r="S49" s="30">
        <v>92.7</v>
      </c>
      <c r="T49" s="52">
        <v>1.4</v>
      </c>
      <c r="U49" s="30">
        <v>91.8</v>
      </c>
      <c r="V49" s="52">
        <v>2</v>
      </c>
      <c r="W49" s="42" t="s">
        <v>101</v>
      </c>
      <c r="X49" s="7"/>
      <c r="Y49" s="30">
        <v>91.1</v>
      </c>
      <c r="Z49" s="52">
        <v>0.8</v>
      </c>
      <c r="AA49" s="42" t="s">
        <v>101</v>
      </c>
      <c r="AB49" s="7"/>
      <c r="AC49" s="30">
        <v>92.2</v>
      </c>
      <c r="AD49" s="52">
        <v>0.6</v>
      </c>
    </row>
    <row r="50" spans="1:30" ht="16.5" customHeight="1" x14ac:dyDescent="0.2">
      <c r="A50" s="7"/>
      <c r="B50" s="7"/>
      <c r="C50" s="7"/>
      <c r="D50" s="7" t="s">
        <v>521</v>
      </c>
      <c r="E50" s="7"/>
      <c r="F50" s="7"/>
      <c r="G50" s="7"/>
      <c r="H50" s="7"/>
      <c r="I50" s="7"/>
      <c r="J50" s="7"/>
      <c r="K50" s="7"/>
      <c r="L50" s="9" t="s">
        <v>174</v>
      </c>
      <c r="M50" s="36">
        <v>0.3</v>
      </c>
      <c r="N50" s="7"/>
      <c r="O50" s="36">
        <v>0.7</v>
      </c>
      <c r="P50" s="7"/>
      <c r="Q50" s="36">
        <v>1</v>
      </c>
      <c r="R50" s="7"/>
      <c r="S50" s="36">
        <v>0.8</v>
      </c>
      <c r="T50" s="7"/>
      <c r="U50" s="36">
        <v>1</v>
      </c>
      <c r="V50" s="7"/>
      <c r="W50" s="42" t="s">
        <v>101</v>
      </c>
      <c r="X50" s="7"/>
      <c r="Y50" s="36">
        <v>0.5</v>
      </c>
      <c r="Z50" s="7"/>
      <c r="AA50" s="42" t="s">
        <v>101</v>
      </c>
      <c r="AB50" s="7"/>
      <c r="AC50" s="36">
        <v>0.3</v>
      </c>
      <c r="AD50" s="7"/>
    </row>
    <row r="51" spans="1:30" ht="29.45" customHeight="1" x14ac:dyDescent="0.2">
      <c r="A51" s="7"/>
      <c r="B51" s="7"/>
      <c r="C51" s="84" t="s">
        <v>868</v>
      </c>
      <c r="D51" s="84"/>
      <c r="E51" s="84"/>
      <c r="F51" s="84"/>
      <c r="G51" s="84"/>
      <c r="H51" s="84"/>
      <c r="I51" s="84"/>
      <c r="J51" s="84"/>
      <c r="K51" s="84"/>
      <c r="L51" s="9" t="s">
        <v>174</v>
      </c>
      <c r="M51" s="30">
        <v>91.9</v>
      </c>
      <c r="N51" s="52">
        <v>2</v>
      </c>
      <c r="O51" s="30">
        <v>89.4</v>
      </c>
      <c r="P51" s="52">
        <v>2.5</v>
      </c>
      <c r="Q51" s="30">
        <v>91.6</v>
      </c>
      <c r="R51" s="52">
        <v>3.5</v>
      </c>
      <c r="S51" s="30">
        <v>92.8</v>
      </c>
      <c r="T51" s="52">
        <v>2.6</v>
      </c>
      <c r="U51" s="30">
        <v>89.8</v>
      </c>
      <c r="V51" s="52">
        <v>3.1</v>
      </c>
      <c r="W51" s="30">
        <v>89.9</v>
      </c>
      <c r="X51" s="52">
        <v>1.1000000000000001</v>
      </c>
      <c r="Y51" s="42" t="s">
        <v>227</v>
      </c>
      <c r="Z51" s="7"/>
      <c r="AA51" s="30">
        <v>86.8</v>
      </c>
      <c r="AB51" s="52">
        <v>0.8</v>
      </c>
      <c r="AC51" s="30">
        <v>91</v>
      </c>
      <c r="AD51" s="52">
        <v>0.5</v>
      </c>
    </row>
    <row r="52" spans="1:30" ht="16.5" customHeight="1" x14ac:dyDescent="0.2">
      <c r="A52" s="7"/>
      <c r="B52" s="7"/>
      <c r="C52" s="7"/>
      <c r="D52" s="7" t="s">
        <v>521</v>
      </c>
      <c r="E52" s="7"/>
      <c r="F52" s="7"/>
      <c r="G52" s="7"/>
      <c r="H52" s="7"/>
      <c r="I52" s="7"/>
      <c r="J52" s="7"/>
      <c r="K52" s="7"/>
      <c r="L52" s="9" t="s">
        <v>174</v>
      </c>
      <c r="M52" s="36">
        <v>1</v>
      </c>
      <c r="N52" s="7"/>
      <c r="O52" s="36">
        <v>1.4</v>
      </c>
      <c r="P52" s="7"/>
      <c r="Q52" s="36">
        <v>1.9</v>
      </c>
      <c r="R52" s="7"/>
      <c r="S52" s="36">
        <v>1.4</v>
      </c>
      <c r="T52" s="7"/>
      <c r="U52" s="36">
        <v>1.7</v>
      </c>
      <c r="V52" s="7"/>
      <c r="W52" s="36">
        <v>0.6</v>
      </c>
      <c r="X52" s="7"/>
      <c r="Y52" s="42" t="s">
        <v>227</v>
      </c>
      <c r="Z52" s="7"/>
      <c r="AA52" s="36">
        <v>0.5</v>
      </c>
      <c r="AB52" s="7"/>
      <c r="AC52" s="36">
        <v>0.3</v>
      </c>
      <c r="AD52" s="7"/>
    </row>
    <row r="53" spans="1:30" ht="16.5" customHeight="1" x14ac:dyDescent="0.2">
      <c r="A53" s="7"/>
      <c r="B53" s="7"/>
      <c r="C53" s="7" t="s">
        <v>388</v>
      </c>
      <c r="D53" s="7"/>
      <c r="E53" s="7"/>
      <c r="F53" s="7"/>
      <c r="G53" s="7"/>
      <c r="H53" s="7"/>
      <c r="I53" s="7"/>
      <c r="J53" s="7"/>
      <c r="K53" s="7"/>
      <c r="L53" s="9" t="s">
        <v>174</v>
      </c>
      <c r="M53" s="30">
        <v>92.7</v>
      </c>
      <c r="N53" s="52">
        <v>0.5</v>
      </c>
      <c r="O53" s="30">
        <v>91.2</v>
      </c>
      <c r="P53" s="52">
        <v>1.1000000000000001</v>
      </c>
      <c r="Q53" s="30">
        <v>91.7</v>
      </c>
      <c r="R53" s="52">
        <v>0.5</v>
      </c>
      <c r="S53" s="30">
        <v>92.3</v>
      </c>
      <c r="T53" s="52">
        <v>0.6</v>
      </c>
      <c r="U53" s="30">
        <v>91.2</v>
      </c>
      <c r="V53" s="52">
        <v>1.5</v>
      </c>
      <c r="W53" s="30">
        <v>89.9</v>
      </c>
      <c r="X53" s="52">
        <v>1.1000000000000001</v>
      </c>
      <c r="Y53" s="30">
        <v>91.3</v>
      </c>
      <c r="Z53" s="52">
        <v>1.5</v>
      </c>
      <c r="AA53" s="30">
        <v>86.8</v>
      </c>
      <c r="AB53" s="52">
        <v>0.8</v>
      </c>
      <c r="AC53" s="30">
        <v>91.8</v>
      </c>
      <c r="AD53" s="52">
        <v>0.3</v>
      </c>
    </row>
    <row r="54" spans="1:30" ht="16.5" customHeight="1" x14ac:dyDescent="0.2">
      <c r="A54" s="7"/>
      <c r="B54" s="7"/>
      <c r="C54" s="7"/>
      <c r="D54" s="7" t="s">
        <v>521</v>
      </c>
      <c r="E54" s="7"/>
      <c r="F54" s="7"/>
      <c r="G54" s="7"/>
      <c r="H54" s="7"/>
      <c r="I54" s="7"/>
      <c r="J54" s="7"/>
      <c r="K54" s="7"/>
      <c r="L54" s="9" t="s">
        <v>174</v>
      </c>
      <c r="M54" s="36">
        <v>0.3</v>
      </c>
      <c r="N54" s="7"/>
      <c r="O54" s="36">
        <v>0.6</v>
      </c>
      <c r="P54" s="7"/>
      <c r="Q54" s="36">
        <v>0.3</v>
      </c>
      <c r="R54" s="7"/>
      <c r="S54" s="36">
        <v>1</v>
      </c>
      <c r="T54" s="7"/>
      <c r="U54" s="36">
        <v>0.8</v>
      </c>
      <c r="V54" s="7"/>
      <c r="W54" s="36">
        <v>0.6</v>
      </c>
      <c r="X54" s="7"/>
      <c r="Y54" s="36">
        <v>0.8</v>
      </c>
      <c r="Z54" s="7"/>
      <c r="AA54" s="36">
        <v>0.5</v>
      </c>
      <c r="AB54" s="7"/>
      <c r="AC54" s="36">
        <v>0.2</v>
      </c>
      <c r="AD54" s="7"/>
    </row>
    <row r="55" spans="1:30" ht="16.5" customHeight="1" x14ac:dyDescent="0.2">
      <c r="A55" s="7"/>
      <c r="B55" s="7" t="s">
        <v>869</v>
      </c>
      <c r="C55" s="7"/>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
      <c r="A56" s="7"/>
      <c r="B56" s="7"/>
      <c r="C56" s="7" t="s">
        <v>433</v>
      </c>
      <c r="D56" s="7"/>
      <c r="E56" s="7"/>
      <c r="F56" s="7"/>
      <c r="G56" s="7"/>
      <c r="H56" s="7"/>
      <c r="I56" s="7"/>
      <c r="J56" s="7"/>
      <c r="K56" s="7"/>
      <c r="L56" s="9" t="s">
        <v>174</v>
      </c>
      <c r="M56" s="30">
        <v>95.1</v>
      </c>
      <c r="N56" s="52">
        <v>0.8</v>
      </c>
      <c r="O56" s="30">
        <v>94.5</v>
      </c>
      <c r="P56" s="52">
        <v>1.2</v>
      </c>
      <c r="Q56" s="30">
        <v>94</v>
      </c>
      <c r="R56" s="52">
        <v>0.8</v>
      </c>
      <c r="S56" s="30">
        <v>94.8</v>
      </c>
      <c r="T56" s="52">
        <v>1.1000000000000001</v>
      </c>
      <c r="U56" s="30">
        <v>94.7</v>
      </c>
      <c r="V56" s="52">
        <v>1.7</v>
      </c>
      <c r="W56" s="42" t="s">
        <v>101</v>
      </c>
      <c r="X56" s="7"/>
      <c r="Y56" s="30">
        <v>94</v>
      </c>
      <c r="Z56" s="52">
        <v>0.9</v>
      </c>
      <c r="AA56" s="42" t="s">
        <v>101</v>
      </c>
      <c r="AB56" s="7"/>
      <c r="AC56" s="30">
        <v>94.7</v>
      </c>
      <c r="AD56" s="52">
        <v>0.6</v>
      </c>
    </row>
    <row r="57" spans="1:30" ht="16.5" customHeight="1" x14ac:dyDescent="0.2">
      <c r="A57" s="7"/>
      <c r="B57" s="7"/>
      <c r="C57" s="7"/>
      <c r="D57" s="7" t="s">
        <v>521</v>
      </c>
      <c r="E57" s="7"/>
      <c r="F57" s="7"/>
      <c r="G57" s="7"/>
      <c r="H57" s="7"/>
      <c r="I57" s="7"/>
      <c r="J57" s="7"/>
      <c r="K57" s="7"/>
      <c r="L57" s="9" t="s">
        <v>174</v>
      </c>
      <c r="M57" s="36">
        <v>0.5</v>
      </c>
      <c r="N57" s="7"/>
      <c r="O57" s="36">
        <v>0.6</v>
      </c>
      <c r="P57" s="7"/>
      <c r="Q57" s="36">
        <v>0.5</v>
      </c>
      <c r="R57" s="7"/>
      <c r="S57" s="36">
        <v>0.6</v>
      </c>
      <c r="T57" s="7"/>
      <c r="U57" s="36">
        <v>0.9</v>
      </c>
      <c r="V57" s="7"/>
      <c r="W57" s="42" t="s">
        <v>101</v>
      </c>
      <c r="X57" s="7"/>
      <c r="Y57" s="36">
        <v>0.5</v>
      </c>
      <c r="Z57" s="7"/>
      <c r="AA57" s="42" t="s">
        <v>101</v>
      </c>
      <c r="AB57" s="7"/>
      <c r="AC57" s="36">
        <v>0.3</v>
      </c>
      <c r="AD57" s="7"/>
    </row>
    <row r="58" spans="1:30" ht="29.45" customHeight="1" x14ac:dyDescent="0.2">
      <c r="A58" s="7"/>
      <c r="B58" s="7"/>
      <c r="C58" s="84" t="s">
        <v>868</v>
      </c>
      <c r="D58" s="84"/>
      <c r="E58" s="84"/>
      <c r="F58" s="84"/>
      <c r="G58" s="84"/>
      <c r="H58" s="84"/>
      <c r="I58" s="84"/>
      <c r="J58" s="84"/>
      <c r="K58" s="84"/>
      <c r="L58" s="9" t="s">
        <v>174</v>
      </c>
      <c r="M58" s="30">
        <v>93.5</v>
      </c>
      <c r="N58" s="52">
        <v>2</v>
      </c>
      <c r="O58" s="30">
        <v>93.6</v>
      </c>
      <c r="P58" s="52">
        <v>2</v>
      </c>
      <c r="Q58" s="30">
        <v>93.6</v>
      </c>
      <c r="R58" s="52">
        <v>3.2</v>
      </c>
      <c r="S58" s="30">
        <v>94.5</v>
      </c>
      <c r="T58" s="52">
        <v>2.2000000000000002</v>
      </c>
      <c r="U58" s="30">
        <v>92.7</v>
      </c>
      <c r="V58" s="52">
        <v>3.3</v>
      </c>
      <c r="W58" s="30">
        <v>94.3</v>
      </c>
      <c r="X58" s="52">
        <v>0.2</v>
      </c>
      <c r="Y58" s="42" t="s">
        <v>227</v>
      </c>
      <c r="Z58" s="7"/>
      <c r="AA58" s="30">
        <v>90.9</v>
      </c>
      <c r="AB58" s="52">
        <v>1.5</v>
      </c>
      <c r="AC58" s="30">
        <v>93.4</v>
      </c>
      <c r="AD58" s="52">
        <v>3.5</v>
      </c>
    </row>
    <row r="59" spans="1:30" ht="16.5" customHeight="1" x14ac:dyDescent="0.2">
      <c r="A59" s="7"/>
      <c r="B59" s="7"/>
      <c r="C59" s="7"/>
      <c r="D59" s="7" t="s">
        <v>521</v>
      </c>
      <c r="E59" s="7"/>
      <c r="F59" s="7"/>
      <c r="G59" s="7"/>
      <c r="H59" s="7"/>
      <c r="I59" s="7"/>
      <c r="J59" s="7"/>
      <c r="K59" s="7"/>
      <c r="L59" s="9" t="s">
        <v>174</v>
      </c>
      <c r="M59" s="36">
        <v>1</v>
      </c>
      <c r="N59" s="7"/>
      <c r="O59" s="36">
        <v>1</v>
      </c>
      <c r="P59" s="7"/>
      <c r="Q59" s="36">
        <v>1.7</v>
      </c>
      <c r="R59" s="7"/>
      <c r="S59" s="36">
        <v>1.2</v>
      </c>
      <c r="T59" s="7"/>
      <c r="U59" s="36">
        <v>1.8</v>
      </c>
      <c r="V59" s="7"/>
      <c r="W59" s="36">
        <v>0.1</v>
      </c>
      <c r="X59" s="7"/>
      <c r="Y59" s="42" t="s">
        <v>227</v>
      </c>
      <c r="Z59" s="7"/>
      <c r="AA59" s="36">
        <v>0.9</v>
      </c>
      <c r="AB59" s="7"/>
      <c r="AC59" s="36">
        <v>1.9</v>
      </c>
      <c r="AD59" s="7"/>
    </row>
    <row r="60" spans="1:30" ht="16.5" customHeight="1" x14ac:dyDescent="0.2">
      <c r="A60" s="7"/>
      <c r="B60" s="7"/>
      <c r="C60" s="7" t="s">
        <v>388</v>
      </c>
      <c r="D60" s="7"/>
      <c r="E60" s="7"/>
      <c r="F60" s="7"/>
      <c r="G60" s="7"/>
      <c r="H60" s="7"/>
      <c r="I60" s="7"/>
      <c r="J60" s="7"/>
      <c r="K60" s="7"/>
      <c r="L60" s="9" t="s">
        <v>174</v>
      </c>
      <c r="M60" s="30">
        <v>94.7</v>
      </c>
      <c r="N60" s="52">
        <v>0.6</v>
      </c>
      <c r="O60" s="30">
        <v>94.4</v>
      </c>
      <c r="P60" s="52">
        <v>1.2</v>
      </c>
      <c r="Q60" s="30">
        <v>93.9</v>
      </c>
      <c r="R60" s="52">
        <v>0.4</v>
      </c>
      <c r="S60" s="30">
        <v>94.4</v>
      </c>
      <c r="T60" s="52">
        <v>1.1000000000000001</v>
      </c>
      <c r="U60" s="30">
        <v>93.9</v>
      </c>
      <c r="V60" s="52">
        <v>1.5</v>
      </c>
      <c r="W60" s="30">
        <v>94.3</v>
      </c>
      <c r="X60" s="52">
        <v>0.2</v>
      </c>
      <c r="Y60" s="30">
        <v>93.9</v>
      </c>
      <c r="Z60" s="52">
        <v>1.4</v>
      </c>
      <c r="AA60" s="30">
        <v>90.9</v>
      </c>
      <c r="AB60" s="52">
        <v>1.5</v>
      </c>
      <c r="AC60" s="30">
        <v>94.3</v>
      </c>
      <c r="AD60" s="52">
        <v>0.4</v>
      </c>
    </row>
    <row r="61" spans="1:30" ht="16.5" customHeight="1" x14ac:dyDescent="0.2">
      <c r="A61" s="7"/>
      <c r="B61" s="7"/>
      <c r="C61" s="7"/>
      <c r="D61" s="7" t="s">
        <v>521</v>
      </c>
      <c r="E61" s="7"/>
      <c r="F61" s="7"/>
      <c r="G61" s="7"/>
      <c r="H61" s="7"/>
      <c r="I61" s="7"/>
      <c r="J61" s="7"/>
      <c r="K61" s="7"/>
      <c r="L61" s="9" t="s">
        <v>174</v>
      </c>
      <c r="M61" s="36">
        <v>0.3</v>
      </c>
      <c r="N61" s="7"/>
      <c r="O61" s="36">
        <v>0.7</v>
      </c>
      <c r="P61" s="7"/>
      <c r="Q61" s="36">
        <v>0.2</v>
      </c>
      <c r="R61" s="7"/>
      <c r="S61" s="36">
        <v>0.6</v>
      </c>
      <c r="T61" s="7"/>
      <c r="U61" s="36">
        <v>0.8</v>
      </c>
      <c r="V61" s="7"/>
      <c r="W61" s="36">
        <v>0.1</v>
      </c>
      <c r="X61" s="7"/>
      <c r="Y61" s="36">
        <v>0.8</v>
      </c>
      <c r="Z61" s="7"/>
      <c r="AA61" s="36">
        <v>0.9</v>
      </c>
      <c r="AB61" s="7"/>
      <c r="AC61" s="36">
        <v>0.2</v>
      </c>
      <c r="AD61" s="7"/>
    </row>
    <row r="62" spans="1:30" ht="16.5" customHeight="1" x14ac:dyDescent="0.2">
      <c r="A62" s="7"/>
      <c r="B62" s="7" t="s">
        <v>870</v>
      </c>
      <c r="C62" s="7"/>
      <c r="D62" s="7"/>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16.5" customHeight="1" x14ac:dyDescent="0.2">
      <c r="A63" s="7"/>
      <c r="B63" s="7"/>
      <c r="C63" s="7" t="s">
        <v>433</v>
      </c>
      <c r="D63" s="7"/>
      <c r="E63" s="7"/>
      <c r="F63" s="7"/>
      <c r="G63" s="7"/>
      <c r="H63" s="7"/>
      <c r="I63" s="7"/>
      <c r="J63" s="7"/>
      <c r="K63" s="7"/>
      <c r="L63" s="9" t="s">
        <v>174</v>
      </c>
      <c r="M63" s="30">
        <v>92</v>
      </c>
      <c r="N63" s="52">
        <v>1.3</v>
      </c>
      <c r="O63" s="30">
        <v>88.4</v>
      </c>
      <c r="P63" s="52">
        <v>0.9</v>
      </c>
      <c r="Q63" s="30">
        <v>89.8</v>
      </c>
      <c r="R63" s="52">
        <v>1.9</v>
      </c>
      <c r="S63" s="30">
        <v>91.9</v>
      </c>
      <c r="T63" s="52">
        <v>1.3</v>
      </c>
      <c r="U63" s="30">
        <v>91.2</v>
      </c>
      <c r="V63" s="52">
        <v>2.1</v>
      </c>
      <c r="W63" s="42" t="s">
        <v>101</v>
      </c>
      <c r="X63" s="7"/>
      <c r="Y63" s="30">
        <v>89.6</v>
      </c>
      <c r="Z63" s="52">
        <v>2.1</v>
      </c>
      <c r="AA63" s="42" t="s">
        <v>101</v>
      </c>
      <c r="AB63" s="7"/>
      <c r="AC63" s="30">
        <v>90.5</v>
      </c>
      <c r="AD63" s="52">
        <v>0.6</v>
      </c>
    </row>
    <row r="64" spans="1:30" ht="16.5" customHeight="1" x14ac:dyDescent="0.2">
      <c r="A64" s="7"/>
      <c r="B64" s="7"/>
      <c r="C64" s="7"/>
      <c r="D64" s="7" t="s">
        <v>521</v>
      </c>
      <c r="E64" s="7"/>
      <c r="F64" s="7"/>
      <c r="G64" s="7"/>
      <c r="H64" s="7"/>
      <c r="I64" s="7"/>
      <c r="J64" s="7"/>
      <c r="K64" s="7"/>
      <c r="L64" s="9" t="s">
        <v>174</v>
      </c>
      <c r="M64" s="36">
        <v>0.7</v>
      </c>
      <c r="N64" s="7"/>
      <c r="O64" s="36">
        <v>0.5</v>
      </c>
      <c r="P64" s="7"/>
      <c r="Q64" s="36">
        <v>1.1000000000000001</v>
      </c>
      <c r="R64" s="7"/>
      <c r="S64" s="36">
        <v>0.7</v>
      </c>
      <c r="T64" s="7"/>
      <c r="U64" s="36">
        <v>1.2</v>
      </c>
      <c r="V64" s="7"/>
      <c r="W64" s="42" t="s">
        <v>101</v>
      </c>
      <c r="X64" s="7"/>
      <c r="Y64" s="36">
        <v>1.2</v>
      </c>
      <c r="Z64" s="7"/>
      <c r="AA64" s="42" t="s">
        <v>101</v>
      </c>
      <c r="AB64" s="7"/>
      <c r="AC64" s="36">
        <v>0.4</v>
      </c>
      <c r="AD64" s="7"/>
    </row>
    <row r="65" spans="1:30" ht="29.45" customHeight="1" x14ac:dyDescent="0.2">
      <c r="A65" s="7"/>
      <c r="B65" s="7"/>
      <c r="C65" s="84" t="s">
        <v>868</v>
      </c>
      <c r="D65" s="84"/>
      <c r="E65" s="84"/>
      <c r="F65" s="84"/>
      <c r="G65" s="84"/>
      <c r="H65" s="84"/>
      <c r="I65" s="84"/>
      <c r="J65" s="84"/>
      <c r="K65" s="84"/>
      <c r="L65" s="9" t="s">
        <v>174</v>
      </c>
      <c r="M65" s="30">
        <v>91</v>
      </c>
      <c r="N65" s="52">
        <v>1.6</v>
      </c>
      <c r="O65" s="30">
        <v>88.4</v>
      </c>
      <c r="P65" s="52">
        <v>2.2999999999999998</v>
      </c>
      <c r="Q65" s="30">
        <v>90.9</v>
      </c>
      <c r="R65" s="52">
        <v>2.4</v>
      </c>
      <c r="S65" s="30">
        <v>91.1</v>
      </c>
      <c r="T65" s="52">
        <v>3.7</v>
      </c>
      <c r="U65" s="30">
        <v>88.9</v>
      </c>
      <c r="V65" s="52">
        <v>4</v>
      </c>
      <c r="W65" s="30">
        <v>89.4</v>
      </c>
      <c r="X65" s="52">
        <v>1.2</v>
      </c>
      <c r="Y65" s="42" t="s">
        <v>227</v>
      </c>
      <c r="Z65" s="7"/>
      <c r="AA65" s="30">
        <v>87.7</v>
      </c>
      <c r="AB65" s="52">
        <v>1.3</v>
      </c>
      <c r="AC65" s="30">
        <v>90</v>
      </c>
      <c r="AD65" s="52">
        <v>0.6</v>
      </c>
    </row>
    <row r="66" spans="1:30" ht="16.5" customHeight="1" x14ac:dyDescent="0.2">
      <c r="A66" s="7"/>
      <c r="B66" s="7"/>
      <c r="C66" s="7"/>
      <c r="D66" s="7" t="s">
        <v>521</v>
      </c>
      <c r="E66" s="7"/>
      <c r="F66" s="7"/>
      <c r="G66" s="7"/>
      <c r="H66" s="7"/>
      <c r="I66" s="7"/>
      <c r="J66" s="7"/>
      <c r="K66" s="7"/>
      <c r="L66" s="9" t="s">
        <v>174</v>
      </c>
      <c r="M66" s="36">
        <v>0.9</v>
      </c>
      <c r="N66" s="7"/>
      <c r="O66" s="36">
        <v>1.4</v>
      </c>
      <c r="P66" s="7"/>
      <c r="Q66" s="36">
        <v>1.4</v>
      </c>
      <c r="R66" s="7"/>
      <c r="S66" s="36">
        <v>2.1</v>
      </c>
      <c r="T66" s="7"/>
      <c r="U66" s="36">
        <v>2</v>
      </c>
      <c r="V66" s="7"/>
      <c r="W66" s="36">
        <v>0.7</v>
      </c>
      <c r="X66" s="7"/>
      <c r="Y66" s="42" t="s">
        <v>227</v>
      </c>
      <c r="Z66" s="7"/>
      <c r="AA66" s="36">
        <v>0.8</v>
      </c>
      <c r="AB66" s="7"/>
      <c r="AC66" s="36">
        <v>1</v>
      </c>
      <c r="AD66" s="7"/>
    </row>
    <row r="67" spans="1:30" ht="16.5" customHeight="1" x14ac:dyDescent="0.2">
      <c r="A67" s="7"/>
      <c r="B67" s="7"/>
      <c r="C67" s="7" t="s">
        <v>388</v>
      </c>
      <c r="D67" s="7"/>
      <c r="E67" s="7"/>
      <c r="F67" s="7"/>
      <c r="G67" s="7"/>
      <c r="H67" s="7"/>
      <c r="I67" s="7"/>
      <c r="J67" s="7"/>
      <c r="K67" s="7"/>
      <c r="L67" s="9" t="s">
        <v>174</v>
      </c>
      <c r="M67" s="30">
        <v>91.8</v>
      </c>
      <c r="N67" s="52">
        <v>0.7</v>
      </c>
      <c r="O67" s="30">
        <v>88.5</v>
      </c>
      <c r="P67" s="52">
        <v>1.2</v>
      </c>
      <c r="Q67" s="30">
        <v>90.3</v>
      </c>
      <c r="R67" s="52">
        <v>1.1000000000000001</v>
      </c>
      <c r="S67" s="30">
        <v>91.3</v>
      </c>
      <c r="T67" s="52">
        <v>1.4</v>
      </c>
      <c r="U67" s="30">
        <v>90.3</v>
      </c>
      <c r="V67" s="52">
        <v>2</v>
      </c>
      <c r="W67" s="30">
        <v>89.4</v>
      </c>
      <c r="X67" s="52">
        <v>1.2</v>
      </c>
      <c r="Y67" s="30">
        <v>89.5</v>
      </c>
      <c r="Z67" s="52">
        <v>2.2000000000000002</v>
      </c>
      <c r="AA67" s="30">
        <v>87.7</v>
      </c>
      <c r="AB67" s="52">
        <v>1.3</v>
      </c>
      <c r="AC67" s="30">
        <v>90.3</v>
      </c>
      <c r="AD67" s="52">
        <v>0.5</v>
      </c>
    </row>
    <row r="68" spans="1:30" ht="16.5" customHeight="1" x14ac:dyDescent="0.2">
      <c r="A68" s="7"/>
      <c r="B68" s="7"/>
      <c r="C68" s="7"/>
      <c r="D68" s="7" t="s">
        <v>521</v>
      </c>
      <c r="E68" s="7"/>
      <c r="F68" s="7"/>
      <c r="G68" s="7"/>
      <c r="H68" s="7"/>
      <c r="I68" s="7"/>
      <c r="J68" s="7"/>
      <c r="K68" s="7"/>
      <c r="L68" s="9" t="s">
        <v>174</v>
      </c>
      <c r="M68" s="36">
        <v>0.4</v>
      </c>
      <c r="N68" s="7"/>
      <c r="O68" s="36">
        <v>0.7</v>
      </c>
      <c r="P68" s="7"/>
      <c r="Q68" s="36">
        <v>0.6</v>
      </c>
      <c r="R68" s="7"/>
      <c r="S68" s="36">
        <v>0.8</v>
      </c>
      <c r="T68" s="7"/>
      <c r="U68" s="36">
        <v>1</v>
      </c>
      <c r="V68" s="7"/>
      <c r="W68" s="36">
        <v>0.7</v>
      </c>
      <c r="X68" s="7"/>
      <c r="Y68" s="36">
        <v>1.3</v>
      </c>
      <c r="Z68" s="7"/>
      <c r="AA68" s="36">
        <v>0.8</v>
      </c>
      <c r="AB68" s="7"/>
      <c r="AC68" s="36">
        <v>0.3</v>
      </c>
      <c r="AD68" s="7"/>
    </row>
    <row r="69" spans="1:30" ht="16.5" customHeight="1" x14ac:dyDescent="0.2">
      <c r="A69" s="7" t="s">
        <v>142</v>
      </c>
      <c r="B69" s="7"/>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
      <c r="A70" s="7"/>
      <c r="B70" s="7" t="s">
        <v>867</v>
      </c>
      <c r="C70" s="7"/>
      <c r="D70" s="7"/>
      <c r="E70" s="7"/>
      <c r="F70" s="7"/>
      <c r="G70" s="7"/>
      <c r="H70" s="7"/>
      <c r="I70" s="7"/>
      <c r="J70" s="7"/>
      <c r="K70" s="7"/>
      <c r="L70" s="9"/>
      <c r="M70" s="10"/>
      <c r="N70" s="7"/>
      <c r="O70" s="10"/>
      <c r="P70" s="7"/>
      <c r="Q70" s="10"/>
      <c r="R70" s="7"/>
      <c r="S70" s="10"/>
      <c r="T70" s="7"/>
      <c r="U70" s="10"/>
      <c r="V70" s="7"/>
      <c r="W70" s="10"/>
      <c r="X70" s="7"/>
      <c r="Y70" s="10"/>
      <c r="Z70" s="7"/>
      <c r="AA70" s="10"/>
      <c r="AB70" s="7"/>
      <c r="AC70" s="10"/>
      <c r="AD70" s="7"/>
    </row>
    <row r="71" spans="1:30" ht="16.5" customHeight="1" x14ac:dyDescent="0.2">
      <c r="A71" s="7"/>
      <c r="B71" s="7"/>
      <c r="C71" s="7" t="s">
        <v>433</v>
      </c>
      <c r="D71" s="7"/>
      <c r="E71" s="7"/>
      <c r="F71" s="7"/>
      <c r="G71" s="7"/>
      <c r="H71" s="7"/>
      <c r="I71" s="7"/>
      <c r="J71" s="7"/>
      <c r="K71" s="7"/>
      <c r="L71" s="9" t="s">
        <v>174</v>
      </c>
      <c r="M71" s="30">
        <v>92.3</v>
      </c>
      <c r="N71" s="52">
        <v>1.1000000000000001</v>
      </c>
      <c r="O71" s="30">
        <v>92.3</v>
      </c>
      <c r="P71" s="52">
        <v>2</v>
      </c>
      <c r="Q71" s="30">
        <v>92.1</v>
      </c>
      <c r="R71" s="52">
        <v>1.4</v>
      </c>
      <c r="S71" s="30">
        <v>92.1</v>
      </c>
      <c r="T71" s="52">
        <v>1.3</v>
      </c>
      <c r="U71" s="30">
        <v>93.3</v>
      </c>
      <c r="V71" s="52">
        <v>1.1000000000000001</v>
      </c>
      <c r="W71" s="42" t="s">
        <v>101</v>
      </c>
      <c r="X71" s="7"/>
      <c r="Y71" s="30">
        <v>92.6</v>
      </c>
      <c r="Z71" s="52">
        <v>1.1000000000000001</v>
      </c>
      <c r="AA71" s="42" t="s">
        <v>101</v>
      </c>
      <c r="AB71" s="7"/>
      <c r="AC71" s="30">
        <v>92.3</v>
      </c>
      <c r="AD71" s="52">
        <v>0.7</v>
      </c>
    </row>
    <row r="72" spans="1:30" ht="16.5" customHeight="1" x14ac:dyDescent="0.2">
      <c r="A72" s="7"/>
      <c r="B72" s="7"/>
      <c r="C72" s="7"/>
      <c r="D72" s="7" t="s">
        <v>521</v>
      </c>
      <c r="E72" s="7"/>
      <c r="F72" s="7"/>
      <c r="G72" s="7"/>
      <c r="H72" s="7"/>
      <c r="I72" s="7"/>
      <c r="J72" s="7"/>
      <c r="K72" s="7"/>
      <c r="L72" s="9" t="s">
        <v>174</v>
      </c>
      <c r="M72" s="36">
        <v>0.6</v>
      </c>
      <c r="N72" s="7"/>
      <c r="O72" s="36">
        <v>1</v>
      </c>
      <c r="P72" s="7"/>
      <c r="Q72" s="36">
        <v>0.8</v>
      </c>
      <c r="R72" s="7"/>
      <c r="S72" s="36">
        <v>0.7</v>
      </c>
      <c r="T72" s="7"/>
      <c r="U72" s="36">
        <v>0.6</v>
      </c>
      <c r="V72" s="7"/>
      <c r="W72" s="42" t="s">
        <v>101</v>
      </c>
      <c r="X72" s="7"/>
      <c r="Y72" s="36">
        <v>0.6</v>
      </c>
      <c r="Z72" s="7"/>
      <c r="AA72" s="42" t="s">
        <v>101</v>
      </c>
      <c r="AB72" s="7"/>
      <c r="AC72" s="36">
        <v>0.4</v>
      </c>
      <c r="AD72" s="7"/>
    </row>
    <row r="73" spans="1:30" ht="29.45" customHeight="1" x14ac:dyDescent="0.2">
      <c r="A73" s="7"/>
      <c r="B73" s="7"/>
      <c r="C73" s="84" t="s">
        <v>868</v>
      </c>
      <c r="D73" s="84"/>
      <c r="E73" s="84"/>
      <c r="F73" s="84"/>
      <c r="G73" s="84"/>
      <c r="H73" s="84"/>
      <c r="I73" s="84"/>
      <c r="J73" s="84"/>
      <c r="K73" s="84"/>
      <c r="L73" s="9" t="s">
        <v>174</v>
      </c>
      <c r="M73" s="30">
        <v>90.3</v>
      </c>
      <c r="N73" s="52" t="s">
        <v>104</v>
      </c>
      <c r="O73" s="30">
        <v>91.3</v>
      </c>
      <c r="P73" s="52">
        <v>1.6</v>
      </c>
      <c r="Q73" s="30">
        <v>90</v>
      </c>
      <c r="R73" s="52">
        <v>3</v>
      </c>
      <c r="S73" s="30">
        <v>90.5</v>
      </c>
      <c r="T73" s="52">
        <v>5.0999999999999996</v>
      </c>
      <c r="U73" s="30">
        <v>90</v>
      </c>
      <c r="V73" s="52">
        <v>4.4000000000000004</v>
      </c>
      <c r="W73" s="30">
        <v>90.6</v>
      </c>
      <c r="X73" s="52">
        <v>2</v>
      </c>
      <c r="Y73" s="42" t="s">
        <v>227</v>
      </c>
      <c r="Z73" s="7"/>
      <c r="AA73" s="30">
        <v>85</v>
      </c>
      <c r="AB73" s="52">
        <v>2.8</v>
      </c>
      <c r="AC73" s="30">
        <v>90.3</v>
      </c>
      <c r="AD73" s="52" t="s">
        <v>104</v>
      </c>
    </row>
    <row r="74" spans="1:30" ht="16.5" customHeight="1" x14ac:dyDescent="0.2">
      <c r="A74" s="7"/>
      <c r="B74" s="7"/>
      <c r="C74" s="7"/>
      <c r="D74" s="7" t="s">
        <v>521</v>
      </c>
      <c r="E74" s="7"/>
      <c r="F74" s="7"/>
      <c r="G74" s="7"/>
      <c r="H74" s="7"/>
      <c r="I74" s="7"/>
      <c r="J74" s="7"/>
      <c r="K74" s="7"/>
      <c r="L74" s="9" t="s">
        <v>174</v>
      </c>
      <c r="M74" s="36" t="s">
        <v>104</v>
      </c>
      <c r="N74" s="7"/>
      <c r="O74" s="36">
        <v>0.9</v>
      </c>
      <c r="P74" s="7"/>
      <c r="Q74" s="36">
        <v>2</v>
      </c>
      <c r="R74" s="7"/>
      <c r="S74" s="36">
        <v>2.9</v>
      </c>
      <c r="T74" s="7"/>
      <c r="U74" s="36">
        <v>2.5</v>
      </c>
      <c r="V74" s="7"/>
      <c r="W74" s="36">
        <v>1</v>
      </c>
      <c r="X74" s="7"/>
      <c r="Y74" s="42" t="s">
        <v>227</v>
      </c>
      <c r="Z74" s="7"/>
      <c r="AA74" s="36">
        <v>1.7</v>
      </c>
      <c r="AB74" s="7"/>
      <c r="AC74" s="36" t="s">
        <v>104</v>
      </c>
      <c r="AD74" s="7"/>
    </row>
    <row r="75" spans="1:30" ht="16.5" customHeight="1" x14ac:dyDescent="0.2">
      <c r="A75" s="7"/>
      <c r="B75" s="7"/>
      <c r="C75" s="7" t="s">
        <v>388</v>
      </c>
      <c r="D75" s="7"/>
      <c r="E75" s="7"/>
      <c r="F75" s="7"/>
      <c r="G75" s="7"/>
      <c r="H75" s="7"/>
      <c r="I75" s="7"/>
      <c r="J75" s="7"/>
      <c r="K75" s="7"/>
      <c r="L75" s="9" t="s">
        <v>174</v>
      </c>
      <c r="M75" s="30">
        <v>91.9</v>
      </c>
      <c r="N75" s="52">
        <v>1.1000000000000001</v>
      </c>
      <c r="O75" s="30">
        <v>92.1</v>
      </c>
      <c r="P75" s="52">
        <v>1.3</v>
      </c>
      <c r="Q75" s="30">
        <v>91.4</v>
      </c>
      <c r="R75" s="52">
        <v>0.7</v>
      </c>
      <c r="S75" s="30">
        <v>91.8</v>
      </c>
      <c r="T75" s="52">
        <v>1.4</v>
      </c>
      <c r="U75" s="30">
        <v>92.4</v>
      </c>
      <c r="V75" s="52">
        <v>0.7</v>
      </c>
      <c r="W75" s="30">
        <v>90.6</v>
      </c>
      <c r="X75" s="52">
        <v>2</v>
      </c>
      <c r="Y75" s="30">
        <v>92.7</v>
      </c>
      <c r="Z75" s="52">
        <v>2</v>
      </c>
      <c r="AA75" s="30">
        <v>85</v>
      </c>
      <c r="AB75" s="52">
        <v>2.8</v>
      </c>
      <c r="AC75" s="30">
        <v>91.8</v>
      </c>
      <c r="AD75" s="52">
        <v>0.5</v>
      </c>
    </row>
    <row r="76" spans="1:30" ht="16.5" customHeight="1" x14ac:dyDescent="0.2">
      <c r="A76" s="7"/>
      <c r="B76" s="7"/>
      <c r="C76" s="7"/>
      <c r="D76" s="7" t="s">
        <v>521</v>
      </c>
      <c r="E76" s="7"/>
      <c r="F76" s="7"/>
      <c r="G76" s="7"/>
      <c r="H76" s="7"/>
      <c r="I76" s="7"/>
      <c r="J76" s="7"/>
      <c r="K76" s="7"/>
      <c r="L76" s="9" t="s">
        <v>174</v>
      </c>
      <c r="M76" s="36">
        <v>0.6</v>
      </c>
      <c r="N76" s="7"/>
      <c r="O76" s="36">
        <v>0.7</v>
      </c>
      <c r="P76" s="7"/>
      <c r="Q76" s="36">
        <v>0.4</v>
      </c>
      <c r="R76" s="7"/>
      <c r="S76" s="36">
        <v>0.8</v>
      </c>
      <c r="T76" s="7"/>
      <c r="U76" s="36">
        <v>0.4</v>
      </c>
      <c r="V76" s="7"/>
      <c r="W76" s="36">
        <v>1</v>
      </c>
      <c r="X76" s="7"/>
      <c r="Y76" s="36">
        <v>1</v>
      </c>
      <c r="Z76" s="7"/>
      <c r="AA76" s="36">
        <v>1.7</v>
      </c>
      <c r="AB76" s="7"/>
      <c r="AC76" s="36">
        <v>0.3</v>
      </c>
      <c r="AD76" s="7"/>
    </row>
    <row r="77" spans="1:30" ht="16.5" customHeight="1" x14ac:dyDescent="0.2">
      <c r="A77" s="7"/>
      <c r="B77" s="7" t="s">
        <v>869</v>
      </c>
      <c r="C77" s="7"/>
      <c r="D77" s="7"/>
      <c r="E77" s="7"/>
      <c r="F77" s="7"/>
      <c r="G77" s="7"/>
      <c r="H77" s="7"/>
      <c r="I77" s="7"/>
      <c r="J77" s="7"/>
      <c r="K77" s="7"/>
      <c r="L77" s="9"/>
      <c r="M77" s="10"/>
      <c r="N77" s="7"/>
      <c r="O77" s="10"/>
      <c r="P77" s="7"/>
      <c r="Q77" s="10"/>
      <c r="R77" s="7"/>
      <c r="S77" s="10"/>
      <c r="T77" s="7"/>
      <c r="U77" s="10"/>
      <c r="V77" s="7"/>
      <c r="W77" s="10"/>
      <c r="X77" s="7"/>
      <c r="Y77" s="10"/>
      <c r="Z77" s="7"/>
      <c r="AA77" s="10"/>
      <c r="AB77" s="7"/>
      <c r="AC77" s="10"/>
      <c r="AD77" s="7"/>
    </row>
    <row r="78" spans="1:30" ht="16.5" customHeight="1" x14ac:dyDescent="0.2">
      <c r="A78" s="7"/>
      <c r="B78" s="7"/>
      <c r="C78" s="7" t="s">
        <v>433</v>
      </c>
      <c r="D78" s="7"/>
      <c r="E78" s="7"/>
      <c r="F78" s="7"/>
      <c r="G78" s="7"/>
      <c r="H78" s="7"/>
      <c r="I78" s="7"/>
      <c r="J78" s="7"/>
      <c r="K78" s="7"/>
      <c r="L78" s="9" t="s">
        <v>174</v>
      </c>
      <c r="M78" s="30">
        <v>94.7</v>
      </c>
      <c r="N78" s="52" t="s">
        <v>104</v>
      </c>
      <c r="O78" s="30">
        <v>94.8</v>
      </c>
      <c r="P78" s="52">
        <v>2</v>
      </c>
      <c r="Q78" s="30">
        <v>93.8</v>
      </c>
      <c r="R78" s="52">
        <v>1.3</v>
      </c>
      <c r="S78" s="30">
        <v>94.5</v>
      </c>
      <c r="T78" s="52">
        <v>2</v>
      </c>
      <c r="U78" s="30">
        <v>95</v>
      </c>
      <c r="V78" s="52">
        <v>4.7</v>
      </c>
      <c r="W78" s="42" t="s">
        <v>101</v>
      </c>
      <c r="X78" s="7"/>
      <c r="Y78" s="30">
        <v>94.9</v>
      </c>
      <c r="Z78" s="52">
        <v>2</v>
      </c>
      <c r="AA78" s="42" t="s">
        <v>101</v>
      </c>
      <c r="AB78" s="7"/>
      <c r="AC78" s="30">
        <v>94.6</v>
      </c>
      <c r="AD78" s="52" t="s">
        <v>104</v>
      </c>
    </row>
    <row r="79" spans="1:30" ht="16.5" customHeight="1" x14ac:dyDescent="0.2">
      <c r="A79" s="7"/>
      <c r="B79" s="7"/>
      <c r="C79" s="7"/>
      <c r="D79" s="7" t="s">
        <v>521</v>
      </c>
      <c r="E79" s="7"/>
      <c r="F79" s="7"/>
      <c r="G79" s="7"/>
      <c r="H79" s="7"/>
      <c r="I79" s="7"/>
      <c r="J79" s="7"/>
      <c r="K79" s="7"/>
      <c r="L79" s="9" t="s">
        <v>174</v>
      </c>
      <c r="M79" s="36" t="s">
        <v>104</v>
      </c>
      <c r="N79" s="7"/>
      <c r="O79" s="36">
        <v>1</v>
      </c>
      <c r="P79" s="7"/>
      <c r="Q79" s="36">
        <v>0.7</v>
      </c>
      <c r="R79" s="7"/>
      <c r="S79" s="36">
        <v>1</v>
      </c>
      <c r="T79" s="7"/>
      <c r="U79" s="36">
        <v>2.5</v>
      </c>
      <c r="V79" s="7"/>
      <c r="W79" s="42" t="s">
        <v>101</v>
      </c>
      <c r="X79" s="7"/>
      <c r="Y79" s="36">
        <v>1</v>
      </c>
      <c r="Z79" s="7"/>
      <c r="AA79" s="42" t="s">
        <v>101</v>
      </c>
      <c r="AB79" s="7"/>
      <c r="AC79" s="36" t="s">
        <v>104</v>
      </c>
      <c r="AD79" s="7"/>
    </row>
    <row r="80" spans="1:30" ht="29.45" customHeight="1" x14ac:dyDescent="0.2">
      <c r="A80" s="7"/>
      <c r="B80" s="7"/>
      <c r="C80" s="84" t="s">
        <v>868</v>
      </c>
      <c r="D80" s="84"/>
      <c r="E80" s="84"/>
      <c r="F80" s="84"/>
      <c r="G80" s="84"/>
      <c r="H80" s="84"/>
      <c r="I80" s="84"/>
      <c r="J80" s="84"/>
      <c r="K80" s="84"/>
      <c r="L80" s="9" t="s">
        <v>174</v>
      </c>
      <c r="M80" s="30">
        <v>92.4</v>
      </c>
      <c r="N80" s="52">
        <v>1.6</v>
      </c>
      <c r="O80" s="30">
        <v>94.2</v>
      </c>
      <c r="P80" s="52" t="s">
        <v>104</v>
      </c>
      <c r="Q80" s="30">
        <v>92.9</v>
      </c>
      <c r="R80" s="52">
        <v>2.5</v>
      </c>
      <c r="S80" s="30">
        <v>92.7</v>
      </c>
      <c r="T80" s="52">
        <v>4.7</v>
      </c>
      <c r="U80" s="30">
        <v>91.9</v>
      </c>
      <c r="V80" s="52">
        <v>2.2999999999999998</v>
      </c>
      <c r="W80" s="30">
        <v>93.7</v>
      </c>
      <c r="X80" s="52">
        <v>1.1000000000000001</v>
      </c>
      <c r="Y80" s="42" t="s">
        <v>227</v>
      </c>
      <c r="Z80" s="7"/>
      <c r="AA80" s="30">
        <v>89</v>
      </c>
      <c r="AB80" s="52">
        <v>2.4</v>
      </c>
      <c r="AC80" s="30">
        <v>92.8</v>
      </c>
      <c r="AD80" s="52" t="s">
        <v>104</v>
      </c>
    </row>
    <row r="81" spans="1:30" ht="16.5" customHeight="1" x14ac:dyDescent="0.2">
      <c r="A81" s="7"/>
      <c r="B81" s="7"/>
      <c r="C81" s="7"/>
      <c r="D81" s="7" t="s">
        <v>521</v>
      </c>
      <c r="E81" s="7"/>
      <c r="F81" s="7"/>
      <c r="G81" s="7"/>
      <c r="H81" s="7"/>
      <c r="I81" s="7"/>
      <c r="J81" s="7"/>
      <c r="K81" s="7"/>
      <c r="L81" s="9" t="s">
        <v>174</v>
      </c>
      <c r="M81" s="36">
        <v>0.9</v>
      </c>
      <c r="N81" s="7"/>
      <c r="O81" s="36" t="s">
        <v>104</v>
      </c>
      <c r="P81" s="7"/>
      <c r="Q81" s="36">
        <v>1.4</v>
      </c>
      <c r="R81" s="7"/>
      <c r="S81" s="36">
        <v>2.6</v>
      </c>
      <c r="T81" s="7"/>
      <c r="U81" s="36">
        <v>1.3</v>
      </c>
      <c r="V81" s="7"/>
      <c r="W81" s="36">
        <v>0.6</v>
      </c>
      <c r="X81" s="7"/>
      <c r="Y81" s="42" t="s">
        <v>227</v>
      </c>
      <c r="Z81" s="7"/>
      <c r="AA81" s="36">
        <v>1.4</v>
      </c>
      <c r="AB81" s="7"/>
      <c r="AC81" s="36" t="s">
        <v>104</v>
      </c>
      <c r="AD81" s="7"/>
    </row>
    <row r="82" spans="1:30" ht="16.5" customHeight="1" x14ac:dyDescent="0.2">
      <c r="A82" s="7"/>
      <c r="B82" s="7"/>
      <c r="C82" s="7" t="s">
        <v>388</v>
      </c>
      <c r="D82" s="7"/>
      <c r="E82" s="7"/>
      <c r="F82" s="7"/>
      <c r="G82" s="7"/>
      <c r="H82" s="7"/>
      <c r="I82" s="7"/>
      <c r="J82" s="7"/>
      <c r="K82" s="7"/>
      <c r="L82" s="9" t="s">
        <v>174</v>
      </c>
      <c r="M82" s="30">
        <v>94.2</v>
      </c>
      <c r="N82" s="52" t="s">
        <v>104</v>
      </c>
      <c r="O82" s="30">
        <v>94.7</v>
      </c>
      <c r="P82" s="52">
        <v>0.9</v>
      </c>
      <c r="Q82" s="30">
        <v>93.5</v>
      </c>
      <c r="R82" s="52">
        <v>0.7</v>
      </c>
      <c r="S82" s="30">
        <v>94.3</v>
      </c>
      <c r="T82" s="52">
        <v>0.9</v>
      </c>
      <c r="U82" s="30">
        <v>94.1</v>
      </c>
      <c r="V82" s="52" t="s">
        <v>104</v>
      </c>
      <c r="W82" s="30">
        <v>93.7</v>
      </c>
      <c r="X82" s="52">
        <v>1.1000000000000001</v>
      </c>
      <c r="Y82" s="30">
        <v>94.9</v>
      </c>
      <c r="Z82" s="52">
        <v>2.2000000000000002</v>
      </c>
      <c r="AA82" s="30">
        <v>89</v>
      </c>
      <c r="AB82" s="52">
        <v>2.4</v>
      </c>
      <c r="AC82" s="30">
        <v>94.1</v>
      </c>
      <c r="AD82" s="52" t="s">
        <v>104</v>
      </c>
    </row>
    <row r="83" spans="1:30" ht="16.5" customHeight="1" x14ac:dyDescent="0.2">
      <c r="A83" s="7"/>
      <c r="B83" s="7"/>
      <c r="C83" s="7"/>
      <c r="D83" s="7" t="s">
        <v>521</v>
      </c>
      <c r="E83" s="7"/>
      <c r="F83" s="7"/>
      <c r="G83" s="7"/>
      <c r="H83" s="7"/>
      <c r="I83" s="7"/>
      <c r="J83" s="7"/>
      <c r="K83" s="7"/>
      <c r="L83" s="9" t="s">
        <v>174</v>
      </c>
      <c r="M83" s="36" t="s">
        <v>104</v>
      </c>
      <c r="N83" s="7"/>
      <c r="O83" s="36">
        <v>0.5</v>
      </c>
      <c r="P83" s="7"/>
      <c r="Q83" s="36">
        <v>0.4</v>
      </c>
      <c r="R83" s="7"/>
      <c r="S83" s="36">
        <v>0.5</v>
      </c>
      <c r="T83" s="7"/>
      <c r="U83" s="36" t="s">
        <v>104</v>
      </c>
      <c r="V83" s="7"/>
      <c r="W83" s="36">
        <v>0.6</v>
      </c>
      <c r="X83" s="7"/>
      <c r="Y83" s="36">
        <v>1.2</v>
      </c>
      <c r="Z83" s="7"/>
      <c r="AA83" s="36">
        <v>1.4</v>
      </c>
      <c r="AB83" s="7"/>
      <c r="AC83" s="36" t="s">
        <v>104</v>
      </c>
      <c r="AD83" s="7"/>
    </row>
    <row r="84" spans="1:30" ht="16.5" customHeight="1" x14ac:dyDescent="0.2">
      <c r="A84" s="7"/>
      <c r="B84" s="7" t="s">
        <v>870</v>
      </c>
      <c r="C84" s="7"/>
      <c r="D84" s="7"/>
      <c r="E84" s="7"/>
      <c r="F84" s="7"/>
      <c r="G84" s="7"/>
      <c r="H84" s="7"/>
      <c r="I84" s="7"/>
      <c r="J84" s="7"/>
      <c r="K84" s="7"/>
      <c r="L84" s="9"/>
      <c r="M84" s="10"/>
      <c r="N84" s="7"/>
      <c r="O84" s="10"/>
      <c r="P84" s="7"/>
      <c r="Q84" s="10"/>
      <c r="R84" s="7"/>
      <c r="S84" s="10"/>
      <c r="T84" s="7"/>
      <c r="U84" s="10"/>
      <c r="V84" s="7"/>
      <c r="W84" s="10"/>
      <c r="X84" s="7"/>
      <c r="Y84" s="10"/>
      <c r="Z84" s="7"/>
      <c r="AA84" s="10"/>
      <c r="AB84" s="7"/>
      <c r="AC84" s="10"/>
      <c r="AD84" s="7"/>
    </row>
    <row r="85" spans="1:30" ht="16.5" customHeight="1" x14ac:dyDescent="0.2">
      <c r="A85" s="7"/>
      <c r="B85" s="7"/>
      <c r="C85" s="7" t="s">
        <v>433</v>
      </c>
      <c r="D85" s="7"/>
      <c r="E85" s="7"/>
      <c r="F85" s="7"/>
      <c r="G85" s="7"/>
      <c r="H85" s="7"/>
      <c r="I85" s="7"/>
      <c r="J85" s="7"/>
      <c r="K85" s="7"/>
      <c r="L85" s="9" t="s">
        <v>174</v>
      </c>
      <c r="M85" s="30">
        <v>91.6</v>
      </c>
      <c r="N85" s="52">
        <v>1.4</v>
      </c>
      <c r="O85" s="30">
        <v>90.4</v>
      </c>
      <c r="P85" s="52">
        <v>1.9</v>
      </c>
      <c r="Q85" s="30">
        <v>90.5</v>
      </c>
      <c r="R85" s="52">
        <v>2</v>
      </c>
      <c r="S85" s="30">
        <v>91.6</v>
      </c>
      <c r="T85" s="52">
        <v>0.5</v>
      </c>
      <c r="U85" s="30">
        <v>91.2</v>
      </c>
      <c r="V85" s="52">
        <v>1.6</v>
      </c>
      <c r="W85" s="42" t="s">
        <v>101</v>
      </c>
      <c r="X85" s="7"/>
      <c r="Y85" s="30">
        <v>88.8</v>
      </c>
      <c r="Z85" s="52">
        <v>2.2999999999999998</v>
      </c>
      <c r="AA85" s="42" t="s">
        <v>101</v>
      </c>
      <c r="AB85" s="7"/>
      <c r="AC85" s="30">
        <v>90.9</v>
      </c>
      <c r="AD85" s="52" t="s">
        <v>104</v>
      </c>
    </row>
    <row r="86" spans="1:30" ht="16.5" customHeight="1" x14ac:dyDescent="0.2">
      <c r="A86" s="7"/>
      <c r="B86" s="7"/>
      <c r="C86" s="7"/>
      <c r="D86" s="7" t="s">
        <v>521</v>
      </c>
      <c r="E86" s="7"/>
      <c r="F86" s="7"/>
      <c r="G86" s="7"/>
      <c r="H86" s="7"/>
      <c r="I86" s="7"/>
      <c r="J86" s="7"/>
      <c r="K86" s="7"/>
      <c r="L86" s="9" t="s">
        <v>174</v>
      </c>
      <c r="M86" s="36">
        <v>0.8</v>
      </c>
      <c r="N86" s="7"/>
      <c r="O86" s="36">
        <v>1.1000000000000001</v>
      </c>
      <c r="P86" s="7"/>
      <c r="Q86" s="36">
        <v>1</v>
      </c>
      <c r="R86" s="7"/>
      <c r="S86" s="36">
        <v>0.3</v>
      </c>
      <c r="T86" s="7"/>
      <c r="U86" s="36">
        <v>0.9</v>
      </c>
      <c r="V86" s="7"/>
      <c r="W86" s="42" t="s">
        <v>101</v>
      </c>
      <c r="X86" s="7"/>
      <c r="Y86" s="36">
        <v>1.3</v>
      </c>
      <c r="Z86" s="7"/>
      <c r="AA86" s="42" t="s">
        <v>101</v>
      </c>
      <c r="AB86" s="7"/>
      <c r="AC86" s="36" t="s">
        <v>104</v>
      </c>
      <c r="AD86" s="7"/>
    </row>
    <row r="87" spans="1:30" ht="29.45" customHeight="1" x14ac:dyDescent="0.2">
      <c r="A87" s="7"/>
      <c r="B87" s="7"/>
      <c r="C87" s="84" t="s">
        <v>868</v>
      </c>
      <c r="D87" s="84"/>
      <c r="E87" s="84"/>
      <c r="F87" s="84"/>
      <c r="G87" s="84"/>
      <c r="H87" s="84"/>
      <c r="I87" s="84"/>
      <c r="J87" s="84"/>
      <c r="K87" s="84"/>
      <c r="L87" s="9" t="s">
        <v>174</v>
      </c>
      <c r="M87" s="30">
        <v>89.6</v>
      </c>
      <c r="N87" s="52">
        <v>1.6</v>
      </c>
      <c r="O87" s="30">
        <v>90</v>
      </c>
      <c r="P87" s="52">
        <v>1.6</v>
      </c>
      <c r="Q87" s="30">
        <v>90.6</v>
      </c>
      <c r="R87" s="52">
        <v>2.5</v>
      </c>
      <c r="S87" s="30">
        <v>90.5</v>
      </c>
      <c r="T87" s="52">
        <v>4.5999999999999996</v>
      </c>
      <c r="U87" s="30">
        <v>89.4</v>
      </c>
      <c r="V87" s="52">
        <v>2.8</v>
      </c>
      <c r="W87" s="30">
        <v>89.3</v>
      </c>
      <c r="X87" s="52">
        <v>2</v>
      </c>
      <c r="Y87" s="42" t="s">
        <v>227</v>
      </c>
      <c r="Z87" s="7"/>
      <c r="AA87" s="30">
        <v>85.9</v>
      </c>
      <c r="AB87" s="52">
        <v>2.5</v>
      </c>
      <c r="AC87" s="30">
        <v>90</v>
      </c>
      <c r="AD87" s="52">
        <v>1.1000000000000001</v>
      </c>
    </row>
    <row r="88" spans="1:30" ht="16.5" customHeight="1" x14ac:dyDescent="0.2">
      <c r="A88" s="7"/>
      <c r="B88" s="7"/>
      <c r="C88" s="7"/>
      <c r="D88" s="7" t="s">
        <v>521</v>
      </c>
      <c r="E88" s="7"/>
      <c r="F88" s="7"/>
      <c r="G88" s="7"/>
      <c r="H88" s="7"/>
      <c r="I88" s="7"/>
      <c r="J88" s="7"/>
      <c r="K88" s="7"/>
      <c r="L88" s="9" t="s">
        <v>174</v>
      </c>
      <c r="M88" s="36">
        <v>0.9</v>
      </c>
      <c r="N88" s="7"/>
      <c r="O88" s="36">
        <v>0.9</v>
      </c>
      <c r="P88" s="7"/>
      <c r="Q88" s="36">
        <v>1.4</v>
      </c>
      <c r="R88" s="7"/>
      <c r="S88" s="36">
        <v>2.6</v>
      </c>
      <c r="T88" s="7"/>
      <c r="U88" s="36">
        <v>1.6</v>
      </c>
      <c r="V88" s="7"/>
      <c r="W88" s="36">
        <v>1</v>
      </c>
      <c r="X88" s="7"/>
      <c r="Y88" s="42" t="s">
        <v>227</v>
      </c>
      <c r="Z88" s="7"/>
      <c r="AA88" s="36">
        <v>1.5</v>
      </c>
      <c r="AB88" s="7"/>
      <c r="AC88" s="36">
        <v>0.6</v>
      </c>
      <c r="AD88" s="7"/>
    </row>
    <row r="89" spans="1:30" ht="16.5" customHeight="1" x14ac:dyDescent="0.2">
      <c r="A89" s="7"/>
      <c r="B89" s="7"/>
      <c r="C89" s="7" t="s">
        <v>388</v>
      </c>
      <c r="D89" s="7"/>
      <c r="E89" s="7"/>
      <c r="F89" s="7"/>
      <c r="G89" s="7"/>
      <c r="H89" s="7"/>
      <c r="I89" s="7"/>
      <c r="J89" s="7"/>
      <c r="K89" s="7"/>
      <c r="L89" s="9" t="s">
        <v>174</v>
      </c>
      <c r="M89" s="30">
        <v>91.2</v>
      </c>
      <c r="N89" s="52">
        <v>1.1000000000000001</v>
      </c>
      <c r="O89" s="30">
        <v>90.3</v>
      </c>
      <c r="P89" s="52">
        <v>1.4</v>
      </c>
      <c r="Q89" s="30">
        <v>90.6</v>
      </c>
      <c r="R89" s="52">
        <v>1.1000000000000001</v>
      </c>
      <c r="S89" s="30">
        <v>91.3</v>
      </c>
      <c r="T89" s="52">
        <v>1.3</v>
      </c>
      <c r="U89" s="30">
        <v>90.9</v>
      </c>
      <c r="V89" s="52">
        <v>1.1000000000000001</v>
      </c>
      <c r="W89" s="30">
        <v>89.3</v>
      </c>
      <c r="X89" s="52">
        <v>2</v>
      </c>
      <c r="Y89" s="30">
        <v>89.2</v>
      </c>
      <c r="Z89" s="52">
        <v>2.6</v>
      </c>
      <c r="AA89" s="30">
        <v>85.9</v>
      </c>
      <c r="AB89" s="52">
        <v>2.5</v>
      </c>
      <c r="AC89" s="30">
        <v>90.7</v>
      </c>
      <c r="AD89" s="52" t="s">
        <v>104</v>
      </c>
    </row>
    <row r="90" spans="1:30" ht="16.5" customHeight="1" x14ac:dyDescent="0.2">
      <c r="A90" s="7"/>
      <c r="B90" s="7"/>
      <c r="C90" s="7"/>
      <c r="D90" s="7" t="s">
        <v>521</v>
      </c>
      <c r="E90" s="7"/>
      <c r="F90" s="7"/>
      <c r="G90" s="7"/>
      <c r="H90" s="7"/>
      <c r="I90" s="7"/>
      <c r="J90" s="7"/>
      <c r="K90" s="7"/>
      <c r="L90" s="9" t="s">
        <v>174</v>
      </c>
      <c r="M90" s="36">
        <v>0.6</v>
      </c>
      <c r="N90" s="7"/>
      <c r="O90" s="36">
        <v>0.8</v>
      </c>
      <c r="P90" s="7"/>
      <c r="Q90" s="36">
        <v>0.6</v>
      </c>
      <c r="R90" s="7"/>
      <c r="S90" s="36">
        <v>0.7</v>
      </c>
      <c r="T90" s="7"/>
      <c r="U90" s="36">
        <v>0.6</v>
      </c>
      <c r="V90" s="7"/>
      <c r="W90" s="36">
        <v>1</v>
      </c>
      <c r="X90" s="7"/>
      <c r="Y90" s="36">
        <v>1.5</v>
      </c>
      <c r="Z90" s="7"/>
      <c r="AA90" s="36">
        <v>1.5</v>
      </c>
      <c r="AB90" s="7"/>
      <c r="AC90" s="36" t="s">
        <v>104</v>
      </c>
      <c r="AD90" s="7"/>
    </row>
    <row r="91" spans="1:30" ht="16.5" customHeight="1" x14ac:dyDescent="0.2">
      <c r="A91" s="7" t="s">
        <v>143</v>
      </c>
      <c r="B91" s="7"/>
      <c r="C91" s="7"/>
      <c r="D91" s="7"/>
      <c r="E91" s="7"/>
      <c r="F91" s="7"/>
      <c r="G91" s="7"/>
      <c r="H91" s="7"/>
      <c r="I91" s="7"/>
      <c r="J91" s="7"/>
      <c r="K91" s="7"/>
      <c r="L91" s="9"/>
      <c r="M91" s="10"/>
      <c r="N91" s="7"/>
      <c r="O91" s="10"/>
      <c r="P91" s="7"/>
      <c r="Q91" s="10"/>
      <c r="R91" s="7"/>
      <c r="S91" s="10"/>
      <c r="T91" s="7"/>
      <c r="U91" s="10"/>
      <c r="V91" s="7"/>
      <c r="W91" s="10"/>
      <c r="X91" s="7"/>
      <c r="Y91" s="10"/>
      <c r="Z91" s="7"/>
      <c r="AA91" s="10"/>
      <c r="AB91" s="7"/>
      <c r="AC91" s="10"/>
      <c r="AD91" s="7"/>
    </row>
    <row r="92" spans="1:30" ht="16.5" customHeight="1" x14ac:dyDescent="0.2">
      <c r="A92" s="7"/>
      <c r="B92" s="7" t="s">
        <v>867</v>
      </c>
      <c r="C92" s="7"/>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
      <c r="A93" s="7"/>
      <c r="B93" s="7"/>
      <c r="C93" s="7" t="s">
        <v>433</v>
      </c>
      <c r="D93" s="7"/>
      <c r="E93" s="7"/>
      <c r="F93" s="7"/>
      <c r="G93" s="7"/>
      <c r="H93" s="7"/>
      <c r="I93" s="7"/>
      <c r="J93" s="7"/>
      <c r="K93" s="7"/>
      <c r="L93" s="9" t="s">
        <v>174</v>
      </c>
      <c r="M93" s="30">
        <v>92.4</v>
      </c>
      <c r="N93" s="52" t="s">
        <v>104</v>
      </c>
      <c r="O93" s="30">
        <v>91.5</v>
      </c>
      <c r="P93" s="52" t="s">
        <v>104</v>
      </c>
      <c r="Q93" s="30">
        <v>91.3</v>
      </c>
      <c r="R93" s="52">
        <v>2.1</v>
      </c>
      <c r="S93" s="30">
        <v>92.4</v>
      </c>
      <c r="T93" s="52">
        <v>1.6</v>
      </c>
      <c r="U93" s="30">
        <v>92.2</v>
      </c>
      <c r="V93" s="52">
        <v>1.6</v>
      </c>
      <c r="W93" s="42" t="s">
        <v>101</v>
      </c>
      <c r="X93" s="7"/>
      <c r="Y93" s="30">
        <v>92.3</v>
      </c>
      <c r="Z93" s="52">
        <v>2.5</v>
      </c>
      <c r="AA93" s="42" t="s">
        <v>101</v>
      </c>
      <c r="AB93" s="7"/>
      <c r="AC93" s="30">
        <v>92</v>
      </c>
      <c r="AD93" s="52" t="s">
        <v>104</v>
      </c>
    </row>
    <row r="94" spans="1:30" ht="16.5" customHeight="1" x14ac:dyDescent="0.2">
      <c r="A94" s="7"/>
      <c r="B94" s="7"/>
      <c r="C94" s="7"/>
      <c r="D94" s="7" t="s">
        <v>521</v>
      </c>
      <c r="E94" s="7"/>
      <c r="F94" s="7"/>
      <c r="G94" s="7"/>
      <c r="H94" s="7"/>
      <c r="I94" s="7"/>
      <c r="J94" s="7"/>
      <c r="K94" s="7"/>
      <c r="L94" s="9" t="s">
        <v>174</v>
      </c>
      <c r="M94" s="36" t="s">
        <v>104</v>
      </c>
      <c r="N94" s="7"/>
      <c r="O94" s="36" t="s">
        <v>104</v>
      </c>
      <c r="P94" s="7"/>
      <c r="Q94" s="36">
        <v>1.2</v>
      </c>
      <c r="R94" s="7"/>
      <c r="S94" s="36">
        <v>0.9</v>
      </c>
      <c r="T94" s="7"/>
      <c r="U94" s="36">
        <v>0.9</v>
      </c>
      <c r="V94" s="7"/>
      <c r="W94" s="42" t="s">
        <v>101</v>
      </c>
      <c r="X94" s="7"/>
      <c r="Y94" s="36">
        <v>1.4</v>
      </c>
      <c r="Z94" s="7"/>
      <c r="AA94" s="42" t="s">
        <v>101</v>
      </c>
      <c r="AB94" s="7"/>
      <c r="AC94" s="36" t="s">
        <v>104</v>
      </c>
      <c r="AD94" s="7"/>
    </row>
    <row r="95" spans="1:30" ht="29.45" customHeight="1" x14ac:dyDescent="0.2">
      <c r="A95" s="7"/>
      <c r="B95" s="7"/>
      <c r="C95" s="84" t="s">
        <v>868</v>
      </c>
      <c r="D95" s="84"/>
      <c r="E95" s="84"/>
      <c r="F95" s="84"/>
      <c r="G95" s="84"/>
      <c r="H95" s="84"/>
      <c r="I95" s="84"/>
      <c r="J95" s="84"/>
      <c r="K95" s="84"/>
      <c r="L95" s="9" t="s">
        <v>174</v>
      </c>
      <c r="M95" s="30">
        <v>91.1</v>
      </c>
      <c r="N95" s="52">
        <v>2</v>
      </c>
      <c r="O95" s="30">
        <v>90.2</v>
      </c>
      <c r="P95" s="52">
        <v>2.8</v>
      </c>
      <c r="Q95" s="30">
        <v>91.2</v>
      </c>
      <c r="R95" s="52">
        <v>2.5</v>
      </c>
      <c r="S95" s="30">
        <v>92.2</v>
      </c>
      <c r="T95" s="52">
        <v>3.3</v>
      </c>
      <c r="U95" s="30">
        <v>90.3</v>
      </c>
      <c r="V95" s="52">
        <v>4.4000000000000004</v>
      </c>
      <c r="W95" s="30">
        <v>91</v>
      </c>
      <c r="X95" s="52">
        <v>1.6</v>
      </c>
      <c r="Y95" s="65">
        <v>73.7</v>
      </c>
      <c r="Z95" s="60" t="s">
        <v>227</v>
      </c>
      <c r="AA95" s="30">
        <v>86</v>
      </c>
      <c r="AB95" s="52">
        <v>2.4</v>
      </c>
      <c r="AC95" s="30">
        <v>90.7</v>
      </c>
      <c r="AD95" s="52">
        <v>1.1000000000000001</v>
      </c>
    </row>
    <row r="96" spans="1:30" ht="16.5" customHeight="1" x14ac:dyDescent="0.2">
      <c r="A96" s="7"/>
      <c r="B96" s="7"/>
      <c r="C96" s="7"/>
      <c r="D96" s="7" t="s">
        <v>521</v>
      </c>
      <c r="E96" s="7"/>
      <c r="F96" s="7"/>
      <c r="G96" s="7"/>
      <c r="H96" s="7"/>
      <c r="I96" s="7"/>
      <c r="J96" s="7"/>
      <c r="K96" s="7"/>
      <c r="L96" s="9" t="s">
        <v>174</v>
      </c>
      <c r="M96" s="36">
        <v>1</v>
      </c>
      <c r="N96" s="7"/>
      <c r="O96" s="36">
        <v>1.6</v>
      </c>
      <c r="P96" s="7"/>
      <c r="Q96" s="36">
        <v>1.4</v>
      </c>
      <c r="R96" s="7"/>
      <c r="S96" s="36">
        <v>1.8</v>
      </c>
      <c r="T96" s="7"/>
      <c r="U96" s="36">
        <v>2.5</v>
      </c>
      <c r="V96" s="7"/>
      <c r="W96" s="36">
        <v>0.9</v>
      </c>
      <c r="X96" s="7"/>
      <c r="Y96" s="42" t="s">
        <v>227</v>
      </c>
      <c r="Z96" s="7"/>
      <c r="AA96" s="36">
        <v>1.4</v>
      </c>
      <c r="AB96" s="7"/>
      <c r="AC96" s="36">
        <v>0.6</v>
      </c>
      <c r="AD96" s="7"/>
    </row>
    <row r="97" spans="1:30" ht="16.5" customHeight="1" x14ac:dyDescent="0.2">
      <c r="A97" s="7"/>
      <c r="B97" s="7"/>
      <c r="C97" s="7" t="s">
        <v>388</v>
      </c>
      <c r="D97" s="7"/>
      <c r="E97" s="7"/>
      <c r="F97" s="7"/>
      <c r="G97" s="7"/>
      <c r="H97" s="7"/>
      <c r="I97" s="7"/>
      <c r="J97" s="7"/>
      <c r="K97" s="7"/>
      <c r="L97" s="9" t="s">
        <v>174</v>
      </c>
      <c r="M97" s="30">
        <v>91.9</v>
      </c>
      <c r="N97" s="52">
        <v>0.7</v>
      </c>
      <c r="O97" s="30">
        <v>91.4</v>
      </c>
      <c r="P97" s="52">
        <v>1.1000000000000001</v>
      </c>
      <c r="Q97" s="30">
        <v>91.3</v>
      </c>
      <c r="R97" s="52">
        <v>0.9</v>
      </c>
      <c r="S97" s="30">
        <v>92.3</v>
      </c>
      <c r="T97" s="52">
        <v>1.3</v>
      </c>
      <c r="U97" s="30">
        <v>91.9</v>
      </c>
      <c r="V97" s="52">
        <v>0.9</v>
      </c>
      <c r="W97" s="30">
        <v>91</v>
      </c>
      <c r="X97" s="52">
        <v>1.6</v>
      </c>
      <c r="Y97" s="30">
        <v>92.6</v>
      </c>
      <c r="Z97" s="52">
        <v>2.5</v>
      </c>
      <c r="AA97" s="30">
        <v>86</v>
      </c>
      <c r="AB97" s="52">
        <v>2.4</v>
      </c>
      <c r="AC97" s="30">
        <v>91.6</v>
      </c>
      <c r="AD97" s="52">
        <v>0.5</v>
      </c>
    </row>
    <row r="98" spans="1:30" ht="16.5" customHeight="1" x14ac:dyDescent="0.2">
      <c r="A98" s="7"/>
      <c r="B98" s="7"/>
      <c r="C98" s="7"/>
      <c r="D98" s="7" t="s">
        <v>521</v>
      </c>
      <c r="E98" s="7"/>
      <c r="F98" s="7"/>
      <c r="G98" s="7"/>
      <c r="H98" s="7"/>
      <c r="I98" s="7"/>
      <c r="J98" s="7"/>
      <c r="K98" s="7"/>
      <c r="L98" s="9" t="s">
        <v>174</v>
      </c>
      <c r="M98" s="36">
        <v>0.4</v>
      </c>
      <c r="N98" s="7"/>
      <c r="O98" s="36">
        <v>0.6</v>
      </c>
      <c r="P98" s="7"/>
      <c r="Q98" s="36">
        <v>0.5</v>
      </c>
      <c r="R98" s="7"/>
      <c r="S98" s="36">
        <v>0.7</v>
      </c>
      <c r="T98" s="7"/>
      <c r="U98" s="36">
        <v>0.5</v>
      </c>
      <c r="V98" s="7"/>
      <c r="W98" s="36">
        <v>0.9</v>
      </c>
      <c r="X98" s="7"/>
      <c r="Y98" s="36">
        <v>1.4</v>
      </c>
      <c r="Z98" s="7"/>
      <c r="AA98" s="36">
        <v>1.4</v>
      </c>
      <c r="AB98" s="7"/>
      <c r="AC98" s="36">
        <v>0.3</v>
      </c>
      <c r="AD98" s="7"/>
    </row>
    <row r="99" spans="1:30" ht="16.5" customHeight="1" x14ac:dyDescent="0.2">
      <c r="A99" s="7"/>
      <c r="B99" s="7" t="s">
        <v>869</v>
      </c>
      <c r="C99" s="7"/>
      <c r="D99" s="7"/>
      <c r="E99" s="7"/>
      <c r="F99" s="7"/>
      <c r="G99" s="7"/>
      <c r="H99" s="7"/>
      <c r="I99" s="7"/>
      <c r="J99" s="7"/>
      <c r="K99" s="7"/>
      <c r="L99" s="9"/>
      <c r="M99" s="10"/>
      <c r="N99" s="7"/>
      <c r="O99" s="10"/>
      <c r="P99" s="7"/>
      <c r="Q99" s="10"/>
      <c r="R99" s="7"/>
      <c r="S99" s="10"/>
      <c r="T99" s="7"/>
      <c r="U99" s="10"/>
      <c r="V99" s="7"/>
      <c r="W99" s="10"/>
      <c r="X99" s="7"/>
      <c r="Y99" s="10"/>
      <c r="Z99" s="7"/>
      <c r="AA99" s="10"/>
      <c r="AB99" s="7"/>
      <c r="AC99" s="10"/>
      <c r="AD99" s="7"/>
    </row>
    <row r="100" spans="1:30" ht="16.5" customHeight="1" x14ac:dyDescent="0.2">
      <c r="A100" s="7"/>
      <c r="B100" s="7"/>
      <c r="C100" s="7" t="s">
        <v>433</v>
      </c>
      <c r="D100" s="7"/>
      <c r="E100" s="7"/>
      <c r="F100" s="7"/>
      <c r="G100" s="7"/>
      <c r="H100" s="7"/>
      <c r="I100" s="7"/>
      <c r="J100" s="7"/>
      <c r="K100" s="7"/>
      <c r="L100" s="9" t="s">
        <v>174</v>
      </c>
      <c r="M100" s="30">
        <v>94.6</v>
      </c>
      <c r="N100" s="52">
        <v>1.5</v>
      </c>
      <c r="O100" s="30">
        <v>94.2</v>
      </c>
      <c r="P100" s="52" t="s">
        <v>104</v>
      </c>
      <c r="Q100" s="30">
        <v>94.4</v>
      </c>
      <c r="R100" s="52">
        <v>1.5</v>
      </c>
      <c r="S100" s="30">
        <v>94.7</v>
      </c>
      <c r="T100" s="52">
        <v>1.1000000000000001</v>
      </c>
      <c r="U100" s="30">
        <v>94.6</v>
      </c>
      <c r="V100" s="52">
        <v>1.7</v>
      </c>
      <c r="W100" s="42" t="s">
        <v>101</v>
      </c>
      <c r="X100" s="7"/>
      <c r="Y100" s="30">
        <v>95.6</v>
      </c>
      <c r="Z100" s="52">
        <v>2</v>
      </c>
      <c r="AA100" s="42" t="s">
        <v>101</v>
      </c>
      <c r="AB100" s="7"/>
      <c r="AC100" s="30">
        <v>94.5</v>
      </c>
      <c r="AD100" s="52" t="s">
        <v>104</v>
      </c>
    </row>
    <row r="101" spans="1:30" ht="16.5" customHeight="1" x14ac:dyDescent="0.2">
      <c r="A101" s="7"/>
      <c r="B101" s="7"/>
      <c r="C101" s="7"/>
      <c r="D101" s="7" t="s">
        <v>521</v>
      </c>
      <c r="E101" s="7"/>
      <c r="F101" s="7"/>
      <c r="G101" s="7"/>
      <c r="H101" s="7"/>
      <c r="I101" s="7"/>
      <c r="J101" s="7"/>
      <c r="K101" s="7"/>
      <c r="L101" s="9" t="s">
        <v>174</v>
      </c>
      <c r="M101" s="36">
        <v>0.8</v>
      </c>
      <c r="N101" s="7"/>
      <c r="O101" s="36" t="s">
        <v>104</v>
      </c>
      <c r="P101" s="7"/>
      <c r="Q101" s="36">
        <v>0.8</v>
      </c>
      <c r="R101" s="7"/>
      <c r="S101" s="36">
        <v>0.6</v>
      </c>
      <c r="T101" s="7"/>
      <c r="U101" s="36">
        <v>0.9</v>
      </c>
      <c r="V101" s="7"/>
      <c r="W101" s="42" t="s">
        <v>101</v>
      </c>
      <c r="X101" s="7"/>
      <c r="Y101" s="36">
        <v>1</v>
      </c>
      <c r="Z101" s="7"/>
      <c r="AA101" s="42" t="s">
        <v>101</v>
      </c>
      <c r="AB101" s="7"/>
      <c r="AC101" s="36" t="s">
        <v>104</v>
      </c>
      <c r="AD101" s="7"/>
    </row>
    <row r="102" spans="1:30" ht="29.45" customHeight="1" x14ac:dyDescent="0.2">
      <c r="A102" s="7"/>
      <c r="B102" s="7"/>
      <c r="C102" s="84" t="s">
        <v>868</v>
      </c>
      <c r="D102" s="84"/>
      <c r="E102" s="84"/>
      <c r="F102" s="84"/>
      <c r="G102" s="84"/>
      <c r="H102" s="84"/>
      <c r="I102" s="84"/>
      <c r="J102" s="84"/>
      <c r="K102" s="84"/>
      <c r="L102" s="9" t="s">
        <v>174</v>
      </c>
      <c r="M102" s="30">
        <v>93.5</v>
      </c>
      <c r="N102" s="52">
        <v>1.5</v>
      </c>
      <c r="O102" s="30">
        <v>93.7</v>
      </c>
      <c r="P102" s="52">
        <v>2.4</v>
      </c>
      <c r="Q102" s="30">
        <v>93.4</v>
      </c>
      <c r="R102" s="52">
        <v>2.6</v>
      </c>
      <c r="S102" s="30">
        <v>91.2</v>
      </c>
      <c r="T102" s="52">
        <v>3.2</v>
      </c>
      <c r="U102" s="30">
        <v>92.9</v>
      </c>
      <c r="V102" s="52">
        <v>2</v>
      </c>
      <c r="W102" s="30">
        <v>94</v>
      </c>
      <c r="X102" s="52">
        <v>1.3</v>
      </c>
      <c r="Y102" s="65">
        <v>73.7</v>
      </c>
      <c r="Z102" s="60" t="s">
        <v>227</v>
      </c>
      <c r="AA102" s="30">
        <v>90.8</v>
      </c>
      <c r="AB102" s="52">
        <v>2.1</v>
      </c>
      <c r="AC102" s="30">
        <v>93.3</v>
      </c>
      <c r="AD102" s="52" t="s">
        <v>104</v>
      </c>
    </row>
    <row r="103" spans="1:30" ht="16.5" customHeight="1" x14ac:dyDescent="0.2">
      <c r="A103" s="7"/>
      <c r="B103" s="7"/>
      <c r="C103" s="7"/>
      <c r="D103" s="7" t="s">
        <v>521</v>
      </c>
      <c r="E103" s="7"/>
      <c r="F103" s="7"/>
      <c r="G103" s="7"/>
      <c r="H103" s="7"/>
      <c r="I103" s="7"/>
      <c r="J103" s="7"/>
      <c r="K103" s="7"/>
      <c r="L103" s="9" t="s">
        <v>174</v>
      </c>
      <c r="M103" s="36">
        <v>0.8</v>
      </c>
      <c r="N103" s="7"/>
      <c r="O103" s="36">
        <v>1.3</v>
      </c>
      <c r="P103" s="7"/>
      <c r="Q103" s="36">
        <v>1.4</v>
      </c>
      <c r="R103" s="7"/>
      <c r="S103" s="36">
        <v>1.8</v>
      </c>
      <c r="T103" s="7"/>
      <c r="U103" s="36">
        <v>1</v>
      </c>
      <c r="V103" s="7"/>
      <c r="W103" s="36">
        <v>0.7</v>
      </c>
      <c r="X103" s="7"/>
      <c r="Y103" s="42" t="s">
        <v>227</v>
      </c>
      <c r="Z103" s="7"/>
      <c r="AA103" s="36">
        <v>1.2</v>
      </c>
      <c r="AB103" s="7"/>
      <c r="AC103" s="36" t="s">
        <v>104</v>
      </c>
      <c r="AD103" s="7"/>
    </row>
    <row r="104" spans="1:30" ht="16.5" customHeight="1" x14ac:dyDescent="0.2">
      <c r="A104" s="7"/>
      <c r="B104" s="7"/>
      <c r="C104" s="7" t="s">
        <v>388</v>
      </c>
      <c r="D104" s="7"/>
      <c r="E104" s="7"/>
      <c r="F104" s="7"/>
      <c r="G104" s="7"/>
      <c r="H104" s="7"/>
      <c r="I104" s="7"/>
      <c r="J104" s="7"/>
      <c r="K104" s="7"/>
      <c r="L104" s="9" t="s">
        <v>174</v>
      </c>
      <c r="M104" s="30">
        <v>94.2</v>
      </c>
      <c r="N104" s="52">
        <v>1.1000000000000001</v>
      </c>
      <c r="O104" s="30">
        <v>94.4</v>
      </c>
      <c r="P104" s="52">
        <v>1.1000000000000001</v>
      </c>
      <c r="Q104" s="30">
        <v>94</v>
      </c>
      <c r="R104" s="52">
        <v>0.9</v>
      </c>
      <c r="S104" s="30">
        <v>93.8</v>
      </c>
      <c r="T104" s="52">
        <v>0.9</v>
      </c>
      <c r="U104" s="30">
        <v>94.1</v>
      </c>
      <c r="V104" s="52" t="s">
        <v>104</v>
      </c>
      <c r="W104" s="30">
        <v>94</v>
      </c>
      <c r="X104" s="52">
        <v>1.3</v>
      </c>
      <c r="Y104" s="30">
        <v>95.3</v>
      </c>
      <c r="Z104" s="52">
        <v>2</v>
      </c>
      <c r="AA104" s="30">
        <v>90.8</v>
      </c>
      <c r="AB104" s="52">
        <v>2.1</v>
      </c>
      <c r="AC104" s="30">
        <v>94.1</v>
      </c>
      <c r="AD104" s="52" t="s">
        <v>104</v>
      </c>
    </row>
    <row r="105" spans="1:30" ht="16.5" customHeight="1" x14ac:dyDescent="0.2">
      <c r="A105" s="7"/>
      <c r="B105" s="7"/>
      <c r="C105" s="7"/>
      <c r="D105" s="7" t="s">
        <v>521</v>
      </c>
      <c r="E105" s="7"/>
      <c r="F105" s="7"/>
      <c r="G105" s="7"/>
      <c r="H105" s="7"/>
      <c r="I105" s="7"/>
      <c r="J105" s="7"/>
      <c r="K105" s="7"/>
      <c r="L105" s="9" t="s">
        <v>174</v>
      </c>
      <c r="M105" s="36">
        <v>0.6</v>
      </c>
      <c r="N105" s="7"/>
      <c r="O105" s="36">
        <v>0.6</v>
      </c>
      <c r="P105" s="7"/>
      <c r="Q105" s="36">
        <v>0.5</v>
      </c>
      <c r="R105" s="7"/>
      <c r="S105" s="36">
        <v>0.5</v>
      </c>
      <c r="T105" s="7"/>
      <c r="U105" s="36" t="s">
        <v>104</v>
      </c>
      <c r="V105" s="7"/>
      <c r="W105" s="36">
        <v>0.7</v>
      </c>
      <c r="X105" s="7"/>
      <c r="Y105" s="36">
        <v>1</v>
      </c>
      <c r="Z105" s="7"/>
      <c r="AA105" s="36">
        <v>1.2</v>
      </c>
      <c r="AB105" s="7"/>
      <c r="AC105" s="36" t="s">
        <v>104</v>
      </c>
      <c r="AD105" s="7"/>
    </row>
    <row r="106" spans="1:30" ht="16.5" customHeight="1" x14ac:dyDescent="0.2">
      <c r="A106" s="7"/>
      <c r="B106" s="7" t="s">
        <v>870</v>
      </c>
      <c r="C106" s="7"/>
      <c r="D106" s="7"/>
      <c r="E106" s="7"/>
      <c r="F106" s="7"/>
      <c r="G106" s="7"/>
      <c r="H106" s="7"/>
      <c r="I106" s="7"/>
      <c r="J106" s="7"/>
      <c r="K106" s="7"/>
      <c r="L106" s="9"/>
      <c r="M106" s="10"/>
      <c r="N106" s="7"/>
      <c r="O106" s="10"/>
      <c r="P106" s="7"/>
      <c r="Q106" s="10"/>
      <c r="R106" s="7"/>
      <c r="S106" s="10"/>
      <c r="T106" s="7"/>
      <c r="U106" s="10"/>
      <c r="V106" s="7"/>
      <c r="W106" s="10"/>
      <c r="X106" s="7"/>
      <c r="Y106" s="10"/>
      <c r="Z106" s="7"/>
      <c r="AA106" s="10"/>
      <c r="AB106" s="7"/>
      <c r="AC106" s="10"/>
      <c r="AD106" s="7"/>
    </row>
    <row r="107" spans="1:30" ht="16.5" customHeight="1" x14ac:dyDescent="0.2">
      <c r="A107" s="7"/>
      <c r="B107" s="7"/>
      <c r="C107" s="7" t="s">
        <v>433</v>
      </c>
      <c r="D107" s="7"/>
      <c r="E107" s="7"/>
      <c r="F107" s="7"/>
      <c r="G107" s="7"/>
      <c r="H107" s="7"/>
      <c r="I107" s="7"/>
      <c r="J107" s="7"/>
      <c r="K107" s="7"/>
      <c r="L107" s="9" t="s">
        <v>174</v>
      </c>
      <c r="M107" s="30">
        <v>91</v>
      </c>
      <c r="N107" s="52" t="s">
        <v>104</v>
      </c>
      <c r="O107" s="30">
        <v>90.1</v>
      </c>
      <c r="P107" s="52">
        <v>0.5</v>
      </c>
      <c r="Q107" s="30">
        <v>90.3</v>
      </c>
      <c r="R107" s="52">
        <v>2.7</v>
      </c>
      <c r="S107" s="30">
        <v>91.4</v>
      </c>
      <c r="T107" s="52">
        <v>2</v>
      </c>
      <c r="U107" s="30">
        <v>91.4</v>
      </c>
      <c r="V107" s="52">
        <v>1.6</v>
      </c>
      <c r="W107" s="42" t="s">
        <v>101</v>
      </c>
      <c r="X107" s="7"/>
      <c r="Y107" s="30">
        <v>89.5</v>
      </c>
      <c r="Z107" s="52">
        <v>2.6</v>
      </c>
      <c r="AA107" s="42" t="s">
        <v>101</v>
      </c>
      <c r="AB107" s="7"/>
      <c r="AC107" s="30">
        <v>90.7</v>
      </c>
      <c r="AD107" s="52" t="s">
        <v>104</v>
      </c>
    </row>
    <row r="108" spans="1:30" ht="16.5" customHeight="1" x14ac:dyDescent="0.2">
      <c r="A108" s="7"/>
      <c r="B108" s="7"/>
      <c r="C108" s="7"/>
      <c r="D108" s="7" t="s">
        <v>521</v>
      </c>
      <c r="E108" s="7"/>
      <c r="F108" s="7"/>
      <c r="G108" s="7"/>
      <c r="H108" s="7"/>
      <c r="I108" s="7"/>
      <c r="J108" s="7"/>
      <c r="K108" s="7"/>
      <c r="L108" s="9" t="s">
        <v>174</v>
      </c>
      <c r="M108" s="36" t="s">
        <v>104</v>
      </c>
      <c r="N108" s="7"/>
      <c r="O108" s="36">
        <v>0.3</v>
      </c>
      <c r="P108" s="7"/>
      <c r="Q108" s="36">
        <v>1.5</v>
      </c>
      <c r="R108" s="7"/>
      <c r="S108" s="36">
        <v>1</v>
      </c>
      <c r="T108" s="7"/>
      <c r="U108" s="36">
        <v>0.9</v>
      </c>
      <c r="V108" s="7"/>
      <c r="W108" s="42" t="s">
        <v>101</v>
      </c>
      <c r="X108" s="7"/>
      <c r="Y108" s="36">
        <v>1.5</v>
      </c>
      <c r="Z108" s="7"/>
      <c r="AA108" s="42" t="s">
        <v>101</v>
      </c>
      <c r="AB108" s="7"/>
      <c r="AC108" s="36" t="s">
        <v>104</v>
      </c>
      <c r="AD108" s="7"/>
    </row>
    <row r="109" spans="1:30" ht="29.45" customHeight="1" x14ac:dyDescent="0.2">
      <c r="A109" s="7"/>
      <c r="B109" s="7"/>
      <c r="C109" s="84" t="s">
        <v>868</v>
      </c>
      <c r="D109" s="84"/>
      <c r="E109" s="84"/>
      <c r="F109" s="84"/>
      <c r="G109" s="84"/>
      <c r="H109" s="84"/>
      <c r="I109" s="84"/>
      <c r="J109" s="84"/>
      <c r="K109" s="84"/>
      <c r="L109" s="9" t="s">
        <v>174</v>
      </c>
      <c r="M109" s="30">
        <v>91</v>
      </c>
      <c r="N109" s="52">
        <v>2.5</v>
      </c>
      <c r="O109" s="30">
        <v>89.5</v>
      </c>
      <c r="P109" s="52">
        <v>2.8</v>
      </c>
      <c r="Q109" s="30">
        <v>90.4</v>
      </c>
      <c r="R109" s="52">
        <v>3</v>
      </c>
      <c r="S109" s="30">
        <v>90.9</v>
      </c>
      <c r="T109" s="52">
        <v>3.2</v>
      </c>
      <c r="U109" s="30">
        <v>89.6</v>
      </c>
      <c r="V109" s="52">
        <v>4</v>
      </c>
      <c r="W109" s="30">
        <v>91</v>
      </c>
      <c r="X109" s="52">
        <v>1.6</v>
      </c>
      <c r="Y109" s="33">
        <v>100</v>
      </c>
      <c r="Z109" s="52" t="s">
        <v>104</v>
      </c>
      <c r="AA109" s="30">
        <v>86.8</v>
      </c>
      <c r="AB109" s="52">
        <v>2</v>
      </c>
      <c r="AC109" s="30">
        <v>90.5</v>
      </c>
      <c r="AD109" s="52" t="s">
        <v>104</v>
      </c>
    </row>
    <row r="110" spans="1:30" ht="16.5" customHeight="1" x14ac:dyDescent="0.2">
      <c r="A110" s="7"/>
      <c r="B110" s="7"/>
      <c r="C110" s="7"/>
      <c r="D110" s="7" t="s">
        <v>521</v>
      </c>
      <c r="E110" s="7"/>
      <c r="F110" s="7"/>
      <c r="G110" s="7"/>
      <c r="H110" s="7"/>
      <c r="I110" s="7"/>
      <c r="J110" s="7"/>
      <c r="K110" s="7"/>
      <c r="L110" s="9" t="s">
        <v>174</v>
      </c>
      <c r="M110" s="36">
        <v>1.4</v>
      </c>
      <c r="N110" s="7"/>
      <c r="O110" s="36">
        <v>1.6</v>
      </c>
      <c r="P110" s="7"/>
      <c r="Q110" s="36">
        <v>2</v>
      </c>
      <c r="R110" s="7"/>
      <c r="S110" s="36">
        <v>1.8</v>
      </c>
      <c r="T110" s="7"/>
      <c r="U110" s="36">
        <v>2</v>
      </c>
      <c r="V110" s="7"/>
      <c r="W110" s="36">
        <v>0.9</v>
      </c>
      <c r="X110" s="7"/>
      <c r="Y110" s="36" t="s">
        <v>104</v>
      </c>
      <c r="Z110" s="7"/>
      <c r="AA110" s="36">
        <v>1</v>
      </c>
      <c r="AB110" s="7"/>
      <c r="AC110" s="36" t="s">
        <v>104</v>
      </c>
      <c r="AD110" s="7"/>
    </row>
    <row r="111" spans="1:30" ht="16.5" customHeight="1" x14ac:dyDescent="0.2">
      <c r="A111" s="7"/>
      <c r="B111" s="7"/>
      <c r="C111" s="7" t="s">
        <v>388</v>
      </c>
      <c r="D111" s="7"/>
      <c r="E111" s="7"/>
      <c r="F111" s="7"/>
      <c r="G111" s="7"/>
      <c r="H111" s="7"/>
      <c r="I111" s="7"/>
      <c r="J111" s="7"/>
      <c r="K111" s="7"/>
      <c r="L111" s="9" t="s">
        <v>174</v>
      </c>
      <c r="M111" s="30">
        <v>91</v>
      </c>
      <c r="N111" s="52">
        <v>0.7</v>
      </c>
      <c r="O111" s="30">
        <v>90.1</v>
      </c>
      <c r="P111" s="52">
        <v>1.4</v>
      </c>
      <c r="Q111" s="30">
        <v>90.3</v>
      </c>
      <c r="R111" s="52">
        <v>1.2</v>
      </c>
      <c r="S111" s="30">
        <v>91.4</v>
      </c>
      <c r="T111" s="52">
        <v>1.4</v>
      </c>
      <c r="U111" s="30">
        <v>91.1</v>
      </c>
      <c r="V111" s="52" t="s">
        <v>104</v>
      </c>
      <c r="W111" s="30">
        <v>91</v>
      </c>
      <c r="X111" s="52">
        <v>1.6</v>
      </c>
      <c r="Y111" s="30">
        <v>89.4</v>
      </c>
      <c r="Z111" s="52">
        <v>2.5</v>
      </c>
      <c r="AA111" s="30">
        <v>86.8</v>
      </c>
      <c r="AB111" s="52">
        <v>2</v>
      </c>
      <c r="AC111" s="30">
        <v>90.6</v>
      </c>
      <c r="AD111" s="52">
        <v>0.5</v>
      </c>
    </row>
    <row r="112" spans="1:30" ht="16.5" customHeight="1" x14ac:dyDescent="0.2">
      <c r="A112" s="7"/>
      <c r="B112" s="7"/>
      <c r="C112" s="7"/>
      <c r="D112" s="7" t="s">
        <v>521</v>
      </c>
      <c r="E112" s="7"/>
      <c r="F112" s="7"/>
      <c r="G112" s="7"/>
      <c r="H112" s="7"/>
      <c r="I112" s="7"/>
      <c r="J112" s="7"/>
      <c r="K112" s="7"/>
      <c r="L112" s="9" t="s">
        <v>174</v>
      </c>
      <c r="M112" s="36">
        <v>0.4</v>
      </c>
      <c r="N112" s="7"/>
      <c r="O112" s="36">
        <v>0.8</v>
      </c>
      <c r="P112" s="7"/>
      <c r="Q112" s="36">
        <v>0.7</v>
      </c>
      <c r="R112" s="7"/>
      <c r="S112" s="36">
        <v>0.8</v>
      </c>
      <c r="T112" s="7"/>
      <c r="U112" s="36" t="s">
        <v>104</v>
      </c>
      <c r="V112" s="7"/>
      <c r="W112" s="36">
        <v>0.9</v>
      </c>
      <c r="X112" s="7"/>
      <c r="Y112" s="36">
        <v>1.4</v>
      </c>
      <c r="Z112" s="7"/>
      <c r="AA112" s="36">
        <v>1</v>
      </c>
      <c r="AB112" s="7"/>
      <c r="AC112" s="36">
        <v>0.3</v>
      </c>
      <c r="AD112" s="7"/>
    </row>
    <row r="113" spans="1:30" ht="16.5" customHeight="1" x14ac:dyDescent="0.2">
      <c r="A113" s="7" t="s">
        <v>144</v>
      </c>
      <c r="B113" s="7"/>
      <c r="C113" s="7"/>
      <c r="D113" s="7"/>
      <c r="E113" s="7"/>
      <c r="F113" s="7"/>
      <c r="G113" s="7"/>
      <c r="H113" s="7"/>
      <c r="I113" s="7"/>
      <c r="J113" s="7"/>
      <c r="K113" s="7"/>
      <c r="L113" s="9"/>
      <c r="M113" s="10"/>
      <c r="N113" s="7"/>
      <c r="O113" s="10"/>
      <c r="P113" s="7"/>
      <c r="Q113" s="10"/>
      <c r="R113" s="7"/>
      <c r="S113" s="10"/>
      <c r="T113" s="7"/>
      <c r="U113" s="10"/>
      <c r="V113" s="7"/>
      <c r="W113" s="10"/>
      <c r="X113" s="7"/>
      <c r="Y113" s="10"/>
      <c r="Z113" s="7"/>
      <c r="AA113" s="10"/>
      <c r="AB113" s="7"/>
      <c r="AC113" s="10"/>
      <c r="AD113" s="7"/>
    </row>
    <row r="114" spans="1:30" ht="16.5" customHeight="1" x14ac:dyDescent="0.2">
      <c r="A114" s="7"/>
      <c r="B114" s="7" t="s">
        <v>867</v>
      </c>
      <c r="C114" s="7"/>
      <c r="D114" s="7"/>
      <c r="E114" s="7"/>
      <c r="F114" s="7"/>
      <c r="G114" s="7"/>
      <c r="H114" s="7"/>
      <c r="I114" s="7"/>
      <c r="J114" s="7"/>
      <c r="K114" s="7"/>
      <c r="L114" s="9"/>
      <c r="M114" s="10"/>
      <c r="N114" s="7"/>
      <c r="O114" s="10"/>
      <c r="P114" s="7"/>
      <c r="Q114" s="10"/>
      <c r="R114" s="7"/>
      <c r="S114" s="10"/>
      <c r="T114" s="7"/>
      <c r="U114" s="10"/>
      <c r="V114" s="7"/>
      <c r="W114" s="10"/>
      <c r="X114" s="7"/>
      <c r="Y114" s="10"/>
      <c r="Z114" s="7"/>
      <c r="AA114" s="10"/>
      <c r="AB114" s="7"/>
      <c r="AC114" s="10"/>
      <c r="AD114" s="7"/>
    </row>
    <row r="115" spans="1:30" ht="16.5" customHeight="1" x14ac:dyDescent="0.2">
      <c r="A115" s="7"/>
      <c r="B115" s="7"/>
      <c r="C115" s="7" t="s">
        <v>433</v>
      </c>
      <c r="D115" s="7"/>
      <c r="E115" s="7"/>
      <c r="F115" s="7"/>
      <c r="G115" s="7"/>
      <c r="H115" s="7"/>
      <c r="I115" s="7"/>
      <c r="J115" s="7"/>
      <c r="K115" s="7"/>
      <c r="L115" s="9" t="s">
        <v>174</v>
      </c>
      <c r="M115" s="30">
        <v>91.3</v>
      </c>
      <c r="N115" s="52">
        <v>0.6</v>
      </c>
      <c r="O115" s="30">
        <v>91.6</v>
      </c>
      <c r="P115" s="52">
        <v>0.9</v>
      </c>
      <c r="Q115" s="30">
        <v>92.2</v>
      </c>
      <c r="R115" s="52">
        <v>1.6</v>
      </c>
      <c r="S115" s="30">
        <v>93.2</v>
      </c>
      <c r="T115" s="52">
        <v>0.9</v>
      </c>
      <c r="U115" s="30">
        <v>93.1</v>
      </c>
      <c r="V115" s="52">
        <v>1.6</v>
      </c>
      <c r="W115" s="42" t="s">
        <v>101</v>
      </c>
      <c r="X115" s="7"/>
      <c r="Y115" s="30">
        <v>90.4</v>
      </c>
      <c r="Z115" s="52">
        <v>2</v>
      </c>
      <c r="AA115" s="42" t="s">
        <v>101</v>
      </c>
      <c r="AB115" s="7"/>
      <c r="AC115" s="30">
        <v>91.8</v>
      </c>
      <c r="AD115" s="52">
        <v>0.4</v>
      </c>
    </row>
    <row r="116" spans="1:30" ht="16.5" customHeight="1" x14ac:dyDescent="0.2">
      <c r="A116" s="7"/>
      <c r="B116" s="7"/>
      <c r="C116" s="7"/>
      <c r="D116" s="7" t="s">
        <v>521</v>
      </c>
      <c r="E116" s="7"/>
      <c r="F116" s="7"/>
      <c r="G116" s="7"/>
      <c r="H116" s="7"/>
      <c r="I116" s="7"/>
      <c r="J116" s="7"/>
      <c r="K116" s="7"/>
      <c r="L116" s="9" t="s">
        <v>174</v>
      </c>
      <c r="M116" s="36">
        <v>1</v>
      </c>
      <c r="N116" s="7"/>
      <c r="O116" s="36">
        <v>0.5</v>
      </c>
      <c r="P116" s="7"/>
      <c r="Q116" s="36">
        <v>0.9</v>
      </c>
      <c r="R116" s="7"/>
      <c r="S116" s="36">
        <v>0.5</v>
      </c>
      <c r="T116" s="7"/>
      <c r="U116" s="36">
        <v>0.9</v>
      </c>
      <c r="V116" s="7"/>
      <c r="W116" s="42" t="s">
        <v>101</v>
      </c>
      <c r="X116" s="7"/>
      <c r="Y116" s="36">
        <v>1</v>
      </c>
      <c r="Z116" s="7"/>
      <c r="AA116" s="42" t="s">
        <v>101</v>
      </c>
      <c r="AB116" s="7"/>
      <c r="AC116" s="36">
        <v>0.2</v>
      </c>
      <c r="AD116" s="7"/>
    </row>
    <row r="117" spans="1:30" ht="29.45" customHeight="1" x14ac:dyDescent="0.2">
      <c r="A117" s="7"/>
      <c r="B117" s="7"/>
      <c r="C117" s="84" t="s">
        <v>868</v>
      </c>
      <c r="D117" s="84"/>
      <c r="E117" s="84"/>
      <c r="F117" s="84"/>
      <c r="G117" s="84"/>
      <c r="H117" s="84"/>
      <c r="I117" s="84"/>
      <c r="J117" s="84"/>
      <c r="K117" s="84"/>
      <c r="L117" s="9" t="s">
        <v>174</v>
      </c>
      <c r="M117" s="30">
        <v>91.3</v>
      </c>
      <c r="N117" s="52">
        <v>2.6</v>
      </c>
      <c r="O117" s="30">
        <v>91.2</v>
      </c>
      <c r="P117" s="52">
        <v>2</v>
      </c>
      <c r="Q117" s="30">
        <v>91.5</v>
      </c>
      <c r="R117" s="52">
        <v>3</v>
      </c>
      <c r="S117" s="30">
        <v>91.8</v>
      </c>
      <c r="T117" s="52">
        <v>4</v>
      </c>
      <c r="U117" s="30">
        <v>89.2</v>
      </c>
      <c r="V117" s="52">
        <v>5</v>
      </c>
      <c r="W117" s="30">
        <v>92</v>
      </c>
      <c r="X117" s="52">
        <v>1.5</v>
      </c>
      <c r="Y117" s="42" t="s">
        <v>227</v>
      </c>
      <c r="Z117" s="7"/>
      <c r="AA117" s="30">
        <v>87.6</v>
      </c>
      <c r="AB117" s="52">
        <v>2.9</v>
      </c>
      <c r="AC117" s="30">
        <v>91.2</v>
      </c>
      <c r="AD117" s="52">
        <v>0.6</v>
      </c>
    </row>
    <row r="118" spans="1:30" ht="16.5" customHeight="1" x14ac:dyDescent="0.2">
      <c r="A118" s="7"/>
      <c r="B118" s="7"/>
      <c r="C118" s="7"/>
      <c r="D118" s="7" t="s">
        <v>521</v>
      </c>
      <c r="E118" s="7"/>
      <c r="F118" s="7"/>
      <c r="G118" s="7"/>
      <c r="H118" s="7"/>
      <c r="I118" s="7"/>
      <c r="J118" s="7"/>
      <c r="K118" s="7"/>
      <c r="L118" s="9" t="s">
        <v>174</v>
      </c>
      <c r="M118" s="36">
        <v>1.5</v>
      </c>
      <c r="N118" s="7"/>
      <c r="O118" s="36">
        <v>1</v>
      </c>
      <c r="P118" s="7"/>
      <c r="Q118" s="36">
        <v>2</v>
      </c>
      <c r="R118" s="7"/>
      <c r="S118" s="36">
        <v>2</v>
      </c>
      <c r="T118" s="7"/>
      <c r="U118" s="36">
        <v>3</v>
      </c>
      <c r="V118" s="7"/>
      <c r="W118" s="36">
        <v>0.8</v>
      </c>
      <c r="X118" s="7"/>
      <c r="Y118" s="42" t="s">
        <v>227</v>
      </c>
      <c r="Z118" s="7"/>
      <c r="AA118" s="36">
        <v>1.7</v>
      </c>
      <c r="AB118" s="7"/>
      <c r="AC118" s="36">
        <v>0.3</v>
      </c>
      <c r="AD118" s="7"/>
    </row>
    <row r="119" spans="1:30" ht="16.5" customHeight="1" x14ac:dyDescent="0.2">
      <c r="A119" s="7"/>
      <c r="B119" s="7"/>
      <c r="C119" s="7" t="s">
        <v>388</v>
      </c>
      <c r="D119" s="7"/>
      <c r="E119" s="7"/>
      <c r="F119" s="7"/>
      <c r="G119" s="7"/>
      <c r="H119" s="7"/>
      <c r="I119" s="7"/>
      <c r="J119" s="7"/>
      <c r="K119" s="7"/>
      <c r="L119" s="9" t="s">
        <v>174</v>
      </c>
      <c r="M119" s="30">
        <v>91.2</v>
      </c>
      <c r="N119" s="52">
        <v>0.7</v>
      </c>
      <c r="O119" s="30">
        <v>91.5</v>
      </c>
      <c r="P119" s="52">
        <v>0.8</v>
      </c>
      <c r="Q119" s="30">
        <v>91.9</v>
      </c>
      <c r="R119" s="52">
        <v>0.3</v>
      </c>
      <c r="S119" s="30">
        <v>92.9</v>
      </c>
      <c r="T119" s="52">
        <v>0.8</v>
      </c>
      <c r="U119" s="30">
        <v>91.9</v>
      </c>
      <c r="V119" s="52">
        <v>0.9</v>
      </c>
      <c r="W119" s="30">
        <v>92</v>
      </c>
      <c r="X119" s="52">
        <v>1.5</v>
      </c>
      <c r="Y119" s="30">
        <v>90.1</v>
      </c>
      <c r="Z119" s="52">
        <v>1.9</v>
      </c>
      <c r="AA119" s="30">
        <v>87.6</v>
      </c>
      <c r="AB119" s="52">
        <v>2.9</v>
      </c>
      <c r="AC119" s="30">
        <v>91.6</v>
      </c>
      <c r="AD119" s="52">
        <v>0.4</v>
      </c>
    </row>
    <row r="120" spans="1:30" ht="16.5" customHeight="1" x14ac:dyDescent="0.2">
      <c r="A120" s="7"/>
      <c r="B120" s="7"/>
      <c r="C120" s="7"/>
      <c r="D120" s="7" t="s">
        <v>521</v>
      </c>
      <c r="E120" s="7"/>
      <c r="F120" s="7"/>
      <c r="G120" s="7"/>
      <c r="H120" s="7"/>
      <c r="I120" s="7"/>
      <c r="J120" s="7"/>
      <c r="K120" s="7"/>
      <c r="L120" s="9" t="s">
        <v>174</v>
      </c>
      <c r="M120" s="36">
        <v>0.4</v>
      </c>
      <c r="N120" s="7"/>
      <c r="O120" s="36">
        <v>0.5</v>
      </c>
      <c r="P120" s="7"/>
      <c r="Q120" s="36">
        <v>0.2</v>
      </c>
      <c r="R120" s="7"/>
      <c r="S120" s="36">
        <v>0.5</v>
      </c>
      <c r="T120" s="7"/>
      <c r="U120" s="36">
        <v>0.5</v>
      </c>
      <c r="V120" s="7"/>
      <c r="W120" s="36">
        <v>0.8</v>
      </c>
      <c r="X120" s="7"/>
      <c r="Y120" s="36">
        <v>1.1000000000000001</v>
      </c>
      <c r="Z120" s="7"/>
      <c r="AA120" s="36">
        <v>1.7</v>
      </c>
      <c r="AB120" s="7"/>
      <c r="AC120" s="36">
        <v>0.2</v>
      </c>
      <c r="AD120" s="7"/>
    </row>
    <row r="121" spans="1:30" ht="16.5" customHeight="1" x14ac:dyDescent="0.2">
      <c r="A121" s="7"/>
      <c r="B121" s="7" t="s">
        <v>869</v>
      </c>
      <c r="C121" s="7"/>
      <c r="D121" s="7"/>
      <c r="E121" s="7"/>
      <c r="F121" s="7"/>
      <c r="G121" s="7"/>
      <c r="H121" s="7"/>
      <c r="I121" s="7"/>
      <c r="J121" s="7"/>
      <c r="K121" s="7"/>
      <c r="L121" s="9"/>
      <c r="M121" s="10"/>
      <c r="N121" s="7"/>
      <c r="O121" s="10"/>
      <c r="P121" s="7"/>
      <c r="Q121" s="10"/>
      <c r="R121" s="7"/>
      <c r="S121" s="10"/>
      <c r="T121" s="7"/>
      <c r="U121" s="10"/>
      <c r="V121" s="7"/>
      <c r="W121" s="10"/>
      <c r="X121" s="7"/>
      <c r="Y121" s="10"/>
      <c r="Z121" s="7"/>
      <c r="AA121" s="10"/>
      <c r="AB121" s="7"/>
      <c r="AC121" s="10"/>
      <c r="AD121" s="7"/>
    </row>
    <row r="122" spans="1:30" ht="16.5" customHeight="1" x14ac:dyDescent="0.2">
      <c r="A122" s="7"/>
      <c r="B122" s="7"/>
      <c r="C122" s="7" t="s">
        <v>433</v>
      </c>
      <c r="D122" s="7"/>
      <c r="E122" s="7"/>
      <c r="F122" s="7"/>
      <c r="G122" s="7"/>
      <c r="H122" s="7"/>
      <c r="I122" s="7"/>
      <c r="J122" s="7"/>
      <c r="K122" s="7"/>
      <c r="L122" s="9" t="s">
        <v>174</v>
      </c>
      <c r="M122" s="30">
        <v>93.9</v>
      </c>
      <c r="N122" s="52">
        <v>0.5</v>
      </c>
      <c r="O122" s="30">
        <v>94.3</v>
      </c>
      <c r="P122" s="52">
        <v>0.8</v>
      </c>
      <c r="Q122" s="30">
        <v>94.7</v>
      </c>
      <c r="R122" s="52">
        <v>1.2</v>
      </c>
      <c r="S122" s="30">
        <v>94.8</v>
      </c>
      <c r="T122" s="52">
        <v>0.3</v>
      </c>
      <c r="U122" s="30">
        <v>95.2</v>
      </c>
      <c r="V122" s="52">
        <v>0.7</v>
      </c>
      <c r="W122" s="42" t="s">
        <v>101</v>
      </c>
      <c r="X122" s="7"/>
      <c r="Y122" s="30">
        <v>94</v>
      </c>
      <c r="Z122" s="52">
        <v>2.8</v>
      </c>
      <c r="AA122" s="42" t="s">
        <v>101</v>
      </c>
      <c r="AB122" s="7"/>
      <c r="AC122" s="30">
        <v>94.2</v>
      </c>
      <c r="AD122" s="52">
        <v>0.4</v>
      </c>
    </row>
    <row r="123" spans="1:30" ht="16.5" customHeight="1" x14ac:dyDescent="0.2">
      <c r="A123" s="7"/>
      <c r="B123" s="7"/>
      <c r="C123" s="7"/>
      <c r="D123" s="7" t="s">
        <v>521</v>
      </c>
      <c r="E123" s="7"/>
      <c r="F123" s="7"/>
      <c r="G123" s="7"/>
      <c r="H123" s="7"/>
      <c r="I123" s="7"/>
      <c r="J123" s="7"/>
      <c r="K123" s="7"/>
      <c r="L123" s="9" t="s">
        <v>174</v>
      </c>
      <c r="M123" s="36">
        <v>0.3</v>
      </c>
      <c r="N123" s="7"/>
      <c r="O123" s="36">
        <v>0.4</v>
      </c>
      <c r="P123" s="7"/>
      <c r="Q123" s="36">
        <v>0.7</v>
      </c>
      <c r="R123" s="7"/>
      <c r="S123" s="36">
        <v>0.1</v>
      </c>
      <c r="T123" s="7"/>
      <c r="U123" s="36">
        <v>0.4</v>
      </c>
      <c r="V123" s="7"/>
      <c r="W123" s="42" t="s">
        <v>101</v>
      </c>
      <c r="X123" s="7"/>
      <c r="Y123" s="36">
        <v>1.5</v>
      </c>
      <c r="Z123" s="7"/>
      <c r="AA123" s="42" t="s">
        <v>101</v>
      </c>
      <c r="AB123" s="7"/>
      <c r="AC123" s="36">
        <v>0.2</v>
      </c>
      <c r="AD123" s="7"/>
    </row>
    <row r="124" spans="1:30" ht="29.45" customHeight="1" x14ac:dyDescent="0.2">
      <c r="A124" s="7"/>
      <c r="B124" s="7"/>
      <c r="C124" s="84" t="s">
        <v>868</v>
      </c>
      <c r="D124" s="84"/>
      <c r="E124" s="84"/>
      <c r="F124" s="84"/>
      <c r="G124" s="84"/>
      <c r="H124" s="84"/>
      <c r="I124" s="84"/>
      <c r="J124" s="84"/>
      <c r="K124" s="84"/>
      <c r="L124" s="9" t="s">
        <v>174</v>
      </c>
      <c r="M124" s="30">
        <v>93.1</v>
      </c>
      <c r="N124" s="52">
        <v>2</v>
      </c>
      <c r="O124" s="30">
        <v>93.8</v>
      </c>
      <c r="P124" s="52">
        <v>2</v>
      </c>
      <c r="Q124" s="30">
        <v>93.9</v>
      </c>
      <c r="R124" s="52">
        <v>2</v>
      </c>
      <c r="S124" s="30">
        <v>92.9</v>
      </c>
      <c r="T124" s="52">
        <v>1.6</v>
      </c>
      <c r="U124" s="30">
        <v>91.6</v>
      </c>
      <c r="V124" s="52">
        <v>4.4000000000000004</v>
      </c>
      <c r="W124" s="30">
        <v>94.1</v>
      </c>
      <c r="X124" s="52">
        <v>1.5</v>
      </c>
      <c r="Y124" s="42" t="s">
        <v>227</v>
      </c>
      <c r="Z124" s="7"/>
      <c r="AA124" s="30">
        <v>91.8</v>
      </c>
      <c r="AB124" s="52">
        <v>2.5</v>
      </c>
      <c r="AC124" s="30">
        <v>93.4</v>
      </c>
      <c r="AD124" s="52">
        <v>0.8</v>
      </c>
    </row>
    <row r="125" spans="1:30" ht="16.5" customHeight="1" x14ac:dyDescent="0.2">
      <c r="A125" s="7"/>
      <c r="B125" s="7"/>
      <c r="C125" s="7"/>
      <c r="D125" s="7" t="s">
        <v>521</v>
      </c>
      <c r="E125" s="7"/>
      <c r="F125" s="7"/>
      <c r="G125" s="7"/>
      <c r="H125" s="7"/>
      <c r="I125" s="7"/>
      <c r="J125" s="7"/>
      <c r="K125" s="7"/>
      <c r="L125" s="9" t="s">
        <v>174</v>
      </c>
      <c r="M125" s="36">
        <v>1</v>
      </c>
      <c r="N125" s="7"/>
      <c r="O125" s="36">
        <v>1</v>
      </c>
      <c r="P125" s="7"/>
      <c r="Q125" s="36">
        <v>1</v>
      </c>
      <c r="R125" s="7"/>
      <c r="S125" s="36">
        <v>0.9</v>
      </c>
      <c r="T125" s="7"/>
      <c r="U125" s="36">
        <v>2.4</v>
      </c>
      <c r="V125" s="7"/>
      <c r="W125" s="36">
        <v>0.8</v>
      </c>
      <c r="X125" s="7"/>
      <c r="Y125" s="42" t="s">
        <v>227</v>
      </c>
      <c r="Z125" s="7"/>
      <c r="AA125" s="36">
        <v>1.4</v>
      </c>
      <c r="AB125" s="7"/>
      <c r="AC125" s="36">
        <v>0.5</v>
      </c>
      <c r="AD125" s="7"/>
    </row>
    <row r="126" spans="1:30" ht="16.5" customHeight="1" x14ac:dyDescent="0.2">
      <c r="A126" s="7"/>
      <c r="B126" s="7"/>
      <c r="C126" s="7" t="s">
        <v>388</v>
      </c>
      <c r="D126" s="7"/>
      <c r="E126" s="7"/>
      <c r="F126" s="7"/>
      <c r="G126" s="7"/>
      <c r="H126" s="7"/>
      <c r="I126" s="7"/>
      <c r="J126" s="7"/>
      <c r="K126" s="7"/>
      <c r="L126" s="9" t="s">
        <v>174</v>
      </c>
      <c r="M126" s="30">
        <v>93.7</v>
      </c>
      <c r="N126" s="52">
        <v>0.2</v>
      </c>
      <c r="O126" s="30">
        <v>94</v>
      </c>
      <c r="P126" s="52">
        <v>0.4</v>
      </c>
      <c r="Q126" s="30">
        <v>94.4</v>
      </c>
      <c r="R126" s="52">
        <v>0.3</v>
      </c>
      <c r="S126" s="30">
        <v>94.2</v>
      </c>
      <c r="T126" s="52">
        <v>0.3</v>
      </c>
      <c r="U126" s="30">
        <v>94.2</v>
      </c>
      <c r="V126" s="52">
        <v>1.1000000000000001</v>
      </c>
      <c r="W126" s="30">
        <v>94.1</v>
      </c>
      <c r="X126" s="52">
        <v>1.5</v>
      </c>
      <c r="Y126" s="30">
        <v>93.8</v>
      </c>
      <c r="Z126" s="52">
        <v>2.7</v>
      </c>
      <c r="AA126" s="30">
        <v>91.8</v>
      </c>
      <c r="AB126" s="52">
        <v>2.5</v>
      </c>
      <c r="AC126" s="30">
        <v>94</v>
      </c>
      <c r="AD126" s="52">
        <v>0.3</v>
      </c>
    </row>
    <row r="127" spans="1:30" ht="16.5" customHeight="1" x14ac:dyDescent="0.2">
      <c r="A127" s="7"/>
      <c r="B127" s="7"/>
      <c r="C127" s="7"/>
      <c r="D127" s="7" t="s">
        <v>521</v>
      </c>
      <c r="E127" s="7"/>
      <c r="F127" s="7"/>
      <c r="G127" s="7"/>
      <c r="H127" s="7"/>
      <c r="I127" s="7"/>
      <c r="J127" s="7"/>
      <c r="K127" s="7"/>
      <c r="L127" s="9" t="s">
        <v>174</v>
      </c>
      <c r="M127" s="36">
        <v>0.1</v>
      </c>
      <c r="N127" s="7"/>
      <c r="O127" s="36">
        <v>0.2</v>
      </c>
      <c r="P127" s="7"/>
      <c r="Q127" s="36">
        <v>0.1</v>
      </c>
      <c r="R127" s="7"/>
      <c r="S127" s="36">
        <v>0.2</v>
      </c>
      <c r="T127" s="7"/>
      <c r="U127" s="36">
        <v>0.6</v>
      </c>
      <c r="V127" s="7"/>
      <c r="W127" s="36">
        <v>0.8</v>
      </c>
      <c r="X127" s="7"/>
      <c r="Y127" s="36">
        <v>1.5</v>
      </c>
      <c r="Z127" s="7"/>
      <c r="AA127" s="36">
        <v>1.4</v>
      </c>
      <c r="AB127" s="7"/>
      <c r="AC127" s="36">
        <v>0.2</v>
      </c>
      <c r="AD127" s="7"/>
    </row>
    <row r="128" spans="1:30" ht="16.5" customHeight="1" x14ac:dyDescent="0.2">
      <c r="A128" s="7"/>
      <c r="B128" s="7" t="s">
        <v>870</v>
      </c>
      <c r="C128" s="7"/>
      <c r="D128" s="7"/>
      <c r="E128" s="7"/>
      <c r="F128" s="7"/>
      <c r="G128" s="7"/>
      <c r="H128" s="7"/>
      <c r="I128" s="7"/>
      <c r="J128" s="7"/>
      <c r="K128" s="7"/>
      <c r="L128" s="9"/>
      <c r="M128" s="10"/>
      <c r="N128" s="7"/>
      <c r="O128" s="10"/>
      <c r="P128" s="7"/>
      <c r="Q128" s="10"/>
      <c r="R128" s="7"/>
      <c r="S128" s="10"/>
      <c r="T128" s="7"/>
      <c r="U128" s="10"/>
      <c r="V128" s="7"/>
      <c r="W128" s="10"/>
      <c r="X128" s="7"/>
      <c r="Y128" s="10"/>
      <c r="Z128" s="7"/>
      <c r="AA128" s="10"/>
      <c r="AB128" s="7"/>
      <c r="AC128" s="10"/>
      <c r="AD128" s="7"/>
    </row>
    <row r="129" spans="1:30" ht="16.5" customHeight="1" x14ac:dyDescent="0.2">
      <c r="A129" s="7"/>
      <c r="B129" s="7"/>
      <c r="C129" s="7" t="s">
        <v>433</v>
      </c>
      <c r="D129" s="7"/>
      <c r="E129" s="7"/>
      <c r="F129" s="7"/>
      <c r="G129" s="7"/>
      <c r="H129" s="7"/>
      <c r="I129" s="7"/>
      <c r="J129" s="7"/>
      <c r="K129" s="7"/>
      <c r="L129" s="9" t="s">
        <v>174</v>
      </c>
      <c r="M129" s="30">
        <v>90.4</v>
      </c>
      <c r="N129" s="52">
        <v>1.1000000000000001</v>
      </c>
      <c r="O129" s="30">
        <v>90.1</v>
      </c>
      <c r="P129" s="52">
        <v>0.9</v>
      </c>
      <c r="Q129" s="30">
        <v>90.2</v>
      </c>
      <c r="R129" s="52">
        <v>0.9</v>
      </c>
      <c r="S129" s="30">
        <v>90.9</v>
      </c>
      <c r="T129" s="52">
        <v>1.3</v>
      </c>
      <c r="U129" s="30">
        <v>91.5</v>
      </c>
      <c r="V129" s="52">
        <v>1.4</v>
      </c>
      <c r="W129" s="42" t="s">
        <v>101</v>
      </c>
      <c r="X129" s="7"/>
      <c r="Y129" s="30">
        <v>87.7</v>
      </c>
      <c r="Z129" s="52">
        <v>2.2000000000000002</v>
      </c>
      <c r="AA129" s="42" t="s">
        <v>101</v>
      </c>
      <c r="AB129" s="7"/>
      <c r="AC129" s="30">
        <v>90.3</v>
      </c>
      <c r="AD129" s="52">
        <v>0.6</v>
      </c>
    </row>
    <row r="130" spans="1:30" ht="16.5" customHeight="1" x14ac:dyDescent="0.2">
      <c r="A130" s="7"/>
      <c r="B130" s="7"/>
      <c r="C130" s="7"/>
      <c r="D130" s="7" t="s">
        <v>521</v>
      </c>
      <c r="E130" s="7"/>
      <c r="F130" s="7"/>
      <c r="G130" s="7"/>
      <c r="H130" s="7"/>
      <c r="I130" s="7"/>
      <c r="J130" s="7"/>
      <c r="K130" s="7"/>
      <c r="L130" s="9" t="s">
        <v>174</v>
      </c>
      <c r="M130" s="36">
        <v>0.6</v>
      </c>
      <c r="N130" s="7"/>
      <c r="O130" s="36">
        <v>0.5</v>
      </c>
      <c r="P130" s="7"/>
      <c r="Q130" s="36">
        <v>0.5</v>
      </c>
      <c r="R130" s="7"/>
      <c r="S130" s="36">
        <v>0.7</v>
      </c>
      <c r="T130" s="7"/>
      <c r="U130" s="36">
        <v>0.8</v>
      </c>
      <c r="V130" s="7"/>
      <c r="W130" s="42" t="s">
        <v>101</v>
      </c>
      <c r="X130" s="7"/>
      <c r="Y130" s="36">
        <v>1.3</v>
      </c>
      <c r="Z130" s="7"/>
      <c r="AA130" s="42" t="s">
        <v>101</v>
      </c>
      <c r="AB130" s="7"/>
      <c r="AC130" s="36">
        <v>0.4</v>
      </c>
      <c r="AD130" s="7"/>
    </row>
    <row r="131" spans="1:30" ht="29.45" customHeight="1" x14ac:dyDescent="0.2">
      <c r="A131" s="7"/>
      <c r="B131" s="7"/>
      <c r="C131" s="84" t="s">
        <v>868</v>
      </c>
      <c r="D131" s="84"/>
      <c r="E131" s="84"/>
      <c r="F131" s="84"/>
      <c r="G131" s="84"/>
      <c r="H131" s="84"/>
      <c r="I131" s="84"/>
      <c r="J131" s="84"/>
      <c r="K131" s="84"/>
      <c r="L131" s="9" t="s">
        <v>174</v>
      </c>
      <c r="M131" s="30">
        <v>90.8</v>
      </c>
      <c r="N131" s="52">
        <v>1.6</v>
      </c>
      <c r="O131" s="30">
        <v>90.3</v>
      </c>
      <c r="P131" s="52">
        <v>2.2000000000000002</v>
      </c>
      <c r="Q131" s="30">
        <v>91.7</v>
      </c>
      <c r="R131" s="52">
        <v>1.7</v>
      </c>
      <c r="S131" s="30">
        <v>90.8</v>
      </c>
      <c r="T131" s="52">
        <v>1.6</v>
      </c>
      <c r="U131" s="30">
        <v>85.5</v>
      </c>
      <c r="V131" s="52">
        <v>3.7</v>
      </c>
      <c r="W131" s="30">
        <v>90.1</v>
      </c>
      <c r="X131" s="52">
        <v>1.6</v>
      </c>
      <c r="Y131" s="42" t="s">
        <v>227</v>
      </c>
      <c r="Z131" s="7"/>
      <c r="AA131" s="30">
        <v>86.6</v>
      </c>
      <c r="AB131" s="52">
        <v>2.5</v>
      </c>
      <c r="AC131" s="30">
        <v>90.5</v>
      </c>
      <c r="AD131" s="52">
        <v>0.8</v>
      </c>
    </row>
    <row r="132" spans="1:30" ht="16.5" customHeight="1" x14ac:dyDescent="0.2">
      <c r="A132" s="7"/>
      <c r="B132" s="7"/>
      <c r="C132" s="7"/>
      <c r="D132" s="7" t="s">
        <v>521</v>
      </c>
      <c r="E132" s="7"/>
      <c r="F132" s="7"/>
      <c r="G132" s="7"/>
      <c r="H132" s="7"/>
      <c r="I132" s="7"/>
      <c r="J132" s="7"/>
      <c r="K132" s="7"/>
      <c r="L132" s="9" t="s">
        <v>174</v>
      </c>
      <c r="M132" s="36">
        <v>0.9</v>
      </c>
      <c r="N132" s="7"/>
      <c r="O132" s="36">
        <v>1.2</v>
      </c>
      <c r="P132" s="7"/>
      <c r="Q132" s="36">
        <v>0.9</v>
      </c>
      <c r="R132" s="7"/>
      <c r="S132" s="36">
        <v>0.9</v>
      </c>
      <c r="T132" s="7"/>
      <c r="U132" s="36">
        <v>2.2000000000000002</v>
      </c>
      <c r="V132" s="7"/>
      <c r="W132" s="36">
        <v>0.9</v>
      </c>
      <c r="X132" s="7"/>
      <c r="Y132" s="42" t="s">
        <v>227</v>
      </c>
      <c r="Z132" s="7"/>
      <c r="AA132" s="36">
        <v>1.4</v>
      </c>
      <c r="AB132" s="7"/>
      <c r="AC132" s="36">
        <v>0.5</v>
      </c>
      <c r="AD132" s="7"/>
    </row>
    <row r="133" spans="1:30" ht="16.5" customHeight="1" x14ac:dyDescent="0.2">
      <c r="A133" s="7"/>
      <c r="B133" s="7"/>
      <c r="C133" s="7" t="s">
        <v>388</v>
      </c>
      <c r="D133" s="7"/>
      <c r="E133" s="7"/>
      <c r="F133" s="7"/>
      <c r="G133" s="7"/>
      <c r="H133" s="7"/>
      <c r="I133" s="7"/>
      <c r="J133" s="7"/>
      <c r="K133" s="7"/>
      <c r="L133" s="9" t="s">
        <v>174</v>
      </c>
      <c r="M133" s="30">
        <v>90.6</v>
      </c>
      <c r="N133" s="52">
        <v>0.4</v>
      </c>
      <c r="O133" s="30">
        <v>90.1</v>
      </c>
      <c r="P133" s="52">
        <v>0.6</v>
      </c>
      <c r="Q133" s="30">
        <v>90.8</v>
      </c>
      <c r="R133" s="52">
        <v>0.1</v>
      </c>
      <c r="S133" s="30">
        <v>90.7</v>
      </c>
      <c r="T133" s="52">
        <v>0.7</v>
      </c>
      <c r="U133" s="30">
        <v>89.9</v>
      </c>
      <c r="V133" s="52">
        <v>1.1000000000000001</v>
      </c>
      <c r="W133" s="30">
        <v>90.1</v>
      </c>
      <c r="X133" s="52">
        <v>1.6</v>
      </c>
      <c r="Y133" s="30">
        <v>87.8</v>
      </c>
      <c r="Z133" s="52">
        <v>2.2000000000000002</v>
      </c>
      <c r="AA133" s="30">
        <v>86.6</v>
      </c>
      <c r="AB133" s="52">
        <v>2.5</v>
      </c>
      <c r="AC133" s="30">
        <v>90.3</v>
      </c>
      <c r="AD133" s="52">
        <v>0.5</v>
      </c>
    </row>
    <row r="134" spans="1:30" ht="16.5" customHeight="1" x14ac:dyDescent="0.2">
      <c r="A134" s="7"/>
      <c r="B134" s="7"/>
      <c r="C134" s="7"/>
      <c r="D134" s="7" t="s">
        <v>521</v>
      </c>
      <c r="E134" s="7"/>
      <c r="F134" s="7"/>
      <c r="G134" s="7"/>
      <c r="H134" s="7"/>
      <c r="I134" s="7"/>
      <c r="J134" s="7"/>
      <c r="K134" s="7"/>
      <c r="L134" s="9" t="s">
        <v>174</v>
      </c>
      <c r="M134" s="36">
        <v>0.2</v>
      </c>
      <c r="N134" s="7"/>
      <c r="O134" s="36">
        <v>0.4</v>
      </c>
      <c r="P134" s="7"/>
      <c r="Q134" s="36">
        <v>0.1</v>
      </c>
      <c r="R134" s="7"/>
      <c r="S134" s="36">
        <v>0.4</v>
      </c>
      <c r="T134" s="7"/>
      <c r="U134" s="36">
        <v>0.6</v>
      </c>
      <c r="V134" s="7"/>
      <c r="W134" s="36">
        <v>0.9</v>
      </c>
      <c r="X134" s="7"/>
      <c r="Y134" s="36">
        <v>1.3</v>
      </c>
      <c r="Z134" s="7"/>
      <c r="AA134" s="36">
        <v>1.4</v>
      </c>
      <c r="AB134" s="7"/>
      <c r="AC134" s="36">
        <v>0.3</v>
      </c>
      <c r="AD134" s="7"/>
    </row>
    <row r="135" spans="1:30" ht="16.5" customHeight="1" x14ac:dyDescent="0.2">
      <c r="A135" s="7" t="s">
        <v>145</v>
      </c>
      <c r="B135" s="7"/>
      <c r="C135" s="7"/>
      <c r="D135" s="7"/>
      <c r="E135" s="7"/>
      <c r="F135" s="7"/>
      <c r="G135" s="7"/>
      <c r="H135" s="7"/>
      <c r="I135" s="7"/>
      <c r="J135" s="7"/>
      <c r="K135" s="7"/>
      <c r="L135" s="9"/>
      <c r="M135" s="10"/>
      <c r="N135" s="7"/>
      <c r="O135" s="10"/>
      <c r="P135" s="7"/>
      <c r="Q135" s="10"/>
      <c r="R135" s="7"/>
      <c r="S135" s="10"/>
      <c r="T135" s="7"/>
      <c r="U135" s="10"/>
      <c r="V135" s="7"/>
      <c r="W135" s="10"/>
      <c r="X135" s="7"/>
      <c r="Y135" s="10"/>
      <c r="Z135" s="7"/>
      <c r="AA135" s="10"/>
      <c r="AB135" s="7"/>
      <c r="AC135" s="10"/>
      <c r="AD135" s="7"/>
    </row>
    <row r="136" spans="1:30" ht="16.5" customHeight="1" x14ac:dyDescent="0.2">
      <c r="A136" s="7"/>
      <c r="B136" s="7" t="s">
        <v>867</v>
      </c>
      <c r="C136" s="7"/>
      <c r="D136" s="7"/>
      <c r="E136" s="7"/>
      <c r="F136" s="7"/>
      <c r="G136" s="7"/>
      <c r="H136" s="7"/>
      <c r="I136" s="7"/>
      <c r="J136" s="7"/>
      <c r="K136" s="7"/>
      <c r="L136" s="9"/>
      <c r="M136" s="10"/>
      <c r="N136" s="7"/>
      <c r="O136" s="10"/>
      <c r="P136" s="7"/>
      <c r="Q136" s="10"/>
      <c r="R136" s="7"/>
      <c r="S136" s="10"/>
      <c r="T136" s="7"/>
      <c r="U136" s="10"/>
      <c r="V136" s="7"/>
      <c r="W136" s="10"/>
      <c r="X136" s="7"/>
      <c r="Y136" s="10"/>
      <c r="Z136" s="7"/>
      <c r="AA136" s="10"/>
      <c r="AB136" s="7"/>
      <c r="AC136" s="10"/>
      <c r="AD136" s="7"/>
    </row>
    <row r="137" spans="1:30" ht="16.5" customHeight="1" x14ac:dyDescent="0.2">
      <c r="A137" s="7"/>
      <c r="B137" s="7"/>
      <c r="C137" s="7" t="s">
        <v>433</v>
      </c>
      <c r="D137" s="7"/>
      <c r="E137" s="7"/>
      <c r="F137" s="7"/>
      <c r="G137" s="7"/>
      <c r="H137" s="7"/>
      <c r="I137" s="7"/>
      <c r="J137" s="7"/>
      <c r="K137" s="7"/>
      <c r="L137" s="9" t="s">
        <v>174</v>
      </c>
      <c r="M137" s="30">
        <v>91.1</v>
      </c>
      <c r="N137" s="52">
        <v>0.7</v>
      </c>
      <c r="O137" s="30">
        <v>90.3</v>
      </c>
      <c r="P137" s="52">
        <v>0.9</v>
      </c>
      <c r="Q137" s="30">
        <v>89.9</v>
      </c>
      <c r="R137" s="52">
        <v>1.2</v>
      </c>
      <c r="S137" s="30">
        <v>89.8</v>
      </c>
      <c r="T137" s="52">
        <v>1.3</v>
      </c>
      <c r="U137" s="30">
        <v>91.2</v>
      </c>
      <c r="V137" s="52">
        <v>0.9</v>
      </c>
      <c r="W137" s="42" t="s">
        <v>101</v>
      </c>
      <c r="X137" s="7"/>
      <c r="Y137" s="30">
        <v>90.5</v>
      </c>
      <c r="Z137" s="52">
        <v>2.6</v>
      </c>
      <c r="AA137" s="42" t="s">
        <v>101</v>
      </c>
      <c r="AB137" s="7"/>
      <c r="AC137" s="30">
        <v>90.5</v>
      </c>
      <c r="AD137" s="52">
        <v>0.3</v>
      </c>
    </row>
    <row r="138" spans="1:30" ht="16.5" customHeight="1" x14ac:dyDescent="0.2">
      <c r="A138" s="7"/>
      <c r="B138" s="7"/>
      <c r="C138" s="7"/>
      <c r="D138" s="7" t="s">
        <v>521</v>
      </c>
      <c r="E138" s="7"/>
      <c r="F138" s="7"/>
      <c r="G138" s="7"/>
      <c r="H138" s="7"/>
      <c r="I138" s="7"/>
      <c r="J138" s="7"/>
      <c r="K138" s="7"/>
      <c r="L138" s="9" t="s">
        <v>174</v>
      </c>
      <c r="M138" s="36">
        <v>0.4</v>
      </c>
      <c r="N138" s="7"/>
      <c r="O138" s="36">
        <v>0.5</v>
      </c>
      <c r="P138" s="7"/>
      <c r="Q138" s="36">
        <v>0.7</v>
      </c>
      <c r="R138" s="7"/>
      <c r="S138" s="36">
        <v>0.7</v>
      </c>
      <c r="T138" s="7"/>
      <c r="U138" s="36">
        <v>0.5</v>
      </c>
      <c r="V138" s="7"/>
      <c r="W138" s="42" t="s">
        <v>101</v>
      </c>
      <c r="X138" s="7"/>
      <c r="Y138" s="36">
        <v>1.5</v>
      </c>
      <c r="Z138" s="7"/>
      <c r="AA138" s="42" t="s">
        <v>101</v>
      </c>
      <c r="AB138" s="7"/>
      <c r="AC138" s="36">
        <v>0.2</v>
      </c>
      <c r="AD138" s="7"/>
    </row>
    <row r="139" spans="1:30" ht="29.45" customHeight="1" x14ac:dyDescent="0.2">
      <c r="A139" s="7"/>
      <c r="B139" s="7"/>
      <c r="C139" s="84" t="s">
        <v>868</v>
      </c>
      <c r="D139" s="84"/>
      <c r="E139" s="84"/>
      <c r="F139" s="84"/>
      <c r="G139" s="84"/>
      <c r="H139" s="84"/>
      <c r="I139" s="84"/>
      <c r="J139" s="84"/>
      <c r="K139" s="84"/>
      <c r="L139" s="9" t="s">
        <v>174</v>
      </c>
      <c r="M139" s="30">
        <v>90.6</v>
      </c>
      <c r="N139" s="52">
        <v>1.4</v>
      </c>
      <c r="O139" s="30">
        <v>90.5</v>
      </c>
      <c r="P139" s="52">
        <v>3.2</v>
      </c>
      <c r="Q139" s="30">
        <v>89.3</v>
      </c>
      <c r="R139" s="52">
        <v>1.2</v>
      </c>
      <c r="S139" s="30">
        <v>89</v>
      </c>
      <c r="T139" s="52">
        <v>4.3</v>
      </c>
      <c r="U139" s="30">
        <v>88.7</v>
      </c>
      <c r="V139" s="52">
        <v>2.8</v>
      </c>
      <c r="W139" s="30">
        <v>88.6</v>
      </c>
      <c r="X139" s="52">
        <v>2</v>
      </c>
      <c r="Y139" s="59">
        <v>68.599999999999994</v>
      </c>
      <c r="Z139" s="61">
        <v>33.700000000000003</v>
      </c>
      <c r="AA139" s="30">
        <v>89.2</v>
      </c>
      <c r="AB139" s="52">
        <v>2</v>
      </c>
      <c r="AC139" s="30">
        <v>89.9</v>
      </c>
      <c r="AD139" s="52">
        <v>0.5</v>
      </c>
    </row>
    <row r="140" spans="1:30" ht="16.5" customHeight="1" x14ac:dyDescent="0.2">
      <c r="A140" s="7"/>
      <c r="B140" s="7"/>
      <c r="C140" s="7"/>
      <c r="D140" s="7" t="s">
        <v>521</v>
      </c>
      <c r="E140" s="7"/>
      <c r="F140" s="7"/>
      <c r="G140" s="7"/>
      <c r="H140" s="7"/>
      <c r="I140" s="7"/>
      <c r="J140" s="7"/>
      <c r="K140" s="7"/>
      <c r="L140" s="9" t="s">
        <v>174</v>
      </c>
      <c r="M140" s="36">
        <v>0.8</v>
      </c>
      <c r="N140" s="7"/>
      <c r="O140" s="36">
        <v>1.8</v>
      </c>
      <c r="P140" s="7"/>
      <c r="Q140" s="36">
        <v>0.7</v>
      </c>
      <c r="R140" s="7"/>
      <c r="S140" s="36">
        <v>2.5</v>
      </c>
      <c r="T140" s="7"/>
      <c r="U140" s="36">
        <v>1.6</v>
      </c>
      <c r="V140" s="7"/>
      <c r="W140" s="36">
        <v>1</v>
      </c>
      <c r="X140" s="7"/>
      <c r="Y140" s="30">
        <v>25.1</v>
      </c>
      <c r="Z140" s="7"/>
      <c r="AA140" s="36">
        <v>1</v>
      </c>
      <c r="AB140" s="7"/>
      <c r="AC140" s="36">
        <v>1</v>
      </c>
      <c r="AD140" s="7"/>
    </row>
    <row r="141" spans="1:30" ht="16.5" customHeight="1" x14ac:dyDescent="0.2">
      <c r="A141" s="7"/>
      <c r="B141" s="7"/>
      <c r="C141" s="7" t="s">
        <v>388</v>
      </c>
      <c r="D141" s="7"/>
      <c r="E141" s="7"/>
      <c r="F141" s="7"/>
      <c r="G141" s="7"/>
      <c r="H141" s="7"/>
      <c r="I141" s="7"/>
      <c r="J141" s="7"/>
      <c r="K141" s="7"/>
      <c r="L141" s="9" t="s">
        <v>174</v>
      </c>
      <c r="M141" s="30">
        <v>90.9</v>
      </c>
      <c r="N141" s="52">
        <v>0.6</v>
      </c>
      <c r="O141" s="30">
        <v>90.2</v>
      </c>
      <c r="P141" s="52">
        <v>0.4</v>
      </c>
      <c r="Q141" s="30">
        <v>89.8</v>
      </c>
      <c r="R141" s="52">
        <v>0.3</v>
      </c>
      <c r="S141" s="30">
        <v>89.5</v>
      </c>
      <c r="T141" s="52">
        <v>0.6</v>
      </c>
      <c r="U141" s="30">
        <v>90.9</v>
      </c>
      <c r="V141" s="52">
        <v>1.3</v>
      </c>
      <c r="W141" s="30">
        <v>88.6</v>
      </c>
      <c r="X141" s="52">
        <v>2</v>
      </c>
      <c r="Y141" s="30">
        <v>89.8</v>
      </c>
      <c r="Z141" s="52">
        <v>2.8</v>
      </c>
      <c r="AA141" s="30">
        <v>89.2</v>
      </c>
      <c r="AB141" s="52">
        <v>2</v>
      </c>
      <c r="AC141" s="30">
        <v>90.3</v>
      </c>
      <c r="AD141" s="52">
        <v>0.1</v>
      </c>
    </row>
    <row r="142" spans="1:30" ht="16.5" customHeight="1" x14ac:dyDescent="0.2">
      <c r="A142" s="7"/>
      <c r="B142" s="7"/>
      <c r="C142" s="7"/>
      <c r="D142" s="7" t="s">
        <v>521</v>
      </c>
      <c r="E142" s="7"/>
      <c r="F142" s="7"/>
      <c r="G142" s="7"/>
      <c r="H142" s="7"/>
      <c r="I142" s="7"/>
      <c r="J142" s="7"/>
      <c r="K142" s="7"/>
      <c r="L142" s="9" t="s">
        <v>174</v>
      </c>
      <c r="M142" s="36">
        <v>0.3</v>
      </c>
      <c r="N142" s="7"/>
      <c r="O142" s="36">
        <v>0.2</v>
      </c>
      <c r="P142" s="7"/>
      <c r="Q142" s="36">
        <v>0.1</v>
      </c>
      <c r="R142" s="7"/>
      <c r="S142" s="36">
        <v>1</v>
      </c>
      <c r="T142" s="7"/>
      <c r="U142" s="36">
        <v>0.7</v>
      </c>
      <c r="V142" s="7"/>
      <c r="W142" s="36">
        <v>1</v>
      </c>
      <c r="X142" s="7"/>
      <c r="Y142" s="36">
        <v>1.6</v>
      </c>
      <c r="Z142" s="7"/>
      <c r="AA142" s="36">
        <v>1</v>
      </c>
      <c r="AB142" s="7"/>
      <c r="AC142" s="36">
        <v>0.1</v>
      </c>
      <c r="AD142" s="7"/>
    </row>
    <row r="143" spans="1:30" ht="16.5" customHeight="1" x14ac:dyDescent="0.2">
      <c r="A143" s="7"/>
      <c r="B143" s="7" t="s">
        <v>869</v>
      </c>
      <c r="C143" s="7"/>
      <c r="D143" s="7"/>
      <c r="E143" s="7"/>
      <c r="F143" s="7"/>
      <c r="G143" s="7"/>
      <c r="H143" s="7"/>
      <c r="I143" s="7"/>
      <c r="J143" s="7"/>
      <c r="K143" s="7"/>
      <c r="L143" s="9"/>
      <c r="M143" s="10"/>
      <c r="N143" s="7"/>
      <c r="O143" s="10"/>
      <c r="P143" s="7"/>
      <c r="Q143" s="10"/>
      <c r="R143" s="7"/>
      <c r="S143" s="10"/>
      <c r="T143" s="7"/>
      <c r="U143" s="10"/>
      <c r="V143" s="7"/>
      <c r="W143" s="10"/>
      <c r="X143" s="7"/>
      <c r="Y143" s="10"/>
      <c r="Z143" s="7"/>
      <c r="AA143" s="10"/>
      <c r="AB143" s="7"/>
      <c r="AC143" s="10"/>
      <c r="AD143" s="7"/>
    </row>
    <row r="144" spans="1:30" ht="16.5" customHeight="1" x14ac:dyDescent="0.2">
      <c r="A144" s="7"/>
      <c r="B144" s="7"/>
      <c r="C144" s="7" t="s">
        <v>433</v>
      </c>
      <c r="D144" s="7"/>
      <c r="E144" s="7"/>
      <c r="F144" s="7"/>
      <c r="G144" s="7"/>
      <c r="H144" s="7"/>
      <c r="I144" s="7"/>
      <c r="J144" s="7"/>
      <c r="K144" s="7"/>
      <c r="L144" s="9" t="s">
        <v>174</v>
      </c>
      <c r="M144" s="30">
        <v>94.3</v>
      </c>
      <c r="N144" s="52">
        <v>0.9</v>
      </c>
      <c r="O144" s="30">
        <v>93.1</v>
      </c>
      <c r="P144" s="52">
        <v>0.2</v>
      </c>
      <c r="Q144" s="30">
        <v>93.9</v>
      </c>
      <c r="R144" s="52">
        <v>1.3</v>
      </c>
      <c r="S144" s="30">
        <v>92.6</v>
      </c>
      <c r="T144" s="52">
        <v>2.1</v>
      </c>
      <c r="U144" s="30">
        <v>93.1</v>
      </c>
      <c r="V144" s="52">
        <v>1.4</v>
      </c>
      <c r="W144" s="42" t="s">
        <v>101</v>
      </c>
      <c r="X144" s="7"/>
      <c r="Y144" s="30">
        <v>93.8</v>
      </c>
      <c r="Z144" s="52">
        <v>2.8</v>
      </c>
      <c r="AA144" s="42" t="s">
        <v>101</v>
      </c>
      <c r="AB144" s="7"/>
      <c r="AC144" s="30">
        <v>93.6</v>
      </c>
      <c r="AD144" s="52">
        <v>0.6</v>
      </c>
    </row>
    <row r="145" spans="1:30" ht="16.5" customHeight="1" x14ac:dyDescent="0.2">
      <c r="A145" s="7"/>
      <c r="B145" s="7"/>
      <c r="C145" s="7"/>
      <c r="D145" s="7" t="s">
        <v>521</v>
      </c>
      <c r="E145" s="7"/>
      <c r="F145" s="7"/>
      <c r="G145" s="7"/>
      <c r="H145" s="7"/>
      <c r="I145" s="7"/>
      <c r="J145" s="7"/>
      <c r="K145" s="7"/>
      <c r="L145" s="9" t="s">
        <v>174</v>
      </c>
      <c r="M145" s="36">
        <v>0.5</v>
      </c>
      <c r="N145" s="7"/>
      <c r="O145" s="36">
        <v>0.1</v>
      </c>
      <c r="P145" s="7"/>
      <c r="Q145" s="36">
        <v>0.7</v>
      </c>
      <c r="R145" s="7"/>
      <c r="S145" s="36">
        <v>1.2</v>
      </c>
      <c r="T145" s="7"/>
      <c r="U145" s="36">
        <v>0.8</v>
      </c>
      <c r="V145" s="7"/>
      <c r="W145" s="42" t="s">
        <v>101</v>
      </c>
      <c r="X145" s="7"/>
      <c r="Y145" s="36">
        <v>1.5</v>
      </c>
      <c r="Z145" s="7"/>
      <c r="AA145" s="42" t="s">
        <v>101</v>
      </c>
      <c r="AB145" s="7"/>
      <c r="AC145" s="36">
        <v>0.3</v>
      </c>
      <c r="AD145" s="7"/>
    </row>
    <row r="146" spans="1:30" ht="29.45" customHeight="1" x14ac:dyDescent="0.2">
      <c r="A146" s="7"/>
      <c r="B146" s="7"/>
      <c r="C146" s="84" t="s">
        <v>868</v>
      </c>
      <c r="D146" s="84"/>
      <c r="E146" s="84"/>
      <c r="F146" s="84"/>
      <c r="G146" s="84"/>
      <c r="H146" s="84"/>
      <c r="I146" s="84"/>
      <c r="J146" s="84"/>
      <c r="K146" s="84"/>
      <c r="L146" s="9" t="s">
        <v>174</v>
      </c>
      <c r="M146" s="30">
        <v>92.7</v>
      </c>
      <c r="N146" s="52">
        <v>1.3</v>
      </c>
      <c r="O146" s="30">
        <v>93.5</v>
      </c>
      <c r="P146" s="52">
        <v>4.2</v>
      </c>
      <c r="Q146" s="30">
        <v>92.1</v>
      </c>
      <c r="R146" s="52">
        <v>1.7</v>
      </c>
      <c r="S146" s="30">
        <v>91</v>
      </c>
      <c r="T146" s="52">
        <v>2.8</v>
      </c>
      <c r="U146" s="30">
        <v>91</v>
      </c>
      <c r="V146" s="52">
        <v>2.4</v>
      </c>
      <c r="W146" s="30">
        <v>92.2</v>
      </c>
      <c r="X146" s="52">
        <v>1.6</v>
      </c>
      <c r="Y146" s="59">
        <v>68.599999999999994</v>
      </c>
      <c r="Z146" s="61">
        <v>33.700000000000003</v>
      </c>
      <c r="AA146" s="30">
        <v>92.5</v>
      </c>
      <c r="AB146" s="52">
        <v>1.7</v>
      </c>
      <c r="AC146" s="30">
        <v>92.5</v>
      </c>
      <c r="AD146" s="52">
        <v>0.8</v>
      </c>
    </row>
    <row r="147" spans="1:30" ht="16.5" customHeight="1" x14ac:dyDescent="0.2">
      <c r="A147" s="7"/>
      <c r="B147" s="7"/>
      <c r="C147" s="7"/>
      <c r="D147" s="7" t="s">
        <v>521</v>
      </c>
      <c r="E147" s="7"/>
      <c r="F147" s="7"/>
      <c r="G147" s="7"/>
      <c r="H147" s="7"/>
      <c r="I147" s="7"/>
      <c r="J147" s="7"/>
      <c r="K147" s="7"/>
      <c r="L147" s="9" t="s">
        <v>174</v>
      </c>
      <c r="M147" s="36">
        <v>0.7</v>
      </c>
      <c r="N147" s="7"/>
      <c r="O147" s="36">
        <v>2.2999999999999998</v>
      </c>
      <c r="P147" s="7"/>
      <c r="Q147" s="36">
        <v>0.9</v>
      </c>
      <c r="R147" s="7"/>
      <c r="S147" s="36">
        <v>1.6</v>
      </c>
      <c r="T147" s="7"/>
      <c r="U147" s="36">
        <v>1.3</v>
      </c>
      <c r="V147" s="7"/>
      <c r="W147" s="36">
        <v>0.9</v>
      </c>
      <c r="X147" s="7"/>
      <c r="Y147" s="30">
        <v>25.1</v>
      </c>
      <c r="Z147" s="7"/>
      <c r="AA147" s="36">
        <v>0.9</v>
      </c>
      <c r="AB147" s="7"/>
      <c r="AC147" s="36">
        <v>0.5</v>
      </c>
      <c r="AD147" s="7"/>
    </row>
    <row r="148" spans="1:30" ht="16.5" customHeight="1" x14ac:dyDescent="0.2">
      <c r="A148" s="7"/>
      <c r="B148" s="7"/>
      <c r="C148" s="7" t="s">
        <v>388</v>
      </c>
      <c r="D148" s="7"/>
      <c r="E148" s="7"/>
      <c r="F148" s="7"/>
      <c r="G148" s="7"/>
      <c r="H148" s="7"/>
      <c r="I148" s="7"/>
      <c r="J148" s="7"/>
      <c r="K148" s="7"/>
      <c r="L148" s="9" t="s">
        <v>174</v>
      </c>
      <c r="M148" s="30">
        <v>93.8</v>
      </c>
      <c r="N148" s="52">
        <v>0.4</v>
      </c>
      <c r="O148" s="30">
        <v>93.2</v>
      </c>
      <c r="P148" s="52">
        <v>0.3</v>
      </c>
      <c r="Q148" s="30">
        <v>93.3</v>
      </c>
      <c r="R148" s="52">
        <v>0.6</v>
      </c>
      <c r="S148" s="30">
        <v>92.4</v>
      </c>
      <c r="T148" s="52">
        <v>1.3</v>
      </c>
      <c r="U148" s="30">
        <v>93</v>
      </c>
      <c r="V148" s="52">
        <v>0.3</v>
      </c>
      <c r="W148" s="30">
        <v>92.2</v>
      </c>
      <c r="X148" s="52">
        <v>1.6</v>
      </c>
      <c r="Y148" s="30">
        <v>93.1</v>
      </c>
      <c r="Z148" s="52">
        <v>2.9</v>
      </c>
      <c r="AA148" s="30">
        <v>92.5</v>
      </c>
      <c r="AB148" s="52">
        <v>1.7</v>
      </c>
      <c r="AC148" s="30">
        <v>93.3</v>
      </c>
      <c r="AD148" s="52">
        <v>0.5</v>
      </c>
    </row>
    <row r="149" spans="1:30" ht="16.5" customHeight="1" x14ac:dyDescent="0.2">
      <c r="A149" s="7"/>
      <c r="B149" s="7"/>
      <c r="C149" s="7"/>
      <c r="D149" s="7" t="s">
        <v>521</v>
      </c>
      <c r="E149" s="7"/>
      <c r="F149" s="7"/>
      <c r="G149" s="7"/>
      <c r="H149" s="7"/>
      <c r="I149" s="7"/>
      <c r="J149" s="7"/>
      <c r="K149" s="7"/>
      <c r="L149" s="9" t="s">
        <v>174</v>
      </c>
      <c r="M149" s="36">
        <v>0.2</v>
      </c>
      <c r="N149" s="7"/>
      <c r="O149" s="36">
        <v>0.2</v>
      </c>
      <c r="P149" s="7"/>
      <c r="Q149" s="36">
        <v>0.3</v>
      </c>
      <c r="R149" s="7"/>
      <c r="S149" s="36">
        <v>0.7</v>
      </c>
      <c r="T149" s="7"/>
      <c r="U149" s="36">
        <v>0.2</v>
      </c>
      <c r="V149" s="7"/>
      <c r="W149" s="36">
        <v>0.9</v>
      </c>
      <c r="X149" s="7"/>
      <c r="Y149" s="36">
        <v>1.6</v>
      </c>
      <c r="Z149" s="7"/>
      <c r="AA149" s="36">
        <v>0.9</v>
      </c>
      <c r="AB149" s="7"/>
      <c r="AC149" s="36">
        <v>0.3</v>
      </c>
      <c r="AD149" s="7"/>
    </row>
    <row r="150" spans="1:30" ht="16.5" customHeight="1" x14ac:dyDescent="0.2">
      <c r="A150" s="7"/>
      <c r="B150" s="7" t="s">
        <v>870</v>
      </c>
      <c r="C150" s="7"/>
      <c r="D150" s="7"/>
      <c r="E150" s="7"/>
      <c r="F150" s="7"/>
      <c r="G150" s="7"/>
      <c r="H150" s="7"/>
      <c r="I150" s="7"/>
      <c r="J150" s="7"/>
      <c r="K150" s="7"/>
      <c r="L150" s="9"/>
      <c r="M150" s="10"/>
      <c r="N150" s="7"/>
      <c r="O150" s="10"/>
      <c r="P150" s="7"/>
      <c r="Q150" s="10"/>
      <c r="R150" s="7"/>
      <c r="S150" s="10"/>
      <c r="T150" s="7"/>
      <c r="U150" s="10"/>
      <c r="V150" s="7"/>
      <c r="W150" s="10"/>
      <c r="X150" s="7"/>
      <c r="Y150" s="10"/>
      <c r="Z150" s="7"/>
      <c r="AA150" s="10"/>
      <c r="AB150" s="7"/>
      <c r="AC150" s="10"/>
      <c r="AD150" s="7"/>
    </row>
    <row r="151" spans="1:30" ht="16.5" customHeight="1" x14ac:dyDescent="0.2">
      <c r="A151" s="7"/>
      <c r="B151" s="7"/>
      <c r="C151" s="7" t="s">
        <v>433</v>
      </c>
      <c r="D151" s="7"/>
      <c r="E151" s="7"/>
      <c r="F151" s="7"/>
      <c r="G151" s="7"/>
      <c r="H151" s="7"/>
      <c r="I151" s="7"/>
      <c r="J151" s="7"/>
      <c r="K151" s="7"/>
      <c r="L151" s="9" t="s">
        <v>174</v>
      </c>
      <c r="M151" s="30">
        <v>88.9</v>
      </c>
      <c r="N151" s="52">
        <v>1.3</v>
      </c>
      <c r="O151" s="30">
        <v>88.3</v>
      </c>
      <c r="P151" s="52">
        <v>2</v>
      </c>
      <c r="Q151" s="30">
        <v>88.6</v>
      </c>
      <c r="R151" s="52">
        <v>2.4</v>
      </c>
      <c r="S151" s="30">
        <v>88.8</v>
      </c>
      <c r="T151" s="52">
        <v>1.2</v>
      </c>
      <c r="U151" s="30">
        <v>89.9</v>
      </c>
      <c r="V151" s="52">
        <v>1.5</v>
      </c>
      <c r="W151" s="42" t="s">
        <v>101</v>
      </c>
      <c r="X151" s="7"/>
      <c r="Y151" s="30">
        <v>86.5</v>
      </c>
      <c r="Z151" s="52">
        <v>1.2</v>
      </c>
      <c r="AA151" s="42" t="s">
        <v>101</v>
      </c>
      <c r="AB151" s="7"/>
      <c r="AC151" s="30">
        <v>88.8</v>
      </c>
      <c r="AD151" s="52">
        <v>0.5</v>
      </c>
    </row>
    <row r="152" spans="1:30" ht="16.5" customHeight="1" x14ac:dyDescent="0.2">
      <c r="A152" s="7"/>
      <c r="B152" s="7"/>
      <c r="C152" s="7"/>
      <c r="D152" s="7" t="s">
        <v>521</v>
      </c>
      <c r="E152" s="7"/>
      <c r="F152" s="7"/>
      <c r="G152" s="7"/>
      <c r="H152" s="7"/>
      <c r="I152" s="7"/>
      <c r="J152" s="7"/>
      <c r="K152" s="7"/>
      <c r="L152" s="9" t="s">
        <v>174</v>
      </c>
      <c r="M152" s="36">
        <v>0.7</v>
      </c>
      <c r="N152" s="7"/>
      <c r="O152" s="36">
        <v>1</v>
      </c>
      <c r="P152" s="7"/>
      <c r="Q152" s="36">
        <v>1.4</v>
      </c>
      <c r="R152" s="7"/>
      <c r="S152" s="36">
        <v>0.7</v>
      </c>
      <c r="T152" s="7"/>
      <c r="U152" s="36">
        <v>0.9</v>
      </c>
      <c r="V152" s="7"/>
      <c r="W152" s="42" t="s">
        <v>101</v>
      </c>
      <c r="X152" s="7"/>
      <c r="Y152" s="36">
        <v>0.7</v>
      </c>
      <c r="Z152" s="7"/>
      <c r="AA152" s="42" t="s">
        <v>101</v>
      </c>
      <c r="AB152" s="7"/>
      <c r="AC152" s="36">
        <v>0.3</v>
      </c>
      <c r="AD152" s="7"/>
    </row>
    <row r="153" spans="1:30" ht="29.45" customHeight="1" x14ac:dyDescent="0.2">
      <c r="A153" s="7"/>
      <c r="B153" s="7"/>
      <c r="C153" s="84" t="s">
        <v>868</v>
      </c>
      <c r="D153" s="84"/>
      <c r="E153" s="84"/>
      <c r="F153" s="84"/>
      <c r="G153" s="84"/>
      <c r="H153" s="84"/>
      <c r="I153" s="84"/>
      <c r="J153" s="84"/>
      <c r="K153" s="84"/>
      <c r="L153" s="9" t="s">
        <v>174</v>
      </c>
      <c r="M153" s="30">
        <v>90</v>
      </c>
      <c r="N153" s="52">
        <v>0.6</v>
      </c>
      <c r="O153" s="30">
        <v>90.8</v>
      </c>
      <c r="P153" s="52">
        <v>4</v>
      </c>
      <c r="Q153" s="30">
        <v>87.9</v>
      </c>
      <c r="R153" s="52">
        <v>2.2000000000000002</v>
      </c>
      <c r="S153" s="30">
        <v>90.1</v>
      </c>
      <c r="T153" s="52">
        <v>4</v>
      </c>
      <c r="U153" s="30">
        <v>86.8</v>
      </c>
      <c r="V153" s="52">
        <v>3.1</v>
      </c>
      <c r="W153" s="30">
        <v>87.6</v>
      </c>
      <c r="X153" s="52">
        <v>2</v>
      </c>
      <c r="Y153" s="42" t="s">
        <v>227</v>
      </c>
      <c r="Z153" s="7"/>
      <c r="AA153" s="30">
        <v>87.5</v>
      </c>
      <c r="AB153" s="52">
        <v>3.2</v>
      </c>
      <c r="AC153" s="30">
        <v>89.1</v>
      </c>
      <c r="AD153" s="52">
        <v>0.6</v>
      </c>
    </row>
    <row r="154" spans="1:30" ht="16.5" customHeight="1" x14ac:dyDescent="0.2">
      <c r="A154" s="7"/>
      <c r="B154" s="7"/>
      <c r="C154" s="7"/>
      <c r="D154" s="7" t="s">
        <v>521</v>
      </c>
      <c r="E154" s="7"/>
      <c r="F154" s="7"/>
      <c r="G154" s="7"/>
      <c r="H154" s="7"/>
      <c r="I154" s="7"/>
      <c r="J154" s="7"/>
      <c r="K154" s="7"/>
      <c r="L154" s="9" t="s">
        <v>174</v>
      </c>
      <c r="M154" s="36">
        <v>1</v>
      </c>
      <c r="N154" s="7"/>
      <c r="O154" s="36">
        <v>2</v>
      </c>
      <c r="P154" s="7"/>
      <c r="Q154" s="36">
        <v>1.3</v>
      </c>
      <c r="R154" s="7"/>
      <c r="S154" s="36">
        <v>2</v>
      </c>
      <c r="T154" s="7"/>
      <c r="U154" s="36">
        <v>1.8</v>
      </c>
      <c r="V154" s="7"/>
      <c r="W154" s="36">
        <v>1</v>
      </c>
      <c r="X154" s="7"/>
      <c r="Y154" s="42" t="s">
        <v>227</v>
      </c>
      <c r="Z154" s="7"/>
      <c r="AA154" s="36">
        <v>1.9</v>
      </c>
      <c r="AB154" s="7"/>
      <c r="AC154" s="36">
        <v>0.3</v>
      </c>
      <c r="AD154" s="7"/>
    </row>
    <row r="155" spans="1:30" ht="16.5" customHeight="1" x14ac:dyDescent="0.2">
      <c r="A155" s="7"/>
      <c r="B155" s="7"/>
      <c r="C155" s="7" t="s">
        <v>388</v>
      </c>
      <c r="D155" s="7"/>
      <c r="E155" s="7"/>
      <c r="F155" s="7"/>
      <c r="G155" s="7"/>
      <c r="H155" s="7"/>
      <c r="I155" s="7"/>
      <c r="J155" s="7"/>
      <c r="K155" s="7"/>
      <c r="L155" s="9" t="s">
        <v>174</v>
      </c>
      <c r="M155" s="30">
        <v>89.3</v>
      </c>
      <c r="N155" s="52">
        <v>0.9</v>
      </c>
      <c r="O155" s="30">
        <v>88.8</v>
      </c>
      <c r="P155" s="52">
        <v>0.5</v>
      </c>
      <c r="Q155" s="30">
        <v>88.4</v>
      </c>
      <c r="R155" s="52">
        <v>1.4</v>
      </c>
      <c r="S155" s="30">
        <v>89.1</v>
      </c>
      <c r="T155" s="52">
        <v>0.9</v>
      </c>
      <c r="U155" s="30">
        <v>89.3</v>
      </c>
      <c r="V155" s="52">
        <v>0.6</v>
      </c>
      <c r="W155" s="30">
        <v>87.6</v>
      </c>
      <c r="X155" s="52">
        <v>2</v>
      </c>
      <c r="Y155" s="30">
        <v>86.6</v>
      </c>
      <c r="Z155" s="52">
        <v>0.9</v>
      </c>
      <c r="AA155" s="30">
        <v>87.5</v>
      </c>
      <c r="AB155" s="52">
        <v>3.2</v>
      </c>
      <c r="AC155" s="30">
        <v>88.9</v>
      </c>
      <c r="AD155" s="52">
        <v>0.3</v>
      </c>
    </row>
    <row r="156" spans="1:30" ht="16.5" customHeight="1" x14ac:dyDescent="0.2">
      <c r="A156" s="7"/>
      <c r="B156" s="7"/>
      <c r="C156" s="7"/>
      <c r="D156" s="7" t="s">
        <v>521</v>
      </c>
      <c r="E156" s="7"/>
      <c r="F156" s="7"/>
      <c r="G156" s="7"/>
      <c r="H156" s="7"/>
      <c r="I156" s="7"/>
      <c r="J156" s="7"/>
      <c r="K156" s="7"/>
      <c r="L156" s="9" t="s">
        <v>174</v>
      </c>
      <c r="M156" s="36">
        <v>0.5</v>
      </c>
      <c r="N156" s="7"/>
      <c r="O156" s="36">
        <v>0.3</v>
      </c>
      <c r="P156" s="7"/>
      <c r="Q156" s="36">
        <v>0.8</v>
      </c>
      <c r="R156" s="7"/>
      <c r="S156" s="36">
        <v>0.5</v>
      </c>
      <c r="T156" s="7"/>
      <c r="U156" s="36">
        <v>0.3</v>
      </c>
      <c r="V156" s="7"/>
      <c r="W156" s="36">
        <v>1</v>
      </c>
      <c r="X156" s="7"/>
      <c r="Y156" s="36">
        <v>0.6</v>
      </c>
      <c r="Z156" s="7"/>
      <c r="AA156" s="36">
        <v>1.9</v>
      </c>
      <c r="AB156" s="7"/>
      <c r="AC156" s="36">
        <v>0.2</v>
      </c>
      <c r="AD156" s="7"/>
    </row>
    <row r="157" spans="1:30" ht="16.5" customHeight="1" x14ac:dyDescent="0.2">
      <c r="A157" s="7" t="s">
        <v>146</v>
      </c>
      <c r="B157" s="7"/>
      <c r="C157" s="7"/>
      <c r="D157" s="7"/>
      <c r="E157" s="7"/>
      <c r="F157" s="7"/>
      <c r="G157" s="7"/>
      <c r="H157" s="7"/>
      <c r="I157" s="7"/>
      <c r="J157" s="7"/>
      <c r="K157" s="7"/>
      <c r="L157" s="9"/>
      <c r="M157" s="10"/>
      <c r="N157" s="7"/>
      <c r="O157" s="10"/>
      <c r="P157" s="7"/>
      <c r="Q157" s="10"/>
      <c r="R157" s="7"/>
      <c r="S157" s="10"/>
      <c r="T157" s="7"/>
      <c r="U157" s="10"/>
      <c r="V157" s="7"/>
      <c r="W157" s="10"/>
      <c r="X157" s="7"/>
      <c r="Y157" s="10"/>
      <c r="Z157" s="7"/>
      <c r="AA157" s="10"/>
      <c r="AB157" s="7"/>
      <c r="AC157" s="10"/>
      <c r="AD157" s="7"/>
    </row>
    <row r="158" spans="1:30" ht="16.5" customHeight="1" x14ac:dyDescent="0.2">
      <c r="A158" s="7"/>
      <c r="B158" s="7" t="s">
        <v>867</v>
      </c>
      <c r="C158" s="7"/>
      <c r="D158" s="7"/>
      <c r="E158" s="7"/>
      <c r="F158" s="7"/>
      <c r="G158" s="7"/>
      <c r="H158" s="7"/>
      <c r="I158" s="7"/>
      <c r="J158" s="7"/>
      <c r="K158" s="7"/>
      <c r="L158" s="9"/>
      <c r="M158" s="10"/>
      <c r="N158" s="7"/>
      <c r="O158" s="10"/>
      <c r="P158" s="7"/>
      <c r="Q158" s="10"/>
      <c r="R158" s="7"/>
      <c r="S158" s="10"/>
      <c r="T158" s="7"/>
      <c r="U158" s="10"/>
      <c r="V158" s="7"/>
      <c r="W158" s="10"/>
      <c r="X158" s="7"/>
      <c r="Y158" s="10"/>
      <c r="Z158" s="7"/>
      <c r="AA158" s="10"/>
      <c r="AB158" s="7"/>
      <c r="AC158" s="10"/>
      <c r="AD158" s="7"/>
    </row>
    <row r="159" spans="1:30" ht="16.5" customHeight="1" x14ac:dyDescent="0.2">
      <c r="A159" s="7"/>
      <c r="B159" s="7"/>
      <c r="C159" s="7" t="s">
        <v>433</v>
      </c>
      <c r="D159" s="7"/>
      <c r="E159" s="7"/>
      <c r="F159" s="7"/>
      <c r="G159" s="7"/>
      <c r="H159" s="7"/>
      <c r="I159" s="7"/>
      <c r="J159" s="7"/>
      <c r="K159" s="7"/>
      <c r="L159" s="9" t="s">
        <v>174</v>
      </c>
      <c r="M159" s="30">
        <v>91.8</v>
      </c>
      <c r="N159" s="52">
        <v>2.2999999999999998</v>
      </c>
      <c r="O159" s="30">
        <v>91.9</v>
      </c>
      <c r="P159" s="52">
        <v>0.5</v>
      </c>
      <c r="Q159" s="30">
        <v>90.1</v>
      </c>
      <c r="R159" s="52">
        <v>1.6</v>
      </c>
      <c r="S159" s="30">
        <v>88.9</v>
      </c>
      <c r="T159" s="52">
        <v>2</v>
      </c>
      <c r="U159" s="30">
        <v>91.5</v>
      </c>
      <c r="V159" s="52">
        <v>0.3</v>
      </c>
      <c r="W159" s="42" t="s">
        <v>101</v>
      </c>
      <c r="X159" s="7"/>
      <c r="Y159" s="30">
        <v>88.8</v>
      </c>
      <c r="Z159" s="52">
        <v>2.6</v>
      </c>
      <c r="AA159" s="42" t="s">
        <v>101</v>
      </c>
      <c r="AB159" s="7"/>
      <c r="AC159" s="30">
        <v>91.1</v>
      </c>
      <c r="AD159" s="52">
        <v>0.6</v>
      </c>
    </row>
    <row r="160" spans="1:30" ht="16.5" customHeight="1" x14ac:dyDescent="0.2">
      <c r="A160" s="7"/>
      <c r="B160" s="7"/>
      <c r="C160" s="7"/>
      <c r="D160" s="7" t="s">
        <v>521</v>
      </c>
      <c r="E160" s="7"/>
      <c r="F160" s="7"/>
      <c r="G160" s="7"/>
      <c r="H160" s="7"/>
      <c r="I160" s="7"/>
      <c r="J160" s="7"/>
      <c r="K160" s="7"/>
      <c r="L160" s="9" t="s">
        <v>174</v>
      </c>
      <c r="M160" s="36">
        <v>1.3</v>
      </c>
      <c r="N160" s="7"/>
      <c r="O160" s="36">
        <v>1</v>
      </c>
      <c r="P160" s="7"/>
      <c r="Q160" s="36">
        <v>0.9</v>
      </c>
      <c r="R160" s="7"/>
      <c r="S160" s="36">
        <v>1</v>
      </c>
      <c r="T160" s="7"/>
      <c r="U160" s="36">
        <v>0.2</v>
      </c>
      <c r="V160" s="7"/>
      <c r="W160" s="42" t="s">
        <v>101</v>
      </c>
      <c r="X160" s="7"/>
      <c r="Y160" s="36">
        <v>1.5</v>
      </c>
      <c r="Z160" s="7"/>
      <c r="AA160" s="42" t="s">
        <v>101</v>
      </c>
      <c r="AB160" s="7"/>
      <c r="AC160" s="36">
        <v>0.3</v>
      </c>
      <c r="AD160" s="7"/>
    </row>
    <row r="161" spans="1:30" ht="29.45" customHeight="1" x14ac:dyDescent="0.2">
      <c r="A161" s="7"/>
      <c r="B161" s="7"/>
      <c r="C161" s="84" t="s">
        <v>868</v>
      </c>
      <c r="D161" s="84"/>
      <c r="E161" s="84"/>
      <c r="F161" s="84"/>
      <c r="G161" s="84"/>
      <c r="H161" s="84"/>
      <c r="I161" s="84"/>
      <c r="J161" s="84"/>
      <c r="K161" s="84"/>
      <c r="L161" s="9" t="s">
        <v>174</v>
      </c>
      <c r="M161" s="30">
        <v>89.5</v>
      </c>
      <c r="N161" s="52">
        <v>2.2999999999999998</v>
      </c>
      <c r="O161" s="30">
        <v>89.9</v>
      </c>
      <c r="P161" s="52">
        <v>2.4</v>
      </c>
      <c r="Q161" s="30">
        <v>89.6</v>
      </c>
      <c r="R161" s="52">
        <v>1.6</v>
      </c>
      <c r="S161" s="30">
        <v>87.3</v>
      </c>
      <c r="T161" s="52">
        <v>4.7</v>
      </c>
      <c r="U161" s="30">
        <v>89.2</v>
      </c>
      <c r="V161" s="52">
        <v>3</v>
      </c>
      <c r="W161" s="30">
        <v>91.3</v>
      </c>
      <c r="X161" s="52">
        <v>1.2</v>
      </c>
      <c r="Y161" s="36" t="s">
        <v>104</v>
      </c>
      <c r="Z161" s="7"/>
      <c r="AA161" s="30">
        <v>84.8</v>
      </c>
      <c r="AB161" s="52">
        <v>2.5</v>
      </c>
      <c r="AC161" s="30">
        <v>89.4</v>
      </c>
      <c r="AD161" s="52">
        <v>1.6</v>
      </c>
    </row>
    <row r="162" spans="1:30" ht="16.5" customHeight="1" x14ac:dyDescent="0.2">
      <c r="A162" s="7"/>
      <c r="B162" s="7"/>
      <c r="C162" s="7"/>
      <c r="D162" s="7" t="s">
        <v>521</v>
      </c>
      <c r="E162" s="7"/>
      <c r="F162" s="7"/>
      <c r="G162" s="7"/>
      <c r="H162" s="7"/>
      <c r="I162" s="7"/>
      <c r="J162" s="7"/>
      <c r="K162" s="7"/>
      <c r="L162" s="9" t="s">
        <v>174</v>
      </c>
      <c r="M162" s="36">
        <v>1.3</v>
      </c>
      <c r="N162" s="7"/>
      <c r="O162" s="36">
        <v>1.4</v>
      </c>
      <c r="P162" s="7"/>
      <c r="Q162" s="36">
        <v>0.9</v>
      </c>
      <c r="R162" s="7"/>
      <c r="S162" s="36">
        <v>2.7</v>
      </c>
      <c r="T162" s="7"/>
      <c r="U162" s="36">
        <v>2</v>
      </c>
      <c r="V162" s="7"/>
      <c r="W162" s="36">
        <v>0.7</v>
      </c>
      <c r="X162" s="7"/>
      <c r="Y162" s="36" t="s">
        <v>104</v>
      </c>
      <c r="Z162" s="7"/>
      <c r="AA162" s="36">
        <v>1.5</v>
      </c>
      <c r="AB162" s="7"/>
      <c r="AC162" s="36">
        <v>0.9</v>
      </c>
      <c r="AD162" s="7"/>
    </row>
    <row r="163" spans="1:30" ht="16.5" customHeight="1" x14ac:dyDescent="0.2">
      <c r="A163" s="7"/>
      <c r="B163" s="7"/>
      <c r="C163" s="7" t="s">
        <v>388</v>
      </c>
      <c r="D163" s="7"/>
      <c r="E163" s="7"/>
      <c r="F163" s="7"/>
      <c r="G163" s="7"/>
      <c r="H163" s="7"/>
      <c r="I163" s="7"/>
      <c r="J163" s="7"/>
      <c r="K163" s="7"/>
      <c r="L163" s="9" t="s">
        <v>174</v>
      </c>
      <c r="M163" s="30">
        <v>91.2</v>
      </c>
      <c r="N163" s="52">
        <v>0.9</v>
      </c>
      <c r="O163" s="30">
        <v>91.3</v>
      </c>
      <c r="P163" s="52">
        <v>1.3</v>
      </c>
      <c r="Q163" s="30">
        <v>89.8</v>
      </c>
      <c r="R163" s="52">
        <v>1.3</v>
      </c>
      <c r="S163" s="30">
        <v>88.6</v>
      </c>
      <c r="T163" s="52">
        <v>1.5</v>
      </c>
      <c r="U163" s="30">
        <v>90.9</v>
      </c>
      <c r="V163" s="52">
        <v>0.8</v>
      </c>
      <c r="W163" s="30">
        <v>91.3</v>
      </c>
      <c r="X163" s="52">
        <v>1.2</v>
      </c>
      <c r="Y163" s="30">
        <v>89.1</v>
      </c>
      <c r="Z163" s="52">
        <v>2.6</v>
      </c>
      <c r="AA163" s="30">
        <v>84.8</v>
      </c>
      <c r="AB163" s="52">
        <v>2.5</v>
      </c>
      <c r="AC163" s="30">
        <v>90.6</v>
      </c>
      <c r="AD163" s="52">
        <v>0.6</v>
      </c>
    </row>
    <row r="164" spans="1:30" ht="16.5" customHeight="1" x14ac:dyDescent="0.2">
      <c r="A164" s="7"/>
      <c r="B164" s="7"/>
      <c r="C164" s="7"/>
      <c r="D164" s="7" t="s">
        <v>521</v>
      </c>
      <c r="E164" s="7"/>
      <c r="F164" s="7"/>
      <c r="G164" s="7"/>
      <c r="H164" s="7"/>
      <c r="I164" s="7"/>
      <c r="J164" s="7"/>
      <c r="K164" s="7"/>
      <c r="L164" s="9" t="s">
        <v>174</v>
      </c>
      <c r="M164" s="36">
        <v>0.5</v>
      </c>
      <c r="N164" s="7"/>
      <c r="O164" s="36">
        <v>0.7</v>
      </c>
      <c r="P164" s="7"/>
      <c r="Q164" s="36">
        <v>0.8</v>
      </c>
      <c r="R164" s="7"/>
      <c r="S164" s="36">
        <v>0.9</v>
      </c>
      <c r="T164" s="7"/>
      <c r="U164" s="36">
        <v>0.5</v>
      </c>
      <c r="V164" s="7"/>
      <c r="W164" s="36">
        <v>0.7</v>
      </c>
      <c r="X164" s="7"/>
      <c r="Y164" s="36">
        <v>1.5</v>
      </c>
      <c r="Z164" s="7"/>
      <c r="AA164" s="36">
        <v>1.5</v>
      </c>
      <c r="AB164" s="7"/>
      <c r="AC164" s="36">
        <v>0.3</v>
      </c>
      <c r="AD164" s="7"/>
    </row>
    <row r="165" spans="1:30" ht="16.5" customHeight="1" x14ac:dyDescent="0.2">
      <c r="A165" s="7"/>
      <c r="B165" s="7" t="s">
        <v>869</v>
      </c>
      <c r="C165" s="7"/>
      <c r="D165" s="7"/>
      <c r="E165" s="7"/>
      <c r="F165" s="7"/>
      <c r="G165" s="7"/>
      <c r="H165" s="7"/>
      <c r="I165" s="7"/>
      <c r="J165" s="7"/>
      <c r="K165" s="7"/>
      <c r="L165" s="9"/>
      <c r="M165" s="10"/>
      <c r="N165" s="7"/>
      <c r="O165" s="10"/>
      <c r="P165" s="7"/>
      <c r="Q165" s="10"/>
      <c r="R165" s="7"/>
      <c r="S165" s="10"/>
      <c r="T165" s="7"/>
      <c r="U165" s="10"/>
      <c r="V165" s="7"/>
      <c r="W165" s="10"/>
      <c r="X165" s="7"/>
      <c r="Y165" s="10"/>
      <c r="Z165" s="7"/>
      <c r="AA165" s="10"/>
      <c r="AB165" s="7"/>
      <c r="AC165" s="10"/>
      <c r="AD165" s="7"/>
    </row>
    <row r="166" spans="1:30" ht="16.5" customHeight="1" x14ac:dyDescent="0.2">
      <c r="A166" s="7"/>
      <c r="B166" s="7"/>
      <c r="C166" s="7" t="s">
        <v>433</v>
      </c>
      <c r="D166" s="7"/>
      <c r="E166" s="7"/>
      <c r="F166" s="7"/>
      <c r="G166" s="7"/>
      <c r="H166" s="7"/>
      <c r="I166" s="7"/>
      <c r="J166" s="7"/>
      <c r="K166" s="7"/>
      <c r="L166" s="9" t="s">
        <v>174</v>
      </c>
      <c r="M166" s="30">
        <v>94.2</v>
      </c>
      <c r="N166" s="52">
        <v>2.2000000000000002</v>
      </c>
      <c r="O166" s="30">
        <v>94.6</v>
      </c>
      <c r="P166" s="52">
        <v>0.6</v>
      </c>
      <c r="Q166" s="30">
        <v>92.9</v>
      </c>
      <c r="R166" s="52">
        <v>1.4</v>
      </c>
      <c r="S166" s="30">
        <v>91.8</v>
      </c>
      <c r="T166" s="52">
        <v>1.5</v>
      </c>
      <c r="U166" s="30">
        <v>94.9</v>
      </c>
      <c r="V166" s="52">
        <v>2.8</v>
      </c>
      <c r="W166" s="42" t="s">
        <v>101</v>
      </c>
      <c r="X166" s="7"/>
      <c r="Y166" s="30">
        <v>92.3</v>
      </c>
      <c r="Z166" s="52">
        <v>2</v>
      </c>
      <c r="AA166" s="42" t="s">
        <v>101</v>
      </c>
      <c r="AB166" s="7"/>
      <c r="AC166" s="30">
        <v>93.7</v>
      </c>
      <c r="AD166" s="52">
        <v>0.5</v>
      </c>
    </row>
    <row r="167" spans="1:30" ht="16.5" customHeight="1" x14ac:dyDescent="0.2">
      <c r="A167" s="7"/>
      <c r="B167" s="7"/>
      <c r="C167" s="7"/>
      <c r="D167" s="7" t="s">
        <v>521</v>
      </c>
      <c r="E167" s="7"/>
      <c r="F167" s="7"/>
      <c r="G167" s="7"/>
      <c r="H167" s="7"/>
      <c r="I167" s="7"/>
      <c r="J167" s="7"/>
      <c r="K167" s="7"/>
      <c r="L167" s="9" t="s">
        <v>174</v>
      </c>
      <c r="M167" s="36">
        <v>1.2</v>
      </c>
      <c r="N167" s="7"/>
      <c r="O167" s="36">
        <v>1</v>
      </c>
      <c r="P167" s="7"/>
      <c r="Q167" s="36">
        <v>0.7</v>
      </c>
      <c r="R167" s="7"/>
      <c r="S167" s="36">
        <v>0.8</v>
      </c>
      <c r="T167" s="7"/>
      <c r="U167" s="36">
        <v>1.5</v>
      </c>
      <c r="V167" s="7"/>
      <c r="W167" s="42" t="s">
        <v>101</v>
      </c>
      <c r="X167" s="7"/>
      <c r="Y167" s="36">
        <v>1</v>
      </c>
      <c r="Z167" s="7"/>
      <c r="AA167" s="42" t="s">
        <v>101</v>
      </c>
      <c r="AB167" s="7"/>
      <c r="AC167" s="36">
        <v>0.3</v>
      </c>
      <c r="AD167" s="7"/>
    </row>
    <row r="168" spans="1:30" ht="29.45" customHeight="1" x14ac:dyDescent="0.2">
      <c r="A168" s="7"/>
      <c r="B168" s="7"/>
      <c r="C168" s="84" t="s">
        <v>868</v>
      </c>
      <c r="D168" s="84"/>
      <c r="E168" s="84"/>
      <c r="F168" s="84"/>
      <c r="G168" s="84"/>
      <c r="H168" s="84"/>
      <c r="I168" s="84"/>
      <c r="J168" s="84"/>
      <c r="K168" s="84"/>
      <c r="L168" s="9" t="s">
        <v>174</v>
      </c>
      <c r="M168" s="30">
        <v>91.2</v>
      </c>
      <c r="N168" s="52">
        <v>2.2000000000000002</v>
      </c>
      <c r="O168" s="30">
        <v>93</v>
      </c>
      <c r="P168" s="52">
        <v>2</v>
      </c>
      <c r="Q168" s="30">
        <v>92.7</v>
      </c>
      <c r="R168" s="52">
        <v>1.6</v>
      </c>
      <c r="S168" s="30">
        <v>90.6</v>
      </c>
      <c r="T168" s="52">
        <v>3.8</v>
      </c>
      <c r="U168" s="30">
        <v>92.3</v>
      </c>
      <c r="V168" s="52">
        <v>2.8</v>
      </c>
      <c r="W168" s="30">
        <v>93.5</v>
      </c>
      <c r="X168" s="52">
        <v>1.1000000000000001</v>
      </c>
      <c r="Y168" s="36" t="s">
        <v>104</v>
      </c>
      <c r="Z168" s="7"/>
      <c r="AA168" s="30">
        <v>89.6</v>
      </c>
      <c r="AB168" s="52">
        <v>2</v>
      </c>
      <c r="AC168" s="30">
        <v>92.1</v>
      </c>
      <c r="AD168" s="52">
        <v>1.2</v>
      </c>
    </row>
    <row r="169" spans="1:30" ht="16.5" customHeight="1" x14ac:dyDescent="0.2">
      <c r="A169" s="7"/>
      <c r="B169" s="7"/>
      <c r="C169" s="7"/>
      <c r="D169" s="7" t="s">
        <v>521</v>
      </c>
      <c r="E169" s="7"/>
      <c r="F169" s="7"/>
      <c r="G169" s="7"/>
      <c r="H169" s="7"/>
      <c r="I169" s="7"/>
      <c r="J169" s="7"/>
      <c r="K169" s="7"/>
      <c r="L169" s="9" t="s">
        <v>174</v>
      </c>
      <c r="M169" s="36">
        <v>1.2</v>
      </c>
      <c r="N169" s="7"/>
      <c r="O169" s="36">
        <v>1</v>
      </c>
      <c r="P169" s="7"/>
      <c r="Q169" s="36">
        <v>0.9</v>
      </c>
      <c r="R169" s="7"/>
      <c r="S169" s="36">
        <v>2.2000000000000002</v>
      </c>
      <c r="T169" s="7"/>
      <c r="U169" s="36">
        <v>1.5</v>
      </c>
      <c r="V169" s="7"/>
      <c r="W169" s="36">
        <v>0.6</v>
      </c>
      <c r="X169" s="7"/>
      <c r="Y169" s="36" t="s">
        <v>104</v>
      </c>
      <c r="Z169" s="7"/>
      <c r="AA169" s="36">
        <v>1</v>
      </c>
      <c r="AB169" s="7"/>
      <c r="AC169" s="36">
        <v>0.6</v>
      </c>
      <c r="AD169" s="7"/>
    </row>
    <row r="170" spans="1:30" ht="16.5" customHeight="1" x14ac:dyDescent="0.2">
      <c r="A170" s="7"/>
      <c r="B170" s="7"/>
      <c r="C170" s="7" t="s">
        <v>388</v>
      </c>
      <c r="D170" s="7"/>
      <c r="E170" s="7"/>
      <c r="F170" s="7"/>
      <c r="G170" s="7"/>
      <c r="H170" s="7"/>
      <c r="I170" s="7"/>
      <c r="J170" s="7"/>
      <c r="K170" s="7"/>
      <c r="L170" s="9" t="s">
        <v>174</v>
      </c>
      <c r="M170" s="30">
        <v>93.4</v>
      </c>
      <c r="N170" s="52">
        <v>0.8</v>
      </c>
      <c r="O170" s="30">
        <v>94.2</v>
      </c>
      <c r="P170" s="52">
        <v>1.1000000000000001</v>
      </c>
      <c r="Q170" s="30">
        <v>92.6</v>
      </c>
      <c r="R170" s="52">
        <v>0.8</v>
      </c>
      <c r="S170" s="30">
        <v>91.5</v>
      </c>
      <c r="T170" s="52">
        <v>1.2</v>
      </c>
      <c r="U170" s="30">
        <v>94.4</v>
      </c>
      <c r="V170" s="52" t="s">
        <v>104</v>
      </c>
      <c r="W170" s="30">
        <v>93.5</v>
      </c>
      <c r="X170" s="52">
        <v>1.1000000000000001</v>
      </c>
      <c r="Y170" s="30">
        <v>92.4</v>
      </c>
      <c r="Z170" s="52">
        <v>2</v>
      </c>
      <c r="AA170" s="30">
        <v>89.6</v>
      </c>
      <c r="AB170" s="52">
        <v>2</v>
      </c>
      <c r="AC170" s="30">
        <v>93.3</v>
      </c>
      <c r="AD170" s="52">
        <v>0.4</v>
      </c>
    </row>
    <row r="171" spans="1:30" ht="16.5" customHeight="1" x14ac:dyDescent="0.2">
      <c r="A171" s="7"/>
      <c r="B171" s="7"/>
      <c r="C171" s="7"/>
      <c r="D171" s="7" t="s">
        <v>521</v>
      </c>
      <c r="E171" s="7"/>
      <c r="F171" s="7"/>
      <c r="G171" s="7"/>
      <c r="H171" s="7"/>
      <c r="I171" s="7"/>
      <c r="J171" s="7"/>
      <c r="K171" s="7"/>
      <c r="L171" s="9" t="s">
        <v>174</v>
      </c>
      <c r="M171" s="36">
        <v>0.4</v>
      </c>
      <c r="N171" s="7"/>
      <c r="O171" s="36">
        <v>0.6</v>
      </c>
      <c r="P171" s="7"/>
      <c r="Q171" s="36">
        <v>0.4</v>
      </c>
      <c r="R171" s="7"/>
      <c r="S171" s="36">
        <v>0.7</v>
      </c>
      <c r="T171" s="7"/>
      <c r="U171" s="36" t="s">
        <v>104</v>
      </c>
      <c r="V171" s="7"/>
      <c r="W171" s="36">
        <v>0.6</v>
      </c>
      <c r="X171" s="7"/>
      <c r="Y171" s="36">
        <v>1</v>
      </c>
      <c r="Z171" s="7"/>
      <c r="AA171" s="36">
        <v>1</v>
      </c>
      <c r="AB171" s="7"/>
      <c r="AC171" s="36">
        <v>0.2</v>
      </c>
      <c r="AD171" s="7"/>
    </row>
    <row r="172" spans="1:30" ht="16.5" customHeight="1" x14ac:dyDescent="0.2">
      <c r="A172" s="7"/>
      <c r="B172" s="7" t="s">
        <v>870</v>
      </c>
      <c r="C172" s="7"/>
      <c r="D172" s="7"/>
      <c r="E172" s="7"/>
      <c r="F172" s="7"/>
      <c r="G172" s="7"/>
      <c r="H172" s="7"/>
      <c r="I172" s="7"/>
      <c r="J172" s="7"/>
      <c r="K172" s="7"/>
      <c r="L172" s="9"/>
      <c r="M172" s="10"/>
      <c r="N172" s="7"/>
      <c r="O172" s="10"/>
      <c r="P172" s="7"/>
      <c r="Q172" s="10"/>
      <c r="R172" s="7"/>
      <c r="S172" s="10"/>
      <c r="T172" s="7"/>
      <c r="U172" s="10"/>
      <c r="V172" s="7"/>
      <c r="W172" s="10"/>
      <c r="X172" s="7"/>
      <c r="Y172" s="10"/>
      <c r="Z172" s="7"/>
      <c r="AA172" s="10"/>
      <c r="AB172" s="7"/>
      <c r="AC172" s="10"/>
      <c r="AD172" s="7"/>
    </row>
    <row r="173" spans="1:30" ht="16.5" customHeight="1" x14ac:dyDescent="0.2">
      <c r="A173" s="7"/>
      <c r="B173" s="7"/>
      <c r="C173" s="7" t="s">
        <v>433</v>
      </c>
      <c r="D173" s="7"/>
      <c r="E173" s="7"/>
      <c r="F173" s="7"/>
      <c r="G173" s="7"/>
      <c r="H173" s="7"/>
      <c r="I173" s="7"/>
      <c r="J173" s="7"/>
      <c r="K173" s="7"/>
      <c r="L173" s="9" t="s">
        <v>174</v>
      </c>
      <c r="M173" s="30">
        <v>91</v>
      </c>
      <c r="N173" s="52">
        <v>2.2999999999999998</v>
      </c>
      <c r="O173" s="30">
        <v>89.3</v>
      </c>
      <c r="P173" s="52">
        <v>1.4</v>
      </c>
      <c r="Q173" s="30">
        <v>89.6</v>
      </c>
      <c r="R173" s="52">
        <v>1.1000000000000001</v>
      </c>
      <c r="S173" s="30">
        <v>87.3</v>
      </c>
      <c r="T173" s="52">
        <v>2</v>
      </c>
      <c r="U173" s="30">
        <v>90.7</v>
      </c>
      <c r="V173" s="52">
        <v>1.2</v>
      </c>
      <c r="W173" s="42" t="s">
        <v>101</v>
      </c>
      <c r="X173" s="7"/>
      <c r="Y173" s="30">
        <v>87.2</v>
      </c>
      <c r="Z173" s="52">
        <v>3.2</v>
      </c>
      <c r="AA173" s="42" t="s">
        <v>101</v>
      </c>
      <c r="AB173" s="7"/>
      <c r="AC173" s="30">
        <v>89.7</v>
      </c>
      <c r="AD173" s="52">
        <v>0.8</v>
      </c>
    </row>
    <row r="174" spans="1:30" ht="16.5" customHeight="1" x14ac:dyDescent="0.2">
      <c r="A174" s="7"/>
      <c r="B174" s="7"/>
      <c r="C174" s="7"/>
      <c r="D174" s="7" t="s">
        <v>521</v>
      </c>
      <c r="E174" s="7"/>
      <c r="F174" s="7"/>
      <c r="G174" s="7"/>
      <c r="H174" s="7"/>
      <c r="I174" s="7"/>
      <c r="J174" s="7"/>
      <c r="K174" s="7"/>
      <c r="L174" s="9" t="s">
        <v>174</v>
      </c>
      <c r="M174" s="36">
        <v>1.3</v>
      </c>
      <c r="N174" s="7"/>
      <c r="O174" s="36">
        <v>0.8</v>
      </c>
      <c r="P174" s="7"/>
      <c r="Q174" s="36">
        <v>0.6</v>
      </c>
      <c r="R174" s="7"/>
      <c r="S174" s="36">
        <v>1</v>
      </c>
      <c r="T174" s="7"/>
      <c r="U174" s="36">
        <v>0.6</v>
      </c>
      <c r="V174" s="7"/>
      <c r="W174" s="42" t="s">
        <v>101</v>
      </c>
      <c r="X174" s="7"/>
      <c r="Y174" s="36">
        <v>1.9</v>
      </c>
      <c r="Z174" s="7"/>
      <c r="AA174" s="42" t="s">
        <v>101</v>
      </c>
      <c r="AB174" s="7"/>
      <c r="AC174" s="36">
        <v>0.5</v>
      </c>
      <c r="AD174" s="7"/>
    </row>
    <row r="175" spans="1:30" ht="29.45" customHeight="1" x14ac:dyDescent="0.2">
      <c r="A175" s="7"/>
      <c r="B175" s="7"/>
      <c r="C175" s="84" t="s">
        <v>868</v>
      </c>
      <c r="D175" s="84"/>
      <c r="E175" s="84"/>
      <c r="F175" s="84"/>
      <c r="G175" s="84"/>
      <c r="H175" s="84"/>
      <c r="I175" s="84"/>
      <c r="J175" s="84"/>
      <c r="K175" s="84"/>
      <c r="L175" s="9" t="s">
        <v>174</v>
      </c>
      <c r="M175" s="30">
        <v>88.2</v>
      </c>
      <c r="N175" s="52">
        <v>2</v>
      </c>
      <c r="O175" s="30">
        <v>88.1</v>
      </c>
      <c r="P175" s="52">
        <v>1.6</v>
      </c>
      <c r="Q175" s="30">
        <v>88</v>
      </c>
      <c r="R175" s="52">
        <v>2</v>
      </c>
      <c r="S175" s="30">
        <v>88.7</v>
      </c>
      <c r="T175" s="52">
        <v>3.9</v>
      </c>
      <c r="U175" s="30">
        <v>89.3</v>
      </c>
      <c r="V175" s="52">
        <v>2.6</v>
      </c>
      <c r="W175" s="30">
        <v>89.7</v>
      </c>
      <c r="X175" s="52">
        <v>1.5</v>
      </c>
      <c r="Y175" s="36" t="s">
        <v>104</v>
      </c>
      <c r="Z175" s="7"/>
      <c r="AA175" s="30">
        <v>86.3</v>
      </c>
      <c r="AB175" s="52">
        <v>3.1</v>
      </c>
      <c r="AC175" s="30">
        <v>88.3</v>
      </c>
      <c r="AD175" s="52">
        <v>1.2</v>
      </c>
    </row>
    <row r="176" spans="1:30" ht="16.5" customHeight="1" x14ac:dyDescent="0.2">
      <c r="A176" s="7"/>
      <c r="B176" s="7"/>
      <c r="C176" s="7"/>
      <c r="D176" s="7" t="s">
        <v>521</v>
      </c>
      <c r="E176" s="7"/>
      <c r="F176" s="7"/>
      <c r="G176" s="7"/>
      <c r="H176" s="7"/>
      <c r="I176" s="7"/>
      <c r="J176" s="7"/>
      <c r="K176" s="7"/>
      <c r="L176" s="9" t="s">
        <v>174</v>
      </c>
      <c r="M176" s="36">
        <v>1</v>
      </c>
      <c r="N176" s="7"/>
      <c r="O176" s="36">
        <v>0.9</v>
      </c>
      <c r="P176" s="7"/>
      <c r="Q176" s="36">
        <v>1</v>
      </c>
      <c r="R176" s="7"/>
      <c r="S176" s="36">
        <v>2.2000000000000002</v>
      </c>
      <c r="T176" s="7"/>
      <c r="U176" s="36">
        <v>1.5</v>
      </c>
      <c r="V176" s="7"/>
      <c r="W176" s="36">
        <v>0.8</v>
      </c>
      <c r="X176" s="7"/>
      <c r="Y176" s="36" t="s">
        <v>104</v>
      </c>
      <c r="Z176" s="7"/>
      <c r="AA176" s="36">
        <v>1.8</v>
      </c>
      <c r="AB176" s="7"/>
      <c r="AC176" s="36">
        <v>0.7</v>
      </c>
      <c r="AD176" s="7"/>
    </row>
    <row r="177" spans="1:30" ht="16.5" customHeight="1" x14ac:dyDescent="0.2">
      <c r="A177" s="7"/>
      <c r="B177" s="7"/>
      <c r="C177" s="7" t="s">
        <v>388</v>
      </c>
      <c r="D177" s="7"/>
      <c r="E177" s="7"/>
      <c r="F177" s="7"/>
      <c r="G177" s="7"/>
      <c r="H177" s="7"/>
      <c r="I177" s="7"/>
      <c r="J177" s="7"/>
      <c r="K177" s="7"/>
      <c r="L177" s="9" t="s">
        <v>174</v>
      </c>
      <c r="M177" s="30">
        <v>90.3</v>
      </c>
      <c r="N177" s="52">
        <v>0.8</v>
      </c>
      <c r="O177" s="30">
        <v>89.1</v>
      </c>
      <c r="P177" s="52">
        <v>1.4</v>
      </c>
      <c r="Q177" s="30">
        <v>88.9</v>
      </c>
      <c r="R177" s="52">
        <v>0.8</v>
      </c>
      <c r="S177" s="30">
        <v>87.6</v>
      </c>
      <c r="T177" s="52">
        <v>1.4</v>
      </c>
      <c r="U177" s="30">
        <v>90.3</v>
      </c>
      <c r="V177" s="52">
        <v>0.6</v>
      </c>
      <c r="W177" s="30">
        <v>89.7</v>
      </c>
      <c r="X177" s="52">
        <v>1.5</v>
      </c>
      <c r="Y177" s="30">
        <v>87.2</v>
      </c>
      <c r="Z177" s="52">
        <v>3.2</v>
      </c>
      <c r="AA177" s="30">
        <v>86.3</v>
      </c>
      <c r="AB177" s="52">
        <v>3.1</v>
      </c>
      <c r="AC177" s="30">
        <v>89.3</v>
      </c>
      <c r="AD177" s="52">
        <v>0.7</v>
      </c>
    </row>
    <row r="178" spans="1:30" ht="16.5" customHeight="1" x14ac:dyDescent="0.2">
      <c r="A178" s="7"/>
      <c r="B178" s="7"/>
      <c r="C178" s="7"/>
      <c r="D178" s="7" t="s">
        <v>521</v>
      </c>
      <c r="E178" s="7"/>
      <c r="F178" s="7"/>
      <c r="G178" s="7"/>
      <c r="H178" s="7"/>
      <c r="I178" s="7"/>
      <c r="J178" s="7"/>
      <c r="K178" s="7"/>
      <c r="L178" s="9" t="s">
        <v>174</v>
      </c>
      <c r="M178" s="36">
        <v>0.5</v>
      </c>
      <c r="N178" s="7"/>
      <c r="O178" s="36">
        <v>0.8</v>
      </c>
      <c r="P178" s="7"/>
      <c r="Q178" s="36">
        <v>0.5</v>
      </c>
      <c r="R178" s="7"/>
      <c r="S178" s="36">
        <v>0.8</v>
      </c>
      <c r="T178" s="7"/>
      <c r="U178" s="36">
        <v>1</v>
      </c>
      <c r="V178" s="7"/>
      <c r="W178" s="36">
        <v>0.8</v>
      </c>
      <c r="X178" s="7"/>
      <c r="Y178" s="36">
        <v>1.9</v>
      </c>
      <c r="Z178" s="7"/>
      <c r="AA178" s="36">
        <v>1.8</v>
      </c>
      <c r="AB178" s="7"/>
      <c r="AC178" s="36">
        <v>0.4</v>
      </c>
      <c r="AD178" s="7"/>
    </row>
    <row r="179" spans="1:30" ht="16.5" customHeight="1" x14ac:dyDescent="0.2">
      <c r="A179" s="7" t="s">
        <v>147</v>
      </c>
      <c r="B179" s="7"/>
      <c r="C179" s="7"/>
      <c r="D179" s="7"/>
      <c r="E179" s="7"/>
      <c r="F179" s="7"/>
      <c r="G179" s="7"/>
      <c r="H179" s="7"/>
      <c r="I179" s="7"/>
      <c r="J179" s="7"/>
      <c r="K179" s="7"/>
      <c r="L179" s="9"/>
      <c r="M179" s="10"/>
      <c r="N179" s="7"/>
      <c r="O179" s="10"/>
      <c r="P179" s="7"/>
      <c r="Q179" s="10"/>
      <c r="R179" s="7"/>
      <c r="S179" s="10"/>
      <c r="T179" s="7"/>
      <c r="U179" s="10"/>
      <c r="V179" s="7"/>
      <c r="W179" s="10"/>
      <c r="X179" s="7"/>
      <c r="Y179" s="10"/>
      <c r="Z179" s="7"/>
      <c r="AA179" s="10"/>
      <c r="AB179" s="7"/>
      <c r="AC179" s="10"/>
      <c r="AD179" s="7"/>
    </row>
    <row r="180" spans="1:30" ht="16.5" customHeight="1" x14ac:dyDescent="0.2">
      <c r="A180" s="7"/>
      <c r="B180" s="7" t="s">
        <v>867</v>
      </c>
      <c r="C180" s="7"/>
      <c r="D180" s="7"/>
      <c r="E180" s="7"/>
      <c r="F180" s="7"/>
      <c r="G180" s="7"/>
      <c r="H180" s="7"/>
      <c r="I180" s="7"/>
      <c r="J180" s="7"/>
      <c r="K180" s="7"/>
      <c r="L180" s="9"/>
      <c r="M180" s="10"/>
      <c r="N180" s="7"/>
      <c r="O180" s="10"/>
      <c r="P180" s="7"/>
      <c r="Q180" s="10"/>
      <c r="R180" s="7"/>
      <c r="S180" s="10"/>
      <c r="T180" s="7"/>
      <c r="U180" s="10"/>
      <c r="V180" s="7"/>
      <c r="W180" s="10"/>
      <c r="X180" s="7"/>
      <c r="Y180" s="10"/>
      <c r="Z180" s="7"/>
      <c r="AA180" s="10"/>
      <c r="AB180" s="7"/>
      <c r="AC180" s="10"/>
      <c r="AD180" s="7"/>
    </row>
    <row r="181" spans="1:30" ht="16.5" customHeight="1" x14ac:dyDescent="0.2">
      <c r="A181" s="7"/>
      <c r="B181" s="7"/>
      <c r="C181" s="7" t="s">
        <v>433</v>
      </c>
      <c r="D181" s="7"/>
      <c r="E181" s="7"/>
      <c r="F181" s="7"/>
      <c r="G181" s="7"/>
      <c r="H181" s="7"/>
      <c r="I181" s="7"/>
      <c r="J181" s="7"/>
      <c r="K181" s="7"/>
      <c r="L181" s="9" t="s">
        <v>174</v>
      </c>
      <c r="M181" s="30">
        <v>90.8</v>
      </c>
      <c r="N181" s="52">
        <v>0.6</v>
      </c>
      <c r="O181" s="30">
        <v>89.3</v>
      </c>
      <c r="P181" s="52">
        <v>1.3</v>
      </c>
      <c r="Q181" s="30">
        <v>89.5</v>
      </c>
      <c r="R181" s="52">
        <v>1.1000000000000001</v>
      </c>
      <c r="S181" s="30">
        <v>89.2</v>
      </c>
      <c r="T181" s="52">
        <v>1.4</v>
      </c>
      <c r="U181" s="30">
        <v>89.4</v>
      </c>
      <c r="V181" s="52">
        <v>1.4</v>
      </c>
      <c r="W181" s="42" t="s">
        <v>101</v>
      </c>
      <c r="X181" s="7"/>
      <c r="Y181" s="30">
        <v>89.3</v>
      </c>
      <c r="Z181" s="52">
        <v>2.2999999999999998</v>
      </c>
      <c r="AA181" s="42" t="s">
        <v>101</v>
      </c>
      <c r="AB181" s="7"/>
      <c r="AC181" s="30">
        <v>89.9</v>
      </c>
      <c r="AD181" s="52">
        <v>0.5</v>
      </c>
    </row>
    <row r="182" spans="1:30" ht="16.5" customHeight="1" x14ac:dyDescent="0.2">
      <c r="A182" s="7"/>
      <c r="B182" s="7"/>
      <c r="C182" s="7"/>
      <c r="D182" s="7" t="s">
        <v>521</v>
      </c>
      <c r="E182" s="7"/>
      <c r="F182" s="7"/>
      <c r="G182" s="7"/>
      <c r="H182" s="7"/>
      <c r="I182" s="7"/>
      <c r="J182" s="7"/>
      <c r="K182" s="7"/>
      <c r="L182" s="9" t="s">
        <v>174</v>
      </c>
      <c r="M182" s="36">
        <v>1</v>
      </c>
      <c r="N182" s="7"/>
      <c r="O182" s="36">
        <v>0.7</v>
      </c>
      <c r="P182" s="7"/>
      <c r="Q182" s="36">
        <v>0.6</v>
      </c>
      <c r="R182" s="7"/>
      <c r="S182" s="36">
        <v>0.8</v>
      </c>
      <c r="T182" s="7"/>
      <c r="U182" s="36">
        <v>0.8</v>
      </c>
      <c r="V182" s="7"/>
      <c r="W182" s="42" t="s">
        <v>101</v>
      </c>
      <c r="X182" s="7"/>
      <c r="Y182" s="36">
        <v>1.3</v>
      </c>
      <c r="Z182" s="7"/>
      <c r="AA182" s="42" t="s">
        <v>101</v>
      </c>
      <c r="AB182" s="7"/>
      <c r="AC182" s="36">
        <v>0.3</v>
      </c>
      <c r="AD182" s="7"/>
    </row>
    <row r="183" spans="1:30" ht="29.45" customHeight="1" x14ac:dyDescent="0.2">
      <c r="A183" s="7"/>
      <c r="B183" s="7"/>
      <c r="C183" s="84" t="s">
        <v>868</v>
      </c>
      <c r="D183" s="84"/>
      <c r="E183" s="84"/>
      <c r="F183" s="84"/>
      <c r="G183" s="84"/>
      <c r="H183" s="84"/>
      <c r="I183" s="84"/>
      <c r="J183" s="84"/>
      <c r="K183" s="84"/>
      <c r="L183" s="9" t="s">
        <v>174</v>
      </c>
      <c r="M183" s="30">
        <v>89.3</v>
      </c>
      <c r="N183" s="52">
        <v>2.2000000000000002</v>
      </c>
      <c r="O183" s="30">
        <v>90.1</v>
      </c>
      <c r="P183" s="52">
        <v>2</v>
      </c>
      <c r="Q183" s="30">
        <v>87.5</v>
      </c>
      <c r="R183" s="52">
        <v>2</v>
      </c>
      <c r="S183" s="30">
        <v>86.1</v>
      </c>
      <c r="T183" s="52">
        <v>2.5</v>
      </c>
      <c r="U183" s="30">
        <v>86.9</v>
      </c>
      <c r="V183" s="52">
        <v>2.5</v>
      </c>
      <c r="W183" s="30">
        <v>89.4</v>
      </c>
      <c r="X183" s="52">
        <v>2</v>
      </c>
      <c r="Y183" s="36" t="s">
        <v>104</v>
      </c>
      <c r="Z183" s="7"/>
      <c r="AA183" s="30">
        <v>86.4</v>
      </c>
      <c r="AB183" s="52">
        <v>2.6</v>
      </c>
      <c r="AC183" s="30">
        <v>88.6</v>
      </c>
      <c r="AD183" s="52">
        <v>0.9</v>
      </c>
    </row>
    <row r="184" spans="1:30" ht="16.5" customHeight="1" x14ac:dyDescent="0.2">
      <c r="A184" s="7"/>
      <c r="B184" s="7"/>
      <c r="C184" s="7"/>
      <c r="D184" s="7" t="s">
        <v>521</v>
      </c>
      <c r="E184" s="7"/>
      <c r="F184" s="7"/>
      <c r="G184" s="7"/>
      <c r="H184" s="7"/>
      <c r="I184" s="7"/>
      <c r="J184" s="7"/>
      <c r="K184" s="7"/>
      <c r="L184" s="9" t="s">
        <v>174</v>
      </c>
      <c r="M184" s="36">
        <v>1.3</v>
      </c>
      <c r="N184" s="7"/>
      <c r="O184" s="36">
        <v>1</v>
      </c>
      <c r="P184" s="7"/>
      <c r="Q184" s="36">
        <v>1</v>
      </c>
      <c r="R184" s="7"/>
      <c r="S184" s="36">
        <v>1.5</v>
      </c>
      <c r="T184" s="7"/>
      <c r="U184" s="36">
        <v>1.5</v>
      </c>
      <c r="V184" s="7"/>
      <c r="W184" s="36">
        <v>1</v>
      </c>
      <c r="X184" s="7"/>
      <c r="Y184" s="36" t="s">
        <v>104</v>
      </c>
      <c r="Z184" s="7"/>
      <c r="AA184" s="36">
        <v>1.5</v>
      </c>
      <c r="AB184" s="7"/>
      <c r="AC184" s="36">
        <v>0.5</v>
      </c>
      <c r="AD184" s="7"/>
    </row>
    <row r="185" spans="1:30" ht="16.5" customHeight="1" x14ac:dyDescent="0.2">
      <c r="A185" s="7"/>
      <c r="B185" s="7"/>
      <c r="C185" s="7" t="s">
        <v>388</v>
      </c>
      <c r="D185" s="7"/>
      <c r="E185" s="7"/>
      <c r="F185" s="7"/>
      <c r="G185" s="7"/>
      <c r="H185" s="7"/>
      <c r="I185" s="7"/>
      <c r="J185" s="7"/>
      <c r="K185" s="7"/>
      <c r="L185" s="9" t="s">
        <v>174</v>
      </c>
      <c r="M185" s="30">
        <v>90.4</v>
      </c>
      <c r="N185" s="52">
        <v>0.8</v>
      </c>
      <c r="O185" s="30">
        <v>89.5</v>
      </c>
      <c r="P185" s="52">
        <v>1.1000000000000001</v>
      </c>
      <c r="Q185" s="30">
        <v>88.8</v>
      </c>
      <c r="R185" s="52">
        <v>0.9</v>
      </c>
      <c r="S185" s="30">
        <v>88.5</v>
      </c>
      <c r="T185" s="52">
        <v>1.1000000000000001</v>
      </c>
      <c r="U185" s="30">
        <v>88.8</v>
      </c>
      <c r="V185" s="52">
        <v>1.3</v>
      </c>
      <c r="W185" s="30">
        <v>89.4</v>
      </c>
      <c r="X185" s="52">
        <v>2</v>
      </c>
      <c r="Y185" s="30">
        <v>89.3</v>
      </c>
      <c r="Z185" s="52">
        <v>2.2999999999999998</v>
      </c>
      <c r="AA185" s="30">
        <v>86.4</v>
      </c>
      <c r="AB185" s="52">
        <v>2.6</v>
      </c>
      <c r="AC185" s="30">
        <v>89.5</v>
      </c>
      <c r="AD185" s="52">
        <v>0.4</v>
      </c>
    </row>
    <row r="186" spans="1:30" ht="16.5" customHeight="1" x14ac:dyDescent="0.2">
      <c r="A186" s="7"/>
      <c r="B186" s="7"/>
      <c r="C186" s="7"/>
      <c r="D186" s="7" t="s">
        <v>521</v>
      </c>
      <c r="E186" s="7"/>
      <c r="F186" s="7"/>
      <c r="G186" s="7"/>
      <c r="H186" s="7"/>
      <c r="I186" s="7"/>
      <c r="J186" s="7"/>
      <c r="K186" s="7"/>
      <c r="L186" s="9" t="s">
        <v>174</v>
      </c>
      <c r="M186" s="36">
        <v>0.5</v>
      </c>
      <c r="N186" s="7"/>
      <c r="O186" s="36">
        <v>0.6</v>
      </c>
      <c r="P186" s="7"/>
      <c r="Q186" s="36">
        <v>0.5</v>
      </c>
      <c r="R186" s="7"/>
      <c r="S186" s="36">
        <v>0.6</v>
      </c>
      <c r="T186" s="7"/>
      <c r="U186" s="36">
        <v>0.8</v>
      </c>
      <c r="V186" s="7"/>
      <c r="W186" s="36">
        <v>1</v>
      </c>
      <c r="X186" s="7"/>
      <c r="Y186" s="36">
        <v>1.3</v>
      </c>
      <c r="Z186" s="7"/>
      <c r="AA186" s="36">
        <v>1.5</v>
      </c>
      <c r="AB186" s="7"/>
      <c r="AC186" s="36">
        <v>0.2</v>
      </c>
      <c r="AD186" s="7"/>
    </row>
    <row r="187" spans="1:30" ht="16.5" customHeight="1" x14ac:dyDescent="0.2">
      <c r="A187" s="7"/>
      <c r="B187" s="7" t="s">
        <v>869</v>
      </c>
      <c r="C187" s="7"/>
      <c r="D187" s="7"/>
      <c r="E187" s="7"/>
      <c r="F187" s="7"/>
      <c r="G187" s="7"/>
      <c r="H187" s="7"/>
      <c r="I187" s="7"/>
      <c r="J187" s="7"/>
      <c r="K187" s="7"/>
      <c r="L187" s="9"/>
      <c r="M187" s="10"/>
      <c r="N187" s="7"/>
      <c r="O187" s="10"/>
      <c r="P187" s="7"/>
      <c r="Q187" s="10"/>
      <c r="R187" s="7"/>
      <c r="S187" s="10"/>
      <c r="T187" s="7"/>
      <c r="U187" s="10"/>
      <c r="V187" s="7"/>
      <c r="W187" s="10"/>
      <c r="X187" s="7"/>
      <c r="Y187" s="10"/>
      <c r="Z187" s="7"/>
      <c r="AA187" s="10"/>
      <c r="AB187" s="7"/>
      <c r="AC187" s="10"/>
      <c r="AD187" s="7"/>
    </row>
    <row r="188" spans="1:30" ht="16.5" customHeight="1" x14ac:dyDescent="0.2">
      <c r="A188" s="7"/>
      <c r="B188" s="7"/>
      <c r="C188" s="7" t="s">
        <v>433</v>
      </c>
      <c r="D188" s="7"/>
      <c r="E188" s="7"/>
      <c r="F188" s="7"/>
      <c r="G188" s="7"/>
      <c r="H188" s="7"/>
      <c r="I188" s="7"/>
      <c r="J188" s="7"/>
      <c r="K188" s="7"/>
      <c r="L188" s="9" t="s">
        <v>174</v>
      </c>
      <c r="M188" s="30">
        <v>93.8</v>
      </c>
      <c r="N188" s="52">
        <v>0.8</v>
      </c>
      <c r="O188" s="30">
        <v>93.2</v>
      </c>
      <c r="P188" s="52">
        <v>0.6</v>
      </c>
      <c r="Q188" s="30">
        <v>92.4</v>
      </c>
      <c r="R188" s="52">
        <v>0.7</v>
      </c>
      <c r="S188" s="30">
        <v>92.6</v>
      </c>
      <c r="T188" s="52">
        <v>1.1000000000000001</v>
      </c>
      <c r="U188" s="30">
        <v>92.9</v>
      </c>
      <c r="V188" s="52">
        <v>1.1000000000000001</v>
      </c>
      <c r="W188" s="42" t="s">
        <v>101</v>
      </c>
      <c r="X188" s="7"/>
      <c r="Y188" s="30">
        <v>93</v>
      </c>
      <c r="Z188" s="52">
        <v>1.9</v>
      </c>
      <c r="AA188" s="42" t="s">
        <v>101</v>
      </c>
      <c r="AB188" s="7"/>
      <c r="AC188" s="30">
        <v>93.2</v>
      </c>
      <c r="AD188" s="52">
        <v>0.4</v>
      </c>
    </row>
    <row r="189" spans="1:30" ht="16.5" customHeight="1" x14ac:dyDescent="0.2">
      <c r="A189" s="7"/>
      <c r="B189" s="7"/>
      <c r="C189" s="7"/>
      <c r="D189" s="7" t="s">
        <v>521</v>
      </c>
      <c r="E189" s="7"/>
      <c r="F189" s="7"/>
      <c r="G189" s="7"/>
      <c r="H189" s="7"/>
      <c r="I189" s="7"/>
      <c r="J189" s="7"/>
      <c r="K189" s="7"/>
      <c r="L189" s="9" t="s">
        <v>174</v>
      </c>
      <c r="M189" s="36">
        <v>0.4</v>
      </c>
      <c r="N189" s="7"/>
      <c r="O189" s="36">
        <v>1</v>
      </c>
      <c r="P189" s="7"/>
      <c r="Q189" s="36">
        <v>0.4</v>
      </c>
      <c r="R189" s="7"/>
      <c r="S189" s="36">
        <v>0.6</v>
      </c>
      <c r="T189" s="7"/>
      <c r="U189" s="36">
        <v>0.6</v>
      </c>
      <c r="V189" s="7"/>
      <c r="W189" s="42" t="s">
        <v>101</v>
      </c>
      <c r="X189" s="7"/>
      <c r="Y189" s="36">
        <v>1.1000000000000001</v>
      </c>
      <c r="Z189" s="7"/>
      <c r="AA189" s="42" t="s">
        <v>101</v>
      </c>
      <c r="AB189" s="7"/>
      <c r="AC189" s="36">
        <v>0.2</v>
      </c>
      <c r="AD189" s="7"/>
    </row>
    <row r="190" spans="1:30" ht="29.45" customHeight="1" x14ac:dyDescent="0.2">
      <c r="A190" s="7"/>
      <c r="B190" s="7"/>
      <c r="C190" s="84" t="s">
        <v>868</v>
      </c>
      <c r="D190" s="84"/>
      <c r="E190" s="84"/>
      <c r="F190" s="84"/>
      <c r="G190" s="84"/>
      <c r="H190" s="84"/>
      <c r="I190" s="84"/>
      <c r="J190" s="84"/>
      <c r="K190" s="84"/>
      <c r="L190" s="9" t="s">
        <v>174</v>
      </c>
      <c r="M190" s="30">
        <v>92.8</v>
      </c>
      <c r="N190" s="52">
        <v>1.4</v>
      </c>
      <c r="O190" s="30">
        <v>92.2</v>
      </c>
      <c r="P190" s="52">
        <v>1.5</v>
      </c>
      <c r="Q190" s="30">
        <v>90.9</v>
      </c>
      <c r="R190" s="52">
        <v>1.9</v>
      </c>
      <c r="S190" s="30">
        <v>90.6</v>
      </c>
      <c r="T190" s="52">
        <v>2.5</v>
      </c>
      <c r="U190" s="30">
        <v>90.3</v>
      </c>
      <c r="V190" s="52">
        <v>2.4</v>
      </c>
      <c r="W190" s="30">
        <v>92</v>
      </c>
      <c r="X190" s="52">
        <v>1.7</v>
      </c>
      <c r="Y190" s="36" t="s">
        <v>104</v>
      </c>
      <c r="Z190" s="7"/>
      <c r="AA190" s="30">
        <v>90.6</v>
      </c>
      <c r="AB190" s="52">
        <v>2.2000000000000002</v>
      </c>
      <c r="AC190" s="30">
        <v>91.8</v>
      </c>
      <c r="AD190" s="52">
        <v>0.7</v>
      </c>
    </row>
    <row r="191" spans="1:30" ht="16.5" customHeight="1" x14ac:dyDescent="0.2">
      <c r="A191" s="7"/>
      <c r="B191" s="7"/>
      <c r="C191" s="7"/>
      <c r="D191" s="7" t="s">
        <v>521</v>
      </c>
      <c r="E191" s="7"/>
      <c r="F191" s="7"/>
      <c r="G191" s="7"/>
      <c r="H191" s="7"/>
      <c r="I191" s="7"/>
      <c r="J191" s="7"/>
      <c r="K191" s="7"/>
      <c r="L191" s="9" t="s">
        <v>174</v>
      </c>
      <c r="M191" s="36">
        <v>0.8</v>
      </c>
      <c r="N191" s="7"/>
      <c r="O191" s="36">
        <v>0.8</v>
      </c>
      <c r="P191" s="7"/>
      <c r="Q191" s="36">
        <v>1.1000000000000001</v>
      </c>
      <c r="R191" s="7"/>
      <c r="S191" s="36">
        <v>1.4</v>
      </c>
      <c r="T191" s="7"/>
      <c r="U191" s="36">
        <v>1.3</v>
      </c>
      <c r="V191" s="7"/>
      <c r="W191" s="36">
        <v>0.9</v>
      </c>
      <c r="X191" s="7"/>
      <c r="Y191" s="36" t="s">
        <v>104</v>
      </c>
      <c r="Z191" s="7"/>
      <c r="AA191" s="36">
        <v>1.2</v>
      </c>
      <c r="AB191" s="7"/>
      <c r="AC191" s="36">
        <v>0.4</v>
      </c>
      <c r="AD191" s="7"/>
    </row>
    <row r="192" spans="1:30" ht="16.5" customHeight="1" x14ac:dyDescent="0.2">
      <c r="A192" s="7"/>
      <c r="B192" s="7"/>
      <c r="C192" s="7" t="s">
        <v>388</v>
      </c>
      <c r="D192" s="7"/>
      <c r="E192" s="7"/>
      <c r="F192" s="7"/>
      <c r="G192" s="7"/>
      <c r="H192" s="7"/>
      <c r="I192" s="7"/>
      <c r="J192" s="7"/>
      <c r="K192" s="7"/>
      <c r="L192" s="9" t="s">
        <v>174</v>
      </c>
      <c r="M192" s="30">
        <v>93.5</v>
      </c>
      <c r="N192" s="52">
        <v>0.6</v>
      </c>
      <c r="O192" s="30">
        <v>93</v>
      </c>
      <c r="P192" s="52">
        <v>0.9</v>
      </c>
      <c r="Q192" s="30">
        <v>91.8</v>
      </c>
      <c r="R192" s="52">
        <v>0.8</v>
      </c>
      <c r="S192" s="30">
        <v>92.2</v>
      </c>
      <c r="T192" s="52">
        <v>0.5</v>
      </c>
      <c r="U192" s="30">
        <v>92.3</v>
      </c>
      <c r="V192" s="52">
        <v>0.6</v>
      </c>
      <c r="W192" s="30">
        <v>92</v>
      </c>
      <c r="X192" s="52">
        <v>1.7</v>
      </c>
      <c r="Y192" s="30">
        <v>93</v>
      </c>
      <c r="Z192" s="52">
        <v>1.9</v>
      </c>
      <c r="AA192" s="30">
        <v>90.6</v>
      </c>
      <c r="AB192" s="52">
        <v>2.2000000000000002</v>
      </c>
      <c r="AC192" s="30">
        <v>92.8</v>
      </c>
      <c r="AD192" s="52">
        <v>0.4</v>
      </c>
    </row>
    <row r="193" spans="1:30" ht="16.5" customHeight="1" x14ac:dyDescent="0.2">
      <c r="A193" s="7"/>
      <c r="B193" s="7"/>
      <c r="C193" s="7"/>
      <c r="D193" s="7" t="s">
        <v>521</v>
      </c>
      <c r="E193" s="7"/>
      <c r="F193" s="7"/>
      <c r="G193" s="7"/>
      <c r="H193" s="7"/>
      <c r="I193" s="7"/>
      <c r="J193" s="7"/>
      <c r="K193" s="7"/>
      <c r="L193" s="9" t="s">
        <v>174</v>
      </c>
      <c r="M193" s="36">
        <v>0.3</v>
      </c>
      <c r="N193" s="7"/>
      <c r="O193" s="36">
        <v>0.5</v>
      </c>
      <c r="P193" s="7"/>
      <c r="Q193" s="36">
        <v>0.4</v>
      </c>
      <c r="R193" s="7"/>
      <c r="S193" s="36">
        <v>1</v>
      </c>
      <c r="T193" s="7"/>
      <c r="U193" s="36">
        <v>1</v>
      </c>
      <c r="V193" s="7"/>
      <c r="W193" s="36">
        <v>0.9</v>
      </c>
      <c r="X193" s="7"/>
      <c r="Y193" s="36">
        <v>1.1000000000000001</v>
      </c>
      <c r="Z193" s="7"/>
      <c r="AA193" s="36">
        <v>1.2</v>
      </c>
      <c r="AB193" s="7"/>
      <c r="AC193" s="36">
        <v>0.2</v>
      </c>
      <c r="AD193" s="7"/>
    </row>
    <row r="194" spans="1:30" ht="16.5" customHeight="1" x14ac:dyDescent="0.2">
      <c r="A194" s="7"/>
      <c r="B194" s="7" t="s">
        <v>870</v>
      </c>
      <c r="C194" s="7"/>
      <c r="D194" s="7"/>
      <c r="E194" s="7"/>
      <c r="F194" s="7"/>
      <c r="G194" s="7"/>
      <c r="H194" s="7"/>
      <c r="I194" s="7"/>
      <c r="J194" s="7"/>
      <c r="K194" s="7"/>
      <c r="L194" s="9"/>
      <c r="M194" s="10"/>
      <c r="N194" s="7"/>
      <c r="O194" s="10"/>
      <c r="P194" s="7"/>
      <c r="Q194" s="10"/>
      <c r="R194" s="7"/>
      <c r="S194" s="10"/>
      <c r="T194" s="7"/>
      <c r="U194" s="10"/>
      <c r="V194" s="7"/>
      <c r="W194" s="10"/>
      <c r="X194" s="7"/>
      <c r="Y194" s="10"/>
      <c r="Z194" s="7"/>
      <c r="AA194" s="10"/>
      <c r="AB194" s="7"/>
      <c r="AC194" s="10"/>
      <c r="AD194" s="7"/>
    </row>
    <row r="195" spans="1:30" ht="16.5" customHeight="1" x14ac:dyDescent="0.2">
      <c r="A195" s="7"/>
      <c r="B195" s="7"/>
      <c r="C195" s="7" t="s">
        <v>433</v>
      </c>
      <c r="D195" s="7"/>
      <c r="E195" s="7"/>
      <c r="F195" s="7"/>
      <c r="G195" s="7"/>
      <c r="H195" s="7"/>
      <c r="I195" s="7"/>
      <c r="J195" s="7"/>
      <c r="K195" s="7"/>
      <c r="L195" s="9" t="s">
        <v>174</v>
      </c>
      <c r="M195" s="30">
        <v>89.8</v>
      </c>
      <c r="N195" s="52">
        <v>1.2</v>
      </c>
      <c r="O195" s="30">
        <v>88</v>
      </c>
      <c r="P195" s="52">
        <v>1.3</v>
      </c>
      <c r="Q195" s="30">
        <v>88.4</v>
      </c>
      <c r="R195" s="52">
        <v>1.2</v>
      </c>
      <c r="S195" s="30">
        <v>87.5</v>
      </c>
      <c r="T195" s="52">
        <v>1.3</v>
      </c>
      <c r="U195" s="30">
        <v>88.1</v>
      </c>
      <c r="V195" s="52">
        <v>1.9</v>
      </c>
      <c r="W195" s="42" t="s">
        <v>101</v>
      </c>
      <c r="X195" s="7"/>
      <c r="Y195" s="30">
        <v>85.9</v>
      </c>
      <c r="Z195" s="52">
        <v>2.5</v>
      </c>
      <c r="AA195" s="42" t="s">
        <v>101</v>
      </c>
      <c r="AB195" s="7"/>
      <c r="AC195" s="30">
        <v>88.6</v>
      </c>
      <c r="AD195" s="52">
        <v>0.6</v>
      </c>
    </row>
    <row r="196" spans="1:30" ht="16.5" customHeight="1" x14ac:dyDescent="0.2">
      <c r="A196" s="7"/>
      <c r="B196" s="7"/>
      <c r="C196" s="7"/>
      <c r="D196" s="7" t="s">
        <v>521</v>
      </c>
      <c r="E196" s="7"/>
      <c r="F196" s="7"/>
      <c r="G196" s="7"/>
      <c r="H196" s="7"/>
      <c r="I196" s="7"/>
      <c r="J196" s="7"/>
      <c r="K196" s="7"/>
      <c r="L196" s="9" t="s">
        <v>174</v>
      </c>
      <c r="M196" s="36">
        <v>0.7</v>
      </c>
      <c r="N196" s="7"/>
      <c r="O196" s="36">
        <v>0.8</v>
      </c>
      <c r="P196" s="7"/>
      <c r="Q196" s="36">
        <v>0.7</v>
      </c>
      <c r="R196" s="7"/>
      <c r="S196" s="36">
        <v>0.8</v>
      </c>
      <c r="T196" s="7"/>
      <c r="U196" s="36">
        <v>1.1000000000000001</v>
      </c>
      <c r="V196" s="7"/>
      <c r="W196" s="42" t="s">
        <v>101</v>
      </c>
      <c r="X196" s="7"/>
      <c r="Y196" s="36">
        <v>1.5</v>
      </c>
      <c r="Z196" s="7"/>
      <c r="AA196" s="42" t="s">
        <v>101</v>
      </c>
      <c r="AB196" s="7"/>
      <c r="AC196" s="36">
        <v>0.3</v>
      </c>
      <c r="AD196" s="7"/>
    </row>
    <row r="197" spans="1:30" ht="29.45" customHeight="1" x14ac:dyDescent="0.2">
      <c r="A197" s="7"/>
      <c r="B197" s="7"/>
      <c r="C197" s="84" t="s">
        <v>868</v>
      </c>
      <c r="D197" s="84"/>
      <c r="E197" s="84"/>
      <c r="F197" s="84"/>
      <c r="G197" s="84"/>
      <c r="H197" s="84"/>
      <c r="I197" s="84"/>
      <c r="J197" s="84"/>
      <c r="K197" s="84"/>
      <c r="L197" s="9" t="s">
        <v>174</v>
      </c>
      <c r="M197" s="30">
        <v>89.9</v>
      </c>
      <c r="N197" s="52">
        <v>2</v>
      </c>
      <c r="O197" s="30">
        <v>88.2</v>
      </c>
      <c r="P197" s="52">
        <v>2.2000000000000002</v>
      </c>
      <c r="Q197" s="30">
        <v>85.5</v>
      </c>
      <c r="R197" s="52">
        <v>2.6</v>
      </c>
      <c r="S197" s="30">
        <v>86.2</v>
      </c>
      <c r="T197" s="52">
        <v>3.6</v>
      </c>
      <c r="U197" s="30">
        <v>88</v>
      </c>
      <c r="V197" s="52">
        <v>2.5</v>
      </c>
      <c r="W197" s="30">
        <v>88</v>
      </c>
      <c r="X197" s="52">
        <v>1.6</v>
      </c>
      <c r="Y197" s="36" t="s">
        <v>104</v>
      </c>
      <c r="Z197" s="7"/>
      <c r="AA197" s="30">
        <v>84.7</v>
      </c>
      <c r="AB197" s="52">
        <v>2.8</v>
      </c>
      <c r="AC197" s="30">
        <v>87.8</v>
      </c>
      <c r="AD197" s="52">
        <v>0.6</v>
      </c>
    </row>
    <row r="198" spans="1:30" ht="16.5" customHeight="1" x14ac:dyDescent="0.2">
      <c r="A198" s="7"/>
      <c r="B198" s="7"/>
      <c r="C198" s="7"/>
      <c r="D198" s="7" t="s">
        <v>521</v>
      </c>
      <c r="E198" s="7"/>
      <c r="F198" s="7"/>
      <c r="G198" s="7"/>
      <c r="H198" s="7"/>
      <c r="I198" s="7"/>
      <c r="J198" s="7"/>
      <c r="K198" s="7"/>
      <c r="L198" s="9" t="s">
        <v>174</v>
      </c>
      <c r="M198" s="36">
        <v>1</v>
      </c>
      <c r="N198" s="7"/>
      <c r="O198" s="36">
        <v>1.3</v>
      </c>
      <c r="P198" s="7"/>
      <c r="Q198" s="36">
        <v>1.5</v>
      </c>
      <c r="R198" s="7"/>
      <c r="S198" s="36">
        <v>2.1</v>
      </c>
      <c r="T198" s="7"/>
      <c r="U198" s="36">
        <v>1.4</v>
      </c>
      <c r="V198" s="7"/>
      <c r="W198" s="36">
        <v>0.9</v>
      </c>
      <c r="X198" s="7"/>
      <c r="Y198" s="36" t="s">
        <v>104</v>
      </c>
      <c r="Z198" s="7"/>
      <c r="AA198" s="36">
        <v>1.7</v>
      </c>
      <c r="AB198" s="7"/>
      <c r="AC198" s="36">
        <v>1</v>
      </c>
      <c r="AD198" s="7"/>
    </row>
    <row r="199" spans="1:30" ht="16.5" customHeight="1" x14ac:dyDescent="0.2">
      <c r="A199" s="7"/>
      <c r="B199" s="7"/>
      <c r="C199" s="7" t="s">
        <v>388</v>
      </c>
      <c r="D199" s="7"/>
      <c r="E199" s="7"/>
      <c r="F199" s="7"/>
      <c r="G199" s="7"/>
      <c r="H199" s="7"/>
      <c r="I199" s="7"/>
      <c r="J199" s="7"/>
      <c r="K199" s="7"/>
      <c r="L199" s="9" t="s">
        <v>174</v>
      </c>
      <c r="M199" s="30">
        <v>89.9</v>
      </c>
      <c r="N199" s="52">
        <v>0.9</v>
      </c>
      <c r="O199" s="30">
        <v>88</v>
      </c>
      <c r="P199" s="52">
        <v>0.6</v>
      </c>
      <c r="Q199" s="30">
        <v>87.3</v>
      </c>
      <c r="R199" s="52">
        <v>1.1000000000000001</v>
      </c>
      <c r="S199" s="30">
        <v>87.2</v>
      </c>
      <c r="T199" s="52">
        <v>1.3</v>
      </c>
      <c r="U199" s="30">
        <v>88.1</v>
      </c>
      <c r="V199" s="52">
        <v>2</v>
      </c>
      <c r="W199" s="30">
        <v>88</v>
      </c>
      <c r="X199" s="52">
        <v>1.6</v>
      </c>
      <c r="Y199" s="30">
        <v>85.9</v>
      </c>
      <c r="Z199" s="52">
        <v>2.5</v>
      </c>
      <c r="AA199" s="30">
        <v>84.7</v>
      </c>
      <c r="AB199" s="52">
        <v>2.8</v>
      </c>
      <c r="AC199" s="30">
        <v>88.4</v>
      </c>
      <c r="AD199" s="52">
        <v>0.5</v>
      </c>
    </row>
    <row r="200" spans="1:30" ht="16.5" customHeight="1" x14ac:dyDescent="0.2">
      <c r="A200" s="11"/>
      <c r="B200" s="11"/>
      <c r="C200" s="11"/>
      <c r="D200" s="11" t="s">
        <v>521</v>
      </c>
      <c r="E200" s="11"/>
      <c r="F200" s="11"/>
      <c r="G200" s="11"/>
      <c r="H200" s="11"/>
      <c r="I200" s="11"/>
      <c r="J200" s="11"/>
      <c r="K200" s="11"/>
      <c r="L200" s="12" t="s">
        <v>174</v>
      </c>
      <c r="M200" s="39">
        <v>0.5</v>
      </c>
      <c r="N200" s="11"/>
      <c r="O200" s="39">
        <v>1</v>
      </c>
      <c r="P200" s="11"/>
      <c r="Q200" s="39">
        <v>0.6</v>
      </c>
      <c r="R200" s="11"/>
      <c r="S200" s="39">
        <v>0.7</v>
      </c>
      <c r="T200" s="11"/>
      <c r="U200" s="39">
        <v>1</v>
      </c>
      <c r="V200" s="11"/>
      <c r="W200" s="39">
        <v>0.9</v>
      </c>
      <c r="X200" s="11"/>
      <c r="Y200" s="39">
        <v>1.5</v>
      </c>
      <c r="Z200" s="11"/>
      <c r="AA200" s="39">
        <v>1.7</v>
      </c>
      <c r="AB200" s="11"/>
      <c r="AC200" s="39">
        <v>0.3</v>
      </c>
      <c r="AD200" s="11"/>
    </row>
    <row r="201" spans="1:30" ht="4.5" customHeight="1" x14ac:dyDescent="0.2">
      <c r="A201" s="25"/>
      <c r="B201" s="2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6.5" customHeight="1" x14ac:dyDescent="0.2">
      <c r="A202" s="25"/>
      <c r="B202" s="25"/>
      <c r="C202" s="79" t="s">
        <v>871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row>
    <row r="203" spans="1:30" ht="4.5" customHeight="1" x14ac:dyDescent="0.2">
      <c r="A203" s="25"/>
      <c r="B203" s="2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6.5" customHeight="1" x14ac:dyDescent="0.2">
      <c r="A204" s="35"/>
      <c r="B204" s="35"/>
      <c r="C204" s="79" t="s">
        <v>154</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row>
    <row r="205" spans="1:30" ht="16.5" customHeight="1" x14ac:dyDescent="0.2">
      <c r="A205" s="35"/>
      <c r="B205" s="35"/>
      <c r="C205" s="79" t="s">
        <v>155</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row>
    <row r="206" spans="1:30" ht="4.5" customHeight="1" x14ac:dyDescent="0.2">
      <c r="A206" s="25"/>
      <c r="B206" s="2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6.5" customHeight="1" x14ac:dyDescent="0.2">
      <c r="A207" s="25" t="s">
        <v>115</v>
      </c>
      <c r="B207" s="25"/>
      <c r="C207" s="79" t="s">
        <v>523</v>
      </c>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row>
    <row r="208" spans="1:30" ht="16.5" customHeight="1" x14ac:dyDescent="0.2">
      <c r="A208" s="25" t="s">
        <v>117</v>
      </c>
      <c r="B208" s="25"/>
      <c r="C208" s="79" t="s">
        <v>651</v>
      </c>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row>
    <row r="209" spans="1:30" ht="29.45" customHeight="1" x14ac:dyDescent="0.2">
      <c r="A209" s="25" t="s">
        <v>119</v>
      </c>
      <c r="B209" s="25"/>
      <c r="C209" s="79" t="s">
        <v>872</v>
      </c>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row>
    <row r="210" spans="1:30" ht="29.45" customHeight="1" x14ac:dyDescent="0.2">
      <c r="A210" s="25" t="s">
        <v>121</v>
      </c>
      <c r="B210" s="25"/>
      <c r="C210" s="79" t="s">
        <v>526</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row>
    <row r="211" spans="1:30" ht="29.45" customHeight="1" x14ac:dyDescent="0.2">
      <c r="A211" s="25" t="s">
        <v>123</v>
      </c>
      <c r="B211" s="25"/>
      <c r="C211" s="79" t="s">
        <v>527</v>
      </c>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row>
    <row r="212" spans="1:30" ht="29.45" customHeight="1" x14ac:dyDescent="0.2">
      <c r="A212" s="25" t="s">
        <v>161</v>
      </c>
      <c r="B212" s="25"/>
      <c r="C212" s="79" t="s">
        <v>528</v>
      </c>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row>
    <row r="213" spans="1:30" ht="16.5" customHeight="1" x14ac:dyDescent="0.2">
      <c r="A213" s="25" t="s">
        <v>654</v>
      </c>
      <c r="B213" s="25"/>
      <c r="C213" s="79" t="s">
        <v>655</v>
      </c>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row>
    <row r="214" spans="1:30" ht="16.5" customHeight="1" x14ac:dyDescent="0.2">
      <c r="A214" s="25" t="s">
        <v>529</v>
      </c>
      <c r="B214" s="25"/>
      <c r="C214" s="79" t="s">
        <v>530</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row>
    <row r="215" spans="1:30" ht="16.5" customHeight="1" x14ac:dyDescent="0.2">
      <c r="A215" s="25" t="s">
        <v>656</v>
      </c>
      <c r="B215" s="25"/>
      <c r="C215" s="79" t="s">
        <v>657</v>
      </c>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row>
    <row r="216" spans="1:30" ht="4.5" customHeight="1" x14ac:dyDescent="0.2"/>
    <row r="217" spans="1:30" ht="16.5" customHeight="1" x14ac:dyDescent="0.2">
      <c r="A217" s="26" t="s">
        <v>125</v>
      </c>
      <c r="B217" s="25"/>
      <c r="C217" s="25"/>
      <c r="D217" s="25"/>
      <c r="E217" s="79" t="s">
        <v>531</v>
      </c>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row>
  </sheetData>
  <mergeCells count="50">
    <mergeCell ref="W2:X2"/>
    <mergeCell ref="Y2:Z2"/>
    <mergeCell ref="AA2:AB2"/>
    <mergeCell ref="AC2:AD2"/>
    <mergeCell ref="C7:K7"/>
    <mergeCell ref="M2:N2"/>
    <mergeCell ref="O2:P2"/>
    <mergeCell ref="Q2:R2"/>
    <mergeCell ref="S2:T2"/>
    <mergeCell ref="U2:V2"/>
    <mergeCell ref="C14:K14"/>
    <mergeCell ref="C21:K21"/>
    <mergeCell ref="C29:K29"/>
    <mergeCell ref="C36:K36"/>
    <mergeCell ref="C43:K43"/>
    <mergeCell ref="C95:K95"/>
    <mergeCell ref="C102:K102"/>
    <mergeCell ref="C109:K109"/>
    <mergeCell ref="C117:K117"/>
    <mergeCell ref="C51:K51"/>
    <mergeCell ref="C58:K58"/>
    <mergeCell ref="C65:K65"/>
    <mergeCell ref="C73:K73"/>
    <mergeCell ref="C80:K80"/>
    <mergeCell ref="C197:K197"/>
    <mergeCell ref="K1:AD1"/>
    <mergeCell ref="C202:AD202"/>
    <mergeCell ref="C204:AD204"/>
    <mergeCell ref="C205:AD205"/>
    <mergeCell ref="C161:K161"/>
    <mergeCell ref="C168:K168"/>
    <mergeCell ref="C175:K175"/>
    <mergeCell ref="C183:K183"/>
    <mergeCell ref="C190:K190"/>
    <mergeCell ref="C124:K124"/>
    <mergeCell ref="C131:K131"/>
    <mergeCell ref="C139:K139"/>
    <mergeCell ref="C146:K146"/>
    <mergeCell ref="C153:K153"/>
    <mergeCell ref="C87:K87"/>
    <mergeCell ref="C207:AD207"/>
    <mergeCell ref="C208:AD208"/>
    <mergeCell ref="C209:AD209"/>
    <mergeCell ref="C210:AD210"/>
    <mergeCell ref="C211:AD211"/>
    <mergeCell ref="C212:AD212"/>
    <mergeCell ref="C213:AD213"/>
    <mergeCell ref="C214:AD214"/>
    <mergeCell ref="C215:AD215"/>
    <mergeCell ref="E217:AD217"/>
  </mergeCells>
  <pageMargins left="0.7" right="0.7" top="0.75" bottom="0.75" header="0.3" footer="0.3"/>
  <pageSetup paperSize="9" fitToHeight="0" orientation="landscape" horizontalDpi="300" verticalDpi="300"/>
  <headerFooter scaleWithDoc="0" alignWithMargins="0">
    <oddHeader>&amp;C&amp;"Arial"&amp;8TABLE 10A.55</oddHeader>
    <oddFooter>&amp;L&amp;"Arial"&amp;8REPORT ON
GOVERNMENT
SERVICES 2022&amp;R&amp;"Arial"&amp;8PRIMARY AND
COMMUNITY HEALTH
PAGE &amp;B&amp;P&amp;B</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V79"/>
  <sheetViews>
    <sheetView showGridLines="0" workbookViewId="0"/>
  </sheetViews>
  <sheetFormatPr defaultColWidth="10.85546875" defaultRowHeight="12.75" x14ac:dyDescent="0.2"/>
  <cols>
    <col min="1" max="10" width="1.7109375" customWidth="1"/>
    <col min="11" max="11" width="16.7109375" customWidth="1"/>
    <col min="12" max="12" width="5.42578125" customWidth="1"/>
    <col min="13" max="13" width="7.140625" customWidth="1"/>
    <col min="14" max="14" width="7.28515625" customWidth="1"/>
    <col min="15" max="15" width="7.140625" customWidth="1"/>
    <col min="16" max="16" width="7.28515625" customWidth="1"/>
    <col min="17" max="17" width="7.140625" customWidth="1"/>
    <col min="18" max="18" width="7.28515625" customWidth="1"/>
    <col min="19" max="19" width="7.140625" customWidth="1"/>
    <col min="20" max="20" width="7.28515625" customWidth="1"/>
    <col min="21" max="21" width="7.140625" customWidth="1"/>
    <col min="22" max="22" width="7.28515625" customWidth="1"/>
  </cols>
  <sheetData>
    <row r="1" spans="1:22" ht="17.45" customHeight="1" x14ac:dyDescent="0.2">
      <c r="A1" s="8" t="s">
        <v>873</v>
      </c>
      <c r="B1" s="8"/>
      <c r="C1" s="8"/>
      <c r="D1" s="8"/>
      <c r="E1" s="8"/>
      <c r="F1" s="8"/>
      <c r="G1" s="8"/>
      <c r="H1" s="8"/>
      <c r="I1" s="8"/>
      <c r="J1" s="8"/>
      <c r="K1" s="85" t="s">
        <v>874</v>
      </c>
      <c r="L1" s="86"/>
      <c r="M1" s="86"/>
      <c r="N1" s="86"/>
      <c r="O1" s="86"/>
      <c r="P1" s="86"/>
      <c r="Q1" s="86"/>
      <c r="R1" s="86"/>
      <c r="S1" s="86"/>
      <c r="T1" s="86"/>
      <c r="U1" s="86"/>
      <c r="V1" s="86"/>
    </row>
    <row r="2" spans="1:22" ht="29.45" customHeight="1" x14ac:dyDescent="0.2">
      <c r="A2" s="21"/>
      <c r="B2" s="21"/>
      <c r="C2" s="21"/>
      <c r="D2" s="21"/>
      <c r="E2" s="21"/>
      <c r="F2" s="21"/>
      <c r="G2" s="21"/>
      <c r="H2" s="21"/>
      <c r="I2" s="21"/>
      <c r="J2" s="21"/>
      <c r="K2" s="21"/>
      <c r="L2" s="22" t="s">
        <v>87</v>
      </c>
      <c r="M2" s="95" t="s">
        <v>875</v>
      </c>
      <c r="N2" s="96"/>
      <c r="O2" s="95" t="s">
        <v>332</v>
      </c>
      <c r="P2" s="96"/>
      <c r="Q2" s="95" t="s">
        <v>333</v>
      </c>
      <c r="R2" s="96"/>
      <c r="S2" s="97" t="s">
        <v>876</v>
      </c>
      <c r="T2" s="96"/>
      <c r="U2" s="95" t="s">
        <v>336</v>
      </c>
      <c r="V2" s="96"/>
    </row>
    <row r="3" spans="1:22" ht="16.5" customHeight="1" x14ac:dyDescent="0.2">
      <c r="A3" s="7" t="s">
        <v>140</v>
      </c>
      <c r="B3" s="7"/>
      <c r="C3" s="7"/>
      <c r="D3" s="7"/>
      <c r="E3" s="7"/>
      <c r="F3" s="7"/>
      <c r="G3" s="7"/>
      <c r="H3" s="7"/>
      <c r="I3" s="7"/>
      <c r="J3" s="7"/>
      <c r="K3" s="7"/>
      <c r="L3" s="9"/>
      <c r="M3" s="10"/>
      <c r="N3" s="7"/>
      <c r="O3" s="10"/>
      <c r="P3" s="7"/>
      <c r="Q3" s="10"/>
      <c r="R3" s="7"/>
      <c r="S3" s="10"/>
      <c r="T3" s="7"/>
      <c r="U3" s="10"/>
      <c r="V3" s="7"/>
    </row>
    <row r="4" spans="1:22" ht="16.5" customHeight="1" x14ac:dyDescent="0.2">
      <c r="A4" s="7"/>
      <c r="B4" s="7" t="s">
        <v>867</v>
      </c>
      <c r="C4" s="7"/>
      <c r="D4" s="7"/>
      <c r="E4" s="7"/>
      <c r="F4" s="7"/>
      <c r="G4" s="7"/>
      <c r="H4" s="7"/>
      <c r="I4" s="7"/>
      <c r="J4" s="7"/>
      <c r="K4" s="7"/>
      <c r="L4" s="9" t="s">
        <v>174</v>
      </c>
      <c r="M4" s="30">
        <v>93</v>
      </c>
      <c r="N4" s="52">
        <v>0.4</v>
      </c>
      <c r="O4" s="30">
        <v>93.1</v>
      </c>
      <c r="P4" s="52">
        <v>1.4</v>
      </c>
      <c r="Q4" s="30">
        <v>90.2</v>
      </c>
      <c r="R4" s="52">
        <v>2.2999999999999998</v>
      </c>
      <c r="S4" s="58">
        <v>89.5</v>
      </c>
      <c r="T4" s="61">
        <v>10.3</v>
      </c>
      <c r="U4" s="30">
        <v>92.7</v>
      </c>
      <c r="V4" s="52">
        <v>0.4</v>
      </c>
    </row>
    <row r="5" spans="1:22" ht="16.5" customHeight="1" x14ac:dyDescent="0.2">
      <c r="A5" s="7"/>
      <c r="B5" s="7"/>
      <c r="C5" s="7" t="s">
        <v>521</v>
      </c>
      <c r="D5" s="7"/>
      <c r="E5" s="7"/>
      <c r="F5" s="7"/>
      <c r="G5" s="7"/>
      <c r="H5" s="7"/>
      <c r="I5" s="7"/>
      <c r="J5" s="7"/>
      <c r="K5" s="7"/>
      <c r="L5" s="9" t="s">
        <v>174</v>
      </c>
      <c r="M5" s="36">
        <v>0.2</v>
      </c>
      <c r="N5" s="7"/>
      <c r="O5" s="36">
        <v>0.8</v>
      </c>
      <c r="P5" s="7"/>
      <c r="Q5" s="36">
        <v>1.3</v>
      </c>
      <c r="R5" s="7"/>
      <c r="S5" s="36">
        <v>5.9</v>
      </c>
      <c r="T5" s="7"/>
      <c r="U5" s="36">
        <v>0.2</v>
      </c>
      <c r="V5" s="7"/>
    </row>
    <row r="6" spans="1:22" ht="16.5" customHeight="1" x14ac:dyDescent="0.2">
      <c r="A6" s="7"/>
      <c r="B6" s="7" t="s">
        <v>869</v>
      </c>
      <c r="C6" s="7"/>
      <c r="D6" s="7"/>
      <c r="E6" s="7"/>
      <c r="F6" s="7"/>
      <c r="G6" s="7"/>
      <c r="H6" s="7"/>
      <c r="I6" s="7"/>
      <c r="J6" s="7"/>
      <c r="K6" s="7"/>
      <c r="L6" s="9" t="s">
        <v>174</v>
      </c>
      <c r="M6" s="30">
        <v>95.1</v>
      </c>
      <c r="N6" s="52">
        <v>0.1</v>
      </c>
      <c r="O6" s="30">
        <v>95.7</v>
      </c>
      <c r="P6" s="52">
        <v>1.4</v>
      </c>
      <c r="Q6" s="30">
        <v>92.9</v>
      </c>
      <c r="R6" s="52">
        <v>1.4</v>
      </c>
      <c r="S6" s="58">
        <v>90.8</v>
      </c>
      <c r="T6" s="61">
        <v>10.4</v>
      </c>
      <c r="U6" s="30">
        <v>95</v>
      </c>
      <c r="V6" s="52">
        <v>0.3</v>
      </c>
    </row>
    <row r="7" spans="1:22" ht="16.5" customHeight="1" x14ac:dyDescent="0.2">
      <c r="A7" s="7"/>
      <c r="B7" s="7"/>
      <c r="C7" s="7" t="s">
        <v>521</v>
      </c>
      <c r="D7" s="7"/>
      <c r="E7" s="7"/>
      <c r="F7" s="7"/>
      <c r="G7" s="7"/>
      <c r="H7" s="7"/>
      <c r="I7" s="7"/>
      <c r="J7" s="7"/>
      <c r="K7" s="7"/>
      <c r="L7" s="9" t="s">
        <v>174</v>
      </c>
      <c r="M7" s="36">
        <v>0.1</v>
      </c>
      <c r="N7" s="7"/>
      <c r="O7" s="36">
        <v>0.8</v>
      </c>
      <c r="P7" s="7"/>
      <c r="Q7" s="36">
        <v>0.8</v>
      </c>
      <c r="R7" s="7"/>
      <c r="S7" s="36">
        <v>5.8</v>
      </c>
      <c r="T7" s="7"/>
      <c r="U7" s="36">
        <v>0.1</v>
      </c>
      <c r="V7" s="7"/>
    </row>
    <row r="8" spans="1:22" ht="16.5" customHeight="1" x14ac:dyDescent="0.2">
      <c r="A8" s="7"/>
      <c r="B8" s="7" t="s">
        <v>870</v>
      </c>
      <c r="C8" s="7"/>
      <c r="D8" s="7"/>
      <c r="E8" s="7"/>
      <c r="F8" s="7"/>
      <c r="G8" s="7"/>
      <c r="H8" s="7"/>
      <c r="I8" s="7"/>
      <c r="J8" s="7"/>
      <c r="K8" s="7"/>
      <c r="L8" s="9" t="s">
        <v>174</v>
      </c>
      <c r="M8" s="30">
        <v>92</v>
      </c>
      <c r="N8" s="52">
        <v>0.4</v>
      </c>
      <c r="O8" s="30">
        <v>91.9</v>
      </c>
      <c r="P8" s="52">
        <v>1.4</v>
      </c>
      <c r="Q8" s="30">
        <v>90</v>
      </c>
      <c r="R8" s="52">
        <v>3.6</v>
      </c>
      <c r="S8" s="30">
        <v>87.8</v>
      </c>
      <c r="T8" s="52">
        <v>7</v>
      </c>
      <c r="U8" s="30">
        <v>91.8</v>
      </c>
      <c r="V8" s="52">
        <v>0.5</v>
      </c>
    </row>
    <row r="9" spans="1:22" ht="16.5" customHeight="1" x14ac:dyDescent="0.2">
      <c r="A9" s="7"/>
      <c r="B9" s="7"/>
      <c r="C9" s="7" t="s">
        <v>521</v>
      </c>
      <c r="D9" s="7"/>
      <c r="E9" s="7"/>
      <c r="F9" s="7"/>
      <c r="G9" s="7"/>
      <c r="H9" s="7"/>
      <c r="I9" s="7"/>
      <c r="J9" s="7"/>
      <c r="K9" s="7"/>
      <c r="L9" s="9" t="s">
        <v>174</v>
      </c>
      <c r="M9" s="36">
        <v>0.2</v>
      </c>
      <c r="N9" s="7"/>
      <c r="O9" s="36">
        <v>0.8</v>
      </c>
      <c r="P9" s="7"/>
      <c r="Q9" s="36">
        <v>2.1</v>
      </c>
      <c r="R9" s="7"/>
      <c r="S9" s="36">
        <v>4.0999999999999996</v>
      </c>
      <c r="T9" s="7"/>
      <c r="U9" s="36">
        <v>0.3</v>
      </c>
      <c r="V9" s="7"/>
    </row>
    <row r="10" spans="1:22" ht="16.5" customHeight="1" x14ac:dyDescent="0.2">
      <c r="A10" s="7" t="s">
        <v>96</v>
      </c>
      <c r="B10" s="7"/>
      <c r="C10" s="7"/>
      <c r="D10" s="7"/>
      <c r="E10" s="7"/>
      <c r="F10" s="7"/>
      <c r="G10" s="7"/>
      <c r="H10" s="7"/>
      <c r="I10" s="7"/>
      <c r="J10" s="7"/>
      <c r="K10" s="7"/>
      <c r="L10" s="9"/>
      <c r="M10" s="10"/>
      <c r="N10" s="7"/>
      <c r="O10" s="10"/>
      <c r="P10" s="7"/>
      <c r="Q10" s="10"/>
      <c r="R10" s="7"/>
      <c r="S10" s="10"/>
      <c r="T10" s="7"/>
      <c r="U10" s="10"/>
      <c r="V10" s="7"/>
    </row>
    <row r="11" spans="1:22" ht="16.5" customHeight="1" x14ac:dyDescent="0.2">
      <c r="A11" s="7"/>
      <c r="B11" s="7" t="s">
        <v>867</v>
      </c>
      <c r="C11" s="7"/>
      <c r="D11" s="7"/>
      <c r="E11" s="7"/>
      <c r="F11" s="7"/>
      <c r="G11" s="7"/>
      <c r="H11" s="7"/>
      <c r="I11" s="7"/>
      <c r="J11" s="7"/>
      <c r="K11" s="7"/>
      <c r="L11" s="9" t="s">
        <v>174</v>
      </c>
      <c r="M11" s="30">
        <v>92.5</v>
      </c>
      <c r="N11" s="52">
        <v>0.6</v>
      </c>
      <c r="O11" s="30">
        <v>92.1</v>
      </c>
      <c r="P11" s="52">
        <v>2.2999999999999998</v>
      </c>
      <c r="Q11" s="30">
        <v>91.2</v>
      </c>
      <c r="R11" s="52">
        <v>2.8</v>
      </c>
      <c r="S11" s="30">
        <v>87.5</v>
      </c>
      <c r="T11" s="52">
        <v>2.2999999999999998</v>
      </c>
      <c r="U11" s="30">
        <v>92.3</v>
      </c>
      <c r="V11" s="52">
        <v>0.4</v>
      </c>
    </row>
    <row r="12" spans="1:22" ht="16.5" customHeight="1" x14ac:dyDescent="0.2">
      <c r="A12" s="7"/>
      <c r="B12" s="7"/>
      <c r="C12" s="7" t="s">
        <v>521</v>
      </c>
      <c r="D12" s="7"/>
      <c r="E12" s="7"/>
      <c r="F12" s="7"/>
      <c r="G12" s="7"/>
      <c r="H12" s="7"/>
      <c r="I12" s="7"/>
      <c r="J12" s="7"/>
      <c r="K12" s="7"/>
      <c r="L12" s="9" t="s">
        <v>174</v>
      </c>
      <c r="M12" s="36">
        <v>0.3</v>
      </c>
      <c r="N12" s="7"/>
      <c r="O12" s="36">
        <v>1.3</v>
      </c>
      <c r="P12" s="7"/>
      <c r="Q12" s="36">
        <v>1.6</v>
      </c>
      <c r="R12" s="7"/>
      <c r="S12" s="36">
        <v>1.3</v>
      </c>
      <c r="T12" s="7"/>
      <c r="U12" s="36">
        <v>0.2</v>
      </c>
      <c r="V12" s="7"/>
    </row>
    <row r="13" spans="1:22" ht="16.5" customHeight="1" x14ac:dyDescent="0.2">
      <c r="A13" s="7"/>
      <c r="B13" s="7" t="s">
        <v>869</v>
      </c>
      <c r="C13" s="7"/>
      <c r="D13" s="7"/>
      <c r="E13" s="7"/>
      <c r="F13" s="7"/>
      <c r="G13" s="7"/>
      <c r="H13" s="7"/>
      <c r="I13" s="7"/>
      <c r="J13" s="7"/>
      <c r="K13" s="7"/>
      <c r="L13" s="9" t="s">
        <v>174</v>
      </c>
      <c r="M13" s="30">
        <v>94.9</v>
      </c>
      <c r="N13" s="52">
        <v>0.8</v>
      </c>
      <c r="O13" s="30">
        <v>94.3</v>
      </c>
      <c r="P13" s="52">
        <v>0.8</v>
      </c>
      <c r="Q13" s="30">
        <v>93.5</v>
      </c>
      <c r="R13" s="52">
        <v>2.8</v>
      </c>
      <c r="S13" s="30">
        <v>91.5</v>
      </c>
      <c r="T13" s="52">
        <v>6.2</v>
      </c>
      <c r="U13" s="30">
        <v>94.6</v>
      </c>
      <c r="V13" s="52">
        <v>0.5</v>
      </c>
    </row>
    <row r="14" spans="1:22" ht="16.5" customHeight="1" x14ac:dyDescent="0.2">
      <c r="A14" s="7"/>
      <c r="B14" s="7"/>
      <c r="C14" s="7" t="s">
        <v>521</v>
      </c>
      <c r="D14" s="7"/>
      <c r="E14" s="7"/>
      <c r="F14" s="7"/>
      <c r="G14" s="7"/>
      <c r="H14" s="7"/>
      <c r="I14" s="7"/>
      <c r="J14" s="7"/>
      <c r="K14" s="7"/>
      <c r="L14" s="9" t="s">
        <v>174</v>
      </c>
      <c r="M14" s="36">
        <v>0.4</v>
      </c>
      <c r="N14" s="7"/>
      <c r="O14" s="36">
        <v>0.5</v>
      </c>
      <c r="P14" s="7"/>
      <c r="Q14" s="36">
        <v>1.5</v>
      </c>
      <c r="R14" s="7"/>
      <c r="S14" s="36">
        <v>3.5</v>
      </c>
      <c r="T14" s="7"/>
      <c r="U14" s="36">
        <v>0.3</v>
      </c>
      <c r="V14" s="7"/>
    </row>
    <row r="15" spans="1:22" ht="16.5" customHeight="1" x14ac:dyDescent="0.2">
      <c r="A15" s="7"/>
      <c r="B15" s="7" t="s">
        <v>870</v>
      </c>
      <c r="C15" s="7"/>
      <c r="D15" s="7"/>
      <c r="E15" s="7"/>
      <c r="F15" s="7"/>
      <c r="G15" s="7"/>
      <c r="H15" s="7"/>
      <c r="I15" s="7"/>
      <c r="J15" s="7"/>
      <c r="K15" s="7"/>
      <c r="L15" s="9" t="s">
        <v>174</v>
      </c>
      <c r="M15" s="30">
        <v>91.1</v>
      </c>
      <c r="N15" s="52">
        <v>0.7</v>
      </c>
      <c r="O15" s="30">
        <v>90.6</v>
      </c>
      <c r="P15" s="52">
        <v>2.2000000000000002</v>
      </c>
      <c r="Q15" s="30">
        <v>90.2</v>
      </c>
      <c r="R15" s="52">
        <v>3.5</v>
      </c>
      <c r="S15" s="30">
        <v>90.3</v>
      </c>
      <c r="T15" s="52">
        <v>8.1</v>
      </c>
      <c r="U15" s="30">
        <v>90.9</v>
      </c>
      <c r="V15" s="52">
        <v>0.4</v>
      </c>
    </row>
    <row r="16" spans="1:22" ht="16.5" customHeight="1" x14ac:dyDescent="0.2">
      <c r="A16" s="7"/>
      <c r="B16" s="7"/>
      <c r="C16" s="7" t="s">
        <v>521</v>
      </c>
      <c r="D16" s="7"/>
      <c r="E16" s="7"/>
      <c r="F16" s="7"/>
      <c r="G16" s="7"/>
      <c r="H16" s="7"/>
      <c r="I16" s="7"/>
      <c r="J16" s="7"/>
      <c r="K16" s="7"/>
      <c r="L16" s="9" t="s">
        <v>174</v>
      </c>
      <c r="M16" s="36">
        <v>0.4</v>
      </c>
      <c r="N16" s="7"/>
      <c r="O16" s="36">
        <v>1.2</v>
      </c>
      <c r="P16" s="7"/>
      <c r="Q16" s="36">
        <v>2</v>
      </c>
      <c r="R16" s="7"/>
      <c r="S16" s="36">
        <v>4.5999999999999996</v>
      </c>
      <c r="T16" s="7"/>
      <c r="U16" s="36">
        <v>0.2</v>
      </c>
      <c r="V16" s="7"/>
    </row>
    <row r="17" spans="1:22" ht="16.5" customHeight="1" x14ac:dyDescent="0.2">
      <c r="A17" s="7" t="s">
        <v>141</v>
      </c>
      <c r="B17" s="7"/>
      <c r="C17" s="7"/>
      <c r="D17" s="7"/>
      <c r="E17" s="7"/>
      <c r="F17" s="7"/>
      <c r="G17" s="7"/>
      <c r="H17" s="7"/>
      <c r="I17" s="7"/>
      <c r="J17" s="7"/>
      <c r="K17" s="7"/>
      <c r="L17" s="9"/>
      <c r="M17" s="10"/>
      <c r="N17" s="7"/>
      <c r="O17" s="10"/>
      <c r="P17" s="7"/>
      <c r="Q17" s="10"/>
      <c r="R17" s="7"/>
      <c r="S17" s="10"/>
      <c r="T17" s="7"/>
      <c r="U17" s="10"/>
      <c r="V17" s="7"/>
    </row>
    <row r="18" spans="1:22" ht="16.5" customHeight="1" x14ac:dyDescent="0.2">
      <c r="A18" s="7"/>
      <c r="B18" s="7" t="s">
        <v>867</v>
      </c>
      <c r="C18" s="7"/>
      <c r="D18" s="7"/>
      <c r="E18" s="7"/>
      <c r="F18" s="7"/>
      <c r="G18" s="7"/>
      <c r="H18" s="7"/>
      <c r="I18" s="7"/>
      <c r="J18" s="7"/>
      <c r="K18" s="7"/>
      <c r="L18" s="9" t="s">
        <v>174</v>
      </c>
      <c r="M18" s="30">
        <v>92.2</v>
      </c>
      <c r="N18" s="52">
        <v>0.6</v>
      </c>
      <c r="O18" s="30">
        <v>91.6</v>
      </c>
      <c r="P18" s="52">
        <v>1</v>
      </c>
      <c r="Q18" s="30">
        <v>89.9</v>
      </c>
      <c r="R18" s="52">
        <v>3.1</v>
      </c>
      <c r="S18" s="30">
        <v>90.3</v>
      </c>
      <c r="T18" s="52">
        <v>3.5</v>
      </c>
      <c r="U18" s="30">
        <v>91.8</v>
      </c>
      <c r="V18" s="52">
        <v>0.3</v>
      </c>
    </row>
    <row r="19" spans="1:22" ht="16.5" customHeight="1" x14ac:dyDescent="0.2">
      <c r="A19" s="7"/>
      <c r="B19" s="7"/>
      <c r="C19" s="7" t="s">
        <v>521</v>
      </c>
      <c r="D19" s="7"/>
      <c r="E19" s="7"/>
      <c r="F19" s="7"/>
      <c r="G19" s="7"/>
      <c r="H19" s="7"/>
      <c r="I19" s="7"/>
      <c r="J19" s="7"/>
      <c r="K19" s="7"/>
      <c r="L19" s="9" t="s">
        <v>174</v>
      </c>
      <c r="M19" s="36">
        <v>0.3</v>
      </c>
      <c r="N19" s="7"/>
      <c r="O19" s="36">
        <v>0.6</v>
      </c>
      <c r="P19" s="7"/>
      <c r="Q19" s="36">
        <v>1.8</v>
      </c>
      <c r="R19" s="7"/>
      <c r="S19" s="36">
        <v>2</v>
      </c>
      <c r="T19" s="7"/>
      <c r="U19" s="36">
        <v>0.2</v>
      </c>
      <c r="V19" s="7"/>
    </row>
    <row r="20" spans="1:22" ht="16.5" customHeight="1" x14ac:dyDescent="0.2">
      <c r="A20" s="7"/>
      <c r="B20" s="7" t="s">
        <v>869</v>
      </c>
      <c r="C20" s="7"/>
      <c r="D20" s="7"/>
      <c r="E20" s="7"/>
      <c r="F20" s="7"/>
      <c r="G20" s="7"/>
      <c r="H20" s="7"/>
      <c r="I20" s="7"/>
      <c r="J20" s="7"/>
      <c r="K20" s="7"/>
      <c r="L20" s="9" t="s">
        <v>174</v>
      </c>
      <c r="M20" s="30">
        <v>94.7</v>
      </c>
      <c r="N20" s="52">
        <v>0.6</v>
      </c>
      <c r="O20" s="30">
        <v>94</v>
      </c>
      <c r="P20" s="52">
        <v>0.2</v>
      </c>
      <c r="Q20" s="30">
        <v>92.5</v>
      </c>
      <c r="R20" s="52">
        <v>1.5</v>
      </c>
      <c r="S20" s="30">
        <v>92</v>
      </c>
      <c r="T20" s="52">
        <v>5.8</v>
      </c>
      <c r="U20" s="30">
        <v>94.3</v>
      </c>
      <c r="V20" s="52">
        <v>0.4</v>
      </c>
    </row>
    <row r="21" spans="1:22" ht="16.5" customHeight="1" x14ac:dyDescent="0.2">
      <c r="A21" s="7"/>
      <c r="B21" s="7"/>
      <c r="C21" s="7" t="s">
        <v>521</v>
      </c>
      <c r="D21" s="7"/>
      <c r="E21" s="7"/>
      <c r="F21" s="7"/>
      <c r="G21" s="7"/>
      <c r="H21" s="7"/>
      <c r="I21" s="7"/>
      <c r="J21" s="7"/>
      <c r="K21" s="7"/>
      <c r="L21" s="9" t="s">
        <v>174</v>
      </c>
      <c r="M21" s="36">
        <v>0.3</v>
      </c>
      <c r="N21" s="7"/>
      <c r="O21" s="36">
        <v>0.1</v>
      </c>
      <c r="P21" s="7"/>
      <c r="Q21" s="36">
        <v>0.8</v>
      </c>
      <c r="R21" s="7"/>
      <c r="S21" s="36">
        <v>3.2</v>
      </c>
      <c r="T21" s="7"/>
      <c r="U21" s="36">
        <v>0.2</v>
      </c>
      <c r="V21" s="7"/>
    </row>
    <row r="22" spans="1:22" ht="16.5" customHeight="1" x14ac:dyDescent="0.2">
      <c r="A22" s="7"/>
      <c r="B22" s="7" t="s">
        <v>870</v>
      </c>
      <c r="C22" s="7"/>
      <c r="D22" s="7"/>
      <c r="E22" s="7"/>
      <c r="F22" s="7"/>
      <c r="G22" s="7"/>
      <c r="H22" s="7"/>
      <c r="I22" s="7"/>
      <c r="J22" s="7"/>
      <c r="K22" s="7"/>
      <c r="L22" s="9" t="s">
        <v>174</v>
      </c>
      <c r="M22" s="30">
        <v>90.5</v>
      </c>
      <c r="N22" s="52">
        <v>0.6</v>
      </c>
      <c r="O22" s="30">
        <v>90.5</v>
      </c>
      <c r="P22" s="52">
        <v>0.9</v>
      </c>
      <c r="Q22" s="30">
        <v>89.7</v>
      </c>
      <c r="R22" s="52">
        <v>0.3</v>
      </c>
      <c r="S22" s="30">
        <v>88</v>
      </c>
      <c r="T22" s="52">
        <v>5.3</v>
      </c>
      <c r="U22" s="30">
        <v>90.3</v>
      </c>
      <c r="V22" s="52">
        <v>0.5</v>
      </c>
    </row>
    <row r="23" spans="1:22" ht="16.5" customHeight="1" x14ac:dyDescent="0.2">
      <c r="A23" s="7"/>
      <c r="B23" s="7"/>
      <c r="C23" s="7" t="s">
        <v>521</v>
      </c>
      <c r="D23" s="7"/>
      <c r="E23" s="7"/>
      <c r="F23" s="7"/>
      <c r="G23" s="7"/>
      <c r="H23" s="7"/>
      <c r="I23" s="7"/>
      <c r="J23" s="7"/>
      <c r="K23" s="7"/>
      <c r="L23" s="9" t="s">
        <v>174</v>
      </c>
      <c r="M23" s="36">
        <v>0.4</v>
      </c>
      <c r="N23" s="7"/>
      <c r="O23" s="36">
        <v>0.5</v>
      </c>
      <c r="P23" s="7"/>
      <c r="Q23" s="36">
        <v>0.2</v>
      </c>
      <c r="R23" s="7"/>
      <c r="S23" s="36">
        <v>3.1</v>
      </c>
      <c r="T23" s="7"/>
      <c r="U23" s="36">
        <v>0.3</v>
      </c>
      <c r="V23" s="7"/>
    </row>
    <row r="24" spans="1:22" ht="16.5" customHeight="1" x14ac:dyDescent="0.2">
      <c r="A24" s="7" t="s">
        <v>142</v>
      </c>
      <c r="B24" s="7"/>
      <c r="C24" s="7"/>
      <c r="D24" s="7"/>
      <c r="E24" s="7"/>
      <c r="F24" s="7"/>
      <c r="G24" s="7"/>
      <c r="H24" s="7"/>
      <c r="I24" s="7"/>
      <c r="J24" s="7"/>
      <c r="K24" s="7"/>
      <c r="L24" s="9"/>
      <c r="M24" s="10"/>
      <c r="N24" s="7"/>
      <c r="O24" s="10"/>
      <c r="P24" s="7"/>
      <c r="Q24" s="10"/>
      <c r="R24" s="7"/>
      <c r="S24" s="10"/>
      <c r="T24" s="7"/>
      <c r="U24" s="10"/>
      <c r="V24" s="7"/>
    </row>
    <row r="25" spans="1:22" ht="16.5" customHeight="1" x14ac:dyDescent="0.2">
      <c r="A25" s="7"/>
      <c r="B25" s="7" t="s">
        <v>867</v>
      </c>
      <c r="C25" s="7"/>
      <c r="D25" s="7"/>
      <c r="E25" s="7"/>
      <c r="F25" s="7"/>
      <c r="G25" s="7"/>
      <c r="H25" s="7"/>
      <c r="I25" s="7"/>
      <c r="J25" s="7"/>
      <c r="K25" s="7"/>
      <c r="L25" s="9" t="s">
        <v>174</v>
      </c>
      <c r="M25" s="30">
        <v>92.3</v>
      </c>
      <c r="N25" s="52">
        <v>0.7</v>
      </c>
      <c r="O25" s="30">
        <v>91.4</v>
      </c>
      <c r="P25" s="52" t="s">
        <v>104</v>
      </c>
      <c r="Q25" s="30">
        <v>88.8</v>
      </c>
      <c r="R25" s="52">
        <v>3.5</v>
      </c>
      <c r="S25" s="30">
        <v>88.2</v>
      </c>
      <c r="T25" s="52">
        <v>9</v>
      </c>
      <c r="U25" s="30">
        <v>91.8</v>
      </c>
      <c r="V25" s="52">
        <v>0.5</v>
      </c>
    </row>
    <row r="26" spans="1:22" ht="16.5" customHeight="1" x14ac:dyDescent="0.2">
      <c r="A26" s="7"/>
      <c r="B26" s="7"/>
      <c r="C26" s="7" t="s">
        <v>521</v>
      </c>
      <c r="D26" s="7"/>
      <c r="E26" s="7"/>
      <c r="F26" s="7"/>
      <c r="G26" s="7"/>
      <c r="H26" s="7"/>
      <c r="I26" s="7"/>
      <c r="J26" s="7"/>
      <c r="K26" s="7"/>
      <c r="L26" s="9" t="s">
        <v>174</v>
      </c>
      <c r="M26" s="36">
        <v>0.4</v>
      </c>
      <c r="N26" s="7"/>
      <c r="O26" s="36" t="s">
        <v>104</v>
      </c>
      <c r="P26" s="7"/>
      <c r="Q26" s="36">
        <v>2</v>
      </c>
      <c r="R26" s="7"/>
      <c r="S26" s="36">
        <v>5.2</v>
      </c>
      <c r="T26" s="7"/>
      <c r="U26" s="36">
        <v>0.3</v>
      </c>
      <c r="V26" s="7"/>
    </row>
    <row r="27" spans="1:22" ht="16.5" customHeight="1" x14ac:dyDescent="0.2">
      <c r="A27" s="7"/>
      <c r="B27" s="7" t="s">
        <v>869</v>
      </c>
      <c r="C27" s="7"/>
      <c r="D27" s="7"/>
      <c r="E27" s="7"/>
      <c r="F27" s="7"/>
      <c r="G27" s="7"/>
      <c r="H27" s="7"/>
      <c r="I27" s="7"/>
      <c r="J27" s="7"/>
      <c r="K27" s="7"/>
      <c r="L27" s="9" t="s">
        <v>174</v>
      </c>
      <c r="M27" s="30">
        <v>94.6</v>
      </c>
      <c r="N27" s="52" t="s">
        <v>104</v>
      </c>
      <c r="O27" s="30">
        <v>94</v>
      </c>
      <c r="P27" s="52">
        <v>1.3</v>
      </c>
      <c r="Q27" s="30">
        <v>91.2</v>
      </c>
      <c r="R27" s="52">
        <v>3.4</v>
      </c>
      <c r="S27" s="30">
        <v>91.4</v>
      </c>
      <c r="T27" s="52">
        <v>7.7</v>
      </c>
      <c r="U27" s="30">
        <v>94.1</v>
      </c>
      <c r="V27" s="52" t="s">
        <v>104</v>
      </c>
    </row>
    <row r="28" spans="1:22" ht="16.5" customHeight="1" x14ac:dyDescent="0.2">
      <c r="A28" s="7"/>
      <c r="B28" s="7"/>
      <c r="C28" s="7" t="s">
        <v>521</v>
      </c>
      <c r="D28" s="7"/>
      <c r="E28" s="7"/>
      <c r="F28" s="7"/>
      <c r="G28" s="7"/>
      <c r="H28" s="7"/>
      <c r="I28" s="7"/>
      <c r="J28" s="7"/>
      <c r="K28" s="7"/>
      <c r="L28" s="9" t="s">
        <v>174</v>
      </c>
      <c r="M28" s="36" t="s">
        <v>104</v>
      </c>
      <c r="N28" s="7"/>
      <c r="O28" s="36">
        <v>0.7</v>
      </c>
      <c r="P28" s="7"/>
      <c r="Q28" s="36">
        <v>1.9</v>
      </c>
      <c r="R28" s="7"/>
      <c r="S28" s="36">
        <v>4.3</v>
      </c>
      <c r="T28" s="7"/>
      <c r="U28" s="36" t="s">
        <v>104</v>
      </c>
      <c r="V28" s="7"/>
    </row>
    <row r="29" spans="1:22" ht="16.5" customHeight="1" x14ac:dyDescent="0.2">
      <c r="A29" s="7"/>
      <c r="B29" s="7" t="s">
        <v>870</v>
      </c>
      <c r="C29" s="7"/>
      <c r="D29" s="7"/>
      <c r="E29" s="7"/>
      <c r="F29" s="7"/>
      <c r="G29" s="7"/>
      <c r="H29" s="7"/>
      <c r="I29" s="7"/>
      <c r="J29" s="7"/>
      <c r="K29" s="7"/>
      <c r="L29" s="9" t="s">
        <v>174</v>
      </c>
      <c r="M29" s="30">
        <v>90.9</v>
      </c>
      <c r="N29" s="52" t="s">
        <v>104</v>
      </c>
      <c r="O29" s="30">
        <v>90.4</v>
      </c>
      <c r="P29" s="52">
        <v>1.4</v>
      </c>
      <c r="Q29" s="30">
        <v>88.9</v>
      </c>
      <c r="R29" s="52">
        <v>3.8</v>
      </c>
      <c r="S29" s="30">
        <v>89.3</v>
      </c>
      <c r="T29" s="52">
        <v>7.5</v>
      </c>
      <c r="U29" s="30">
        <v>90.7</v>
      </c>
      <c r="V29" s="52" t="s">
        <v>104</v>
      </c>
    </row>
    <row r="30" spans="1:22" ht="16.5" customHeight="1" x14ac:dyDescent="0.2">
      <c r="A30" s="7"/>
      <c r="B30" s="7"/>
      <c r="C30" s="7" t="s">
        <v>521</v>
      </c>
      <c r="D30" s="7"/>
      <c r="E30" s="7"/>
      <c r="F30" s="7"/>
      <c r="G30" s="7"/>
      <c r="H30" s="7"/>
      <c r="I30" s="7"/>
      <c r="J30" s="7"/>
      <c r="K30" s="7"/>
      <c r="L30" s="9" t="s">
        <v>174</v>
      </c>
      <c r="M30" s="36" t="s">
        <v>104</v>
      </c>
      <c r="N30" s="7"/>
      <c r="O30" s="36">
        <v>0.8</v>
      </c>
      <c r="P30" s="7"/>
      <c r="Q30" s="36">
        <v>2.2000000000000002</v>
      </c>
      <c r="R30" s="7"/>
      <c r="S30" s="36">
        <v>4.3</v>
      </c>
      <c r="T30" s="7"/>
      <c r="U30" s="36" t="s">
        <v>104</v>
      </c>
      <c r="V30" s="7"/>
    </row>
    <row r="31" spans="1:22" ht="16.5" customHeight="1" x14ac:dyDescent="0.2">
      <c r="A31" s="7" t="s">
        <v>143</v>
      </c>
      <c r="B31" s="7"/>
      <c r="C31" s="7"/>
      <c r="D31" s="7"/>
      <c r="E31" s="7"/>
      <c r="F31" s="7"/>
      <c r="G31" s="7"/>
      <c r="H31" s="7"/>
      <c r="I31" s="7"/>
      <c r="J31" s="7"/>
      <c r="K31" s="7"/>
      <c r="L31" s="9"/>
      <c r="M31" s="10"/>
      <c r="N31" s="7"/>
      <c r="O31" s="10"/>
      <c r="P31" s="7"/>
      <c r="Q31" s="10"/>
      <c r="R31" s="7"/>
      <c r="S31" s="10"/>
      <c r="T31" s="7"/>
      <c r="U31" s="10"/>
      <c r="V31" s="7"/>
    </row>
    <row r="32" spans="1:22" ht="16.5" customHeight="1" x14ac:dyDescent="0.2">
      <c r="A32" s="7"/>
      <c r="B32" s="7" t="s">
        <v>867</v>
      </c>
      <c r="C32" s="7"/>
      <c r="D32" s="7"/>
      <c r="E32" s="7"/>
      <c r="F32" s="7"/>
      <c r="G32" s="7"/>
      <c r="H32" s="7"/>
      <c r="I32" s="7"/>
      <c r="J32" s="7"/>
      <c r="K32" s="7"/>
      <c r="L32" s="9" t="s">
        <v>174</v>
      </c>
      <c r="M32" s="30">
        <v>92</v>
      </c>
      <c r="N32" s="52" t="s">
        <v>104</v>
      </c>
      <c r="O32" s="30">
        <v>91.8</v>
      </c>
      <c r="P32" s="52">
        <v>1.4</v>
      </c>
      <c r="Q32" s="30">
        <v>89.1</v>
      </c>
      <c r="R32" s="52">
        <v>5.6</v>
      </c>
      <c r="S32" s="30">
        <v>87.8</v>
      </c>
      <c r="T32" s="52">
        <v>3.4</v>
      </c>
      <c r="U32" s="30">
        <v>91.6</v>
      </c>
      <c r="V32" s="52">
        <v>0.5</v>
      </c>
    </row>
    <row r="33" spans="1:22" ht="16.5" customHeight="1" x14ac:dyDescent="0.2">
      <c r="A33" s="7"/>
      <c r="B33" s="7"/>
      <c r="C33" s="7" t="s">
        <v>521</v>
      </c>
      <c r="D33" s="7"/>
      <c r="E33" s="7"/>
      <c r="F33" s="7"/>
      <c r="G33" s="7"/>
      <c r="H33" s="7"/>
      <c r="I33" s="7"/>
      <c r="J33" s="7"/>
      <c r="K33" s="7"/>
      <c r="L33" s="9" t="s">
        <v>174</v>
      </c>
      <c r="M33" s="36" t="s">
        <v>104</v>
      </c>
      <c r="N33" s="7"/>
      <c r="O33" s="36">
        <v>0.8</v>
      </c>
      <c r="P33" s="7"/>
      <c r="Q33" s="36">
        <v>3.2</v>
      </c>
      <c r="R33" s="7"/>
      <c r="S33" s="36">
        <v>2</v>
      </c>
      <c r="T33" s="7"/>
      <c r="U33" s="36">
        <v>0.3</v>
      </c>
      <c r="V33" s="7"/>
    </row>
    <row r="34" spans="1:22" ht="16.5" customHeight="1" x14ac:dyDescent="0.2">
      <c r="A34" s="7"/>
      <c r="B34" s="7" t="s">
        <v>869</v>
      </c>
      <c r="C34" s="7"/>
      <c r="D34" s="7"/>
      <c r="E34" s="7"/>
      <c r="F34" s="7"/>
      <c r="G34" s="7"/>
      <c r="H34" s="7"/>
      <c r="I34" s="7"/>
      <c r="J34" s="7"/>
      <c r="K34" s="7"/>
      <c r="L34" s="9" t="s">
        <v>174</v>
      </c>
      <c r="M34" s="30">
        <v>94.5</v>
      </c>
      <c r="N34" s="52" t="s">
        <v>104</v>
      </c>
      <c r="O34" s="30">
        <v>94.1</v>
      </c>
      <c r="P34" s="52">
        <v>1.5</v>
      </c>
      <c r="Q34" s="30">
        <v>92.4</v>
      </c>
      <c r="R34" s="52">
        <v>5.0999999999999996</v>
      </c>
      <c r="S34" s="30">
        <v>90.3</v>
      </c>
      <c r="T34" s="52">
        <v>6.9</v>
      </c>
      <c r="U34" s="30">
        <v>94.1</v>
      </c>
      <c r="V34" s="52" t="s">
        <v>104</v>
      </c>
    </row>
    <row r="35" spans="1:22" ht="16.5" customHeight="1" x14ac:dyDescent="0.2">
      <c r="A35" s="7"/>
      <c r="B35" s="7"/>
      <c r="C35" s="7" t="s">
        <v>521</v>
      </c>
      <c r="D35" s="7"/>
      <c r="E35" s="7"/>
      <c r="F35" s="7"/>
      <c r="G35" s="7"/>
      <c r="H35" s="7"/>
      <c r="I35" s="7"/>
      <c r="J35" s="7"/>
      <c r="K35" s="7"/>
      <c r="L35" s="9" t="s">
        <v>174</v>
      </c>
      <c r="M35" s="36" t="s">
        <v>104</v>
      </c>
      <c r="N35" s="7"/>
      <c r="O35" s="36">
        <v>0.8</v>
      </c>
      <c r="P35" s="7"/>
      <c r="Q35" s="36">
        <v>2.8</v>
      </c>
      <c r="R35" s="7"/>
      <c r="S35" s="36">
        <v>3.9</v>
      </c>
      <c r="T35" s="7"/>
      <c r="U35" s="36" t="s">
        <v>104</v>
      </c>
      <c r="V35" s="7"/>
    </row>
    <row r="36" spans="1:22" ht="16.5" customHeight="1" x14ac:dyDescent="0.2">
      <c r="A36" s="7"/>
      <c r="B36" s="7" t="s">
        <v>870</v>
      </c>
      <c r="C36" s="7"/>
      <c r="D36" s="7"/>
      <c r="E36" s="7"/>
      <c r="F36" s="7"/>
      <c r="G36" s="7"/>
      <c r="H36" s="7"/>
      <c r="I36" s="7"/>
      <c r="J36" s="7"/>
      <c r="K36" s="7"/>
      <c r="L36" s="9" t="s">
        <v>174</v>
      </c>
      <c r="M36" s="30">
        <v>90.7</v>
      </c>
      <c r="N36" s="52" t="s">
        <v>104</v>
      </c>
      <c r="O36" s="30">
        <v>91.1</v>
      </c>
      <c r="P36" s="52">
        <v>1.4</v>
      </c>
      <c r="Q36" s="30">
        <v>89.3</v>
      </c>
      <c r="R36" s="52">
        <v>4.9000000000000004</v>
      </c>
      <c r="S36" s="30">
        <v>89.8</v>
      </c>
      <c r="T36" s="52">
        <v>2.5</v>
      </c>
      <c r="U36" s="30">
        <v>90.6</v>
      </c>
      <c r="V36" s="52">
        <v>0.5</v>
      </c>
    </row>
    <row r="37" spans="1:22" ht="16.5" customHeight="1" x14ac:dyDescent="0.2">
      <c r="A37" s="7"/>
      <c r="B37" s="7"/>
      <c r="C37" s="7" t="s">
        <v>521</v>
      </c>
      <c r="D37" s="7"/>
      <c r="E37" s="7"/>
      <c r="F37" s="7"/>
      <c r="G37" s="7"/>
      <c r="H37" s="7"/>
      <c r="I37" s="7"/>
      <c r="J37" s="7"/>
      <c r="K37" s="7"/>
      <c r="L37" s="9" t="s">
        <v>174</v>
      </c>
      <c r="M37" s="36" t="s">
        <v>104</v>
      </c>
      <c r="N37" s="7"/>
      <c r="O37" s="36">
        <v>0.8</v>
      </c>
      <c r="P37" s="7"/>
      <c r="Q37" s="36">
        <v>2.8</v>
      </c>
      <c r="R37" s="7"/>
      <c r="S37" s="36">
        <v>1.4</v>
      </c>
      <c r="T37" s="7"/>
      <c r="U37" s="36">
        <v>0.3</v>
      </c>
      <c r="V37" s="7"/>
    </row>
    <row r="38" spans="1:22" ht="16.5" customHeight="1" x14ac:dyDescent="0.2">
      <c r="A38" s="7" t="s">
        <v>144</v>
      </c>
      <c r="B38" s="7"/>
      <c r="C38" s="7"/>
      <c r="D38" s="7"/>
      <c r="E38" s="7"/>
      <c r="F38" s="7"/>
      <c r="G38" s="7"/>
      <c r="H38" s="7"/>
      <c r="I38" s="7"/>
      <c r="J38" s="7"/>
      <c r="K38" s="7"/>
      <c r="L38" s="9"/>
      <c r="M38" s="10"/>
      <c r="N38" s="7"/>
      <c r="O38" s="10"/>
      <c r="P38" s="7"/>
      <c r="Q38" s="10"/>
      <c r="R38" s="7"/>
      <c r="S38" s="10"/>
      <c r="T38" s="7"/>
      <c r="U38" s="10"/>
      <c r="V38" s="7"/>
    </row>
    <row r="39" spans="1:22" ht="16.5" customHeight="1" x14ac:dyDescent="0.2">
      <c r="A39" s="7"/>
      <c r="B39" s="7" t="s">
        <v>867</v>
      </c>
      <c r="C39" s="7"/>
      <c r="D39" s="7"/>
      <c r="E39" s="7"/>
      <c r="F39" s="7"/>
      <c r="G39" s="7"/>
      <c r="H39" s="7"/>
      <c r="I39" s="7"/>
      <c r="J39" s="7"/>
      <c r="K39" s="7"/>
      <c r="L39" s="9" t="s">
        <v>174</v>
      </c>
      <c r="M39" s="30">
        <v>91.8</v>
      </c>
      <c r="N39" s="52">
        <v>0.4</v>
      </c>
      <c r="O39" s="30">
        <v>91.8</v>
      </c>
      <c r="P39" s="52">
        <v>0.8</v>
      </c>
      <c r="Q39" s="30">
        <v>89.8</v>
      </c>
      <c r="R39" s="52">
        <v>2.2999999999999998</v>
      </c>
      <c r="S39" s="30">
        <v>92.2</v>
      </c>
      <c r="T39" s="52">
        <v>6.5</v>
      </c>
      <c r="U39" s="30">
        <v>91.6</v>
      </c>
      <c r="V39" s="52">
        <v>0.4</v>
      </c>
    </row>
    <row r="40" spans="1:22" ht="16.5" customHeight="1" x14ac:dyDescent="0.2">
      <c r="A40" s="7"/>
      <c r="B40" s="7"/>
      <c r="C40" s="7" t="s">
        <v>521</v>
      </c>
      <c r="D40" s="7"/>
      <c r="E40" s="7"/>
      <c r="F40" s="7"/>
      <c r="G40" s="7"/>
      <c r="H40" s="7"/>
      <c r="I40" s="7"/>
      <c r="J40" s="7"/>
      <c r="K40" s="7"/>
      <c r="L40" s="9" t="s">
        <v>174</v>
      </c>
      <c r="M40" s="36">
        <v>0.2</v>
      </c>
      <c r="N40" s="7"/>
      <c r="O40" s="36">
        <v>0.4</v>
      </c>
      <c r="P40" s="7"/>
      <c r="Q40" s="36">
        <v>1.3</v>
      </c>
      <c r="R40" s="7"/>
      <c r="S40" s="36">
        <v>3.6</v>
      </c>
      <c r="T40" s="7"/>
      <c r="U40" s="36">
        <v>0.2</v>
      </c>
      <c r="V40" s="7"/>
    </row>
    <row r="41" spans="1:22" ht="16.5" customHeight="1" x14ac:dyDescent="0.2">
      <c r="A41" s="7"/>
      <c r="B41" s="7" t="s">
        <v>869</v>
      </c>
      <c r="C41" s="7"/>
      <c r="D41" s="7"/>
      <c r="E41" s="7"/>
      <c r="F41" s="7"/>
      <c r="G41" s="7"/>
      <c r="H41" s="7"/>
      <c r="I41" s="7"/>
      <c r="J41" s="7"/>
      <c r="K41" s="7"/>
      <c r="L41" s="9" t="s">
        <v>174</v>
      </c>
      <c r="M41" s="30">
        <v>94.2</v>
      </c>
      <c r="N41" s="52">
        <v>0.4</v>
      </c>
      <c r="O41" s="30">
        <v>93.6</v>
      </c>
      <c r="P41" s="52">
        <v>0.7</v>
      </c>
      <c r="Q41" s="30">
        <v>92.5</v>
      </c>
      <c r="R41" s="52">
        <v>2.5</v>
      </c>
      <c r="S41" s="30">
        <v>94.7</v>
      </c>
      <c r="T41" s="52">
        <v>4.8</v>
      </c>
      <c r="U41" s="30">
        <v>94</v>
      </c>
      <c r="V41" s="52">
        <v>0.3</v>
      </c>
    </row>
    <row r="42" spans="1:22" ht="16.5" customHeight="1" x14ac:dyDescent="0.2">
      <c r="A42" s="7"/>
      <c r="B42" s="7"/>
      <c r="C42" s="7" t="s">
        <v>521</v>
      </c>
      <c r="D42" s="7"/>
      <c r="E42" s="7"/>
      <c r="F42" s="7"/>
      <c r="G42" s="7"/>
      <c r="H42" s="7"/>
      <c r="I42" s="7"/>
      <c r="J42" s="7"/>
      <c r="K42" s="7"/>
      <c r="L42" s="9" t="s">
        <v>174</v>
      </c>
      <c r="M42" s="36">
        <v>0.2</v>
      </c>
      <c r="N42" s="7"/>
      <c r="O42" s="36">
        <v>0.4</v>
      </c>
      <c r="P42" s="7"/>
      <c r="Q42" s="36">
        <v>1.4</v>
      </c>
      <c r="R42" s="7"/>
      <c r="S42" s="36">
        <v>2.6</v>
      </c>
      <c r="T42" s="7"/>
      <c r="U42" s="36">
        <v>0.2</v>
      </c>
      <c r="V42" s="7"/>
    </row>
    <row r="43" spans="1:22" ht="16.5" customHeight="1" x14ac:dyDescent="0.2">
      <c r="A43" s="7"/>
      <c r="B43" s="7" t="s">
        <v>870</v>
      </c>
      <c r="C43" s="7"/>
      <c r="D43" s="7"/>
      <c r="E43" s="7"/>
      <c r="F43" s="7"/>
      <c r="G43" s="7"/>
      <c r="H43" s="7"/>
      <c r="I43" s="7"/>
      <c r="J43" s="7"/>
      <c r="K43" s="7"/>
      <c r="L43" s="9" t="s">
        <v>174</v>
      </c>
      <c r="M43" s="30">
        <v>90.3</v>
      </c>
      <c r="N43" s="52">
        <v>0.6</v>
      </c>
      <c r="O43" s="30">
        <v>91.2</v>
      </c>
      <c r="P43" s="52">
        <v>1.1000000000000001</v>
      </c>
      <c r="Q43" s="30">
        <v>88.8</v>
      </c>
      <c r="R43" s="52">
        <v>3.1</v>
      </c>
      <c r="S43" s="30">
        <v>92.1</v>
      </c>
      <c r="T43" s="52">
        <v>7.6</v>
      </c>
      <c r="U43" s="30">
        <v>90.3</v>
      </c>
      <c r="V43" s="52">
        <v>0.5</v>
      </c>
    </row>
    <row r="44" spans="1:22" ht="16.5" customHeight="1" x14ac:dyDescent="0.2">
      <c r="A44" s="7"/>
      <c r="B44" s="7"/>
      <c r="C44" s="7" t="s">
        <v>521</v>
      </c>
      <c r="D44" s="7"/>
      <c r="E44" s="7"/>
      <c r="F44" s="7"/>
      <c r="G44" s="7"/>
      <c r="H44" s="7"/>
      <c r="I44" s="7"/>
      <c r="J44" s="7"/>
      <c r="K44" s="7"/>
      <c r="L44" s="9" t="s">
        <v>174</v>
      </c>
      <c r="M44" s="36">
        <v>0.4</v>
      </c>
      <c r="N44" s="7"/>
      <c r="O44" s="36">
        <v>0.6</v>
      </c>
      <c r="P44" s="7"/>
      <c r="Q44" s="36">
        <v>1.8</v>
      </c>
      <c r="R44" s="7"/>
      <c r="S44" s="36">
        <v>4.2</v>
      </c>
      <c r="T44" s="7"/>
      <c r="U44" s="36">
        <v>0.3</v>
      </c>
      <c r="V44" s="7"/>
    </row>
    <row r="45" spans="1:22" ht="16.5" customHeight="1" x14ac:dyDescent="0.2">
      <c r="A45" s="7" t="s">
        <v>145</v>
      </c>
      <c r="B45" s="7"/>
      <c r="C45" s="7"/>
      <c r="D45" s="7"/>
      <c r="E45" s="7"/>
      <c r="F45" s="7"/>
      <c r="G45" s="7"/>
      <c r="H45" s="7"/>
      <c r="I45" s="7"/>
      <c r="J45" s="7"/>
      <c r="K45" s="7"/>
      <c r="L45" s="9"/>
      <c r="M45" s="10"/>
      <c r="N45" s="7"/>
      <c r="O45" s="10"/>
      <c r="P45" s="7"/>
      <c r="Q45" s="10"/>
      <c r="R45" s="7"/>
      <c r="S45" s="10"/>
      <c r="T45" s="7"/>
      <c r="U45" s="10"/>
      <c r="V45" s="7"/>
    </row>
    <row r="46" spans="1:22" ht="16.5" customHeight="1" x14ac:dyDescent="0.2">
      <c r="A46" s="7"/>
      <c r="B46" s="7" t="s">
        <v>867</v>
      </c>
      <c r="C46" s="7"/>
      <c r="D46" s="7"/>
      <c r="E46" s="7"/>
      <c r="F46" s="7"/>
      <c r="G46" s="7"/>
      <c r="H46" s="7"/>
      <c r="I46" s="7"/>
      <c r="J46" s="7"/>
      <c r="K46" s="7"/>
      <c r="L46" s="9" t="s">
        <v>174</v>
      </c>
      <c r="M46" s="30">
        <v>90.5</v>
      </c>
      <c r="N46" s="52">
        <v>0.3</v>
      </c>
      <c r="O46" s="30">
        <v>90.6</v>
      </c>
      <c r="P46" s="52">
        <v>1.4</v>
      </c>
      <c r="Q46" s="30">
        <v>88.1</v>
      </c>
      <c r="R46" s="52">
        <v>1.4</v>
      </c>
      <c r="S46" s="30">
        <v>93.3</v>
      </c>
      <c r="T46" s="52">
        <v>6.7</v>
      </c>
      <c r="U46" s="30">
        <v>90.3</v>
      </c>
      <c r="V46" s="52">
        <v>0.1</v>
      </c>
    </row>
    <row r="47" spans="1:22" ht="16.5" customHeight="1" x14ac:dyDescent="0.2">
      <c r="A47" s="7"/>
      <c r="B47" s="7"/>
      <c r="C47" s="7" t="s">
        <v>521</v>
      </c>
      <c r="D47" s="7"/>
      <c r="E47" s="7"/>
      <c r="F47" s="7"/>
      <c r="G47" s="7"/>
      <c r="H47" s="7"/>
      <c r="I47" s="7"/>
      <c r="J47" s="7"/>
      <c r="K47" s="7"/>
      <c r="L47" s="9" t="s">
        <v>174</v>
      </c>
      <c r="M47" s="36">
        <v>0.2</v>
      </c>
      <c r="N47" s="7"/>
      <c r="O47" s="36">
        <v>0.8</v>
      </c>
      <c r="P47" s="7"/>
      <c r="Q47" s="36">
        <v>0.8</v>
      </c>
      <c r="R47" s="7"/>
      <c r="S47" s="36">
        <v>3.6</v>
      </c>
      <c r="T47" s="7"/>
      <c r="U47" s="36">
        <v>0.1</v>
      </c>
      <c r="V47" s="7"/>
    </row>
    <row r="48" spans="1:22" ht="16.5" customHeight="1" x14ac:dyDescent="0.2">
      <c r="A48" s="7"/>
      <c r="B48" s="7" t="s">
        <v>869</v>
      </c>
      <c r="C48" s="7"/>
      <c r="D48" s="7"/>
      <c r="E48" s="7"/>
      <c r="F48" s="7"/>
      <c r="G48" s="7"/>
      <c r="H48" s="7"/>
      <c r="I48" s="7"/>
      <c r="J48" s="7"/>
      <c r="K48" s="7"/>
      <c r="L48" s="9" t="s">
        <v>174</v>
      </c>
      <c r="M48" s="30">
        <v>93.6</v>
      </c>
      <c r="N48" s="52">
        <v>0.6</v>
      </c>
      <c r="O48" s="30">
        <v>92.8</v>
      </c>
      <c r="P48" s="52">
        <v>1.7</v>
      </c>
      <c r="Q48" s="30">
        <v>91.5</v>
      </c>
      <c r="R48" s="52">
        <v>2.2000000000000002</v>
      </c>
      <c r="S48" s="30">
        <v>95.1</v>
      </c>
      <c r="T48" s="52">
        <v>5.0999999999999996</v>
      </c>
      <c r="U48" s="30">
        <v>93.3</v>
      </c>
      <c r="V48" s="52">
        <v>0.5</v>
      </c>
    </row>
    <row r="49" spans="1:22" ht="16.5" customHeight="1" x14ac:dyDescent="0.2">
      <c r="A49" s="7"/>
      <c r="B49" s="7"/>
      <c r="C49" s="7" t="s">
        <v>521</v>
      </c>
      <c r="D49" s="7"/>
      <c r="E49" s="7"/>
      <c r="F49" s="7"/>
      <c r="G49" s="7"/>
      <c r="H49" s="7"/>
      <c r="I49" s="7"/>
      <c r="J49" s="7"/>
      <c r="K49" s="7"/>
      <c r="L49" s="9" t="s">
        <v>174</v>
      </c>
      <c r="M49" s="36">
        <v>0.3</v>
      </c>
      <c r="N49" s="7"/>
      <c r="O49" s="36">
        <v>0.9</v>
      </c>
      <c r="P49" s="7"/>
      <c r="Q49" s="36">
        <v>1.2</v>
      </c>
      <c r="R49" s="7"/>
      <c r="S49" s="36">
        <v>2.8</v>
      </c>
      <c r="T49" s="7"/>
      <c r="U49" s="36">
        <v>0.3</v>
      </c>
      <c r="V49" s="7"/>
    </row>
    <row r="50" spans="1:22" ht="16.5" customHeight="1" x14ac:dyDescent="0.2">
      <c r="A50" s="7"/>
      <c r="B50" s="7" t="s">
        <v>870</v>
      </c>
      <c r="C50" s="7"/>
      <c r="D50" s="7"/>
      <c r="E50" s="7"/>
      <c r="F50" s="7"/>
      <c r="G50" s="7"/>
      <c r="H50" s="7"/>
      <c r="I50" s="7"/>
      <c r="J50" s="7"/>
      <c r="K50" s="7"/>
      <c r="L50" s="9" t="s">
        <v>174</v>
      </c>
      <c r="M50" s="30">
        <v>88.8</v>
      </c>
      <c r="N50" s="52">
        <v>0.5</v>
      </c>
      <c r="O50" s="30">
        <v>89.6</v>
      </c>
      <c r="P50" s="52">
        <v>1.2</v>
      </c>
      <c r="Q50" s="30">
        <v>87.7</v>
      </c>
      <c r="R50" s="52">
        <v>1</v>
      </c>
      <c r="S50" s="30">
        <v>93.5</v>
      </c>
      <c r="T50" s="52">
        <v>7.2</v>
      </c>
      <c r="U50" s="30">
        <v>88.9</v>
      </c>
      <c r="V50" s="52">
        <v>0.3</v>
      </c>
    </row>
    <row r="51" spans="1:22" ht="16.5" customHeight="1" x14ac:dyDescent="0.2">
      <c r="A51" s="7"/>
      <c r="B51" s="7"/>
      <c r="C51" s="7" t="s">
        <v>521</v>
      </c>
      <c r="D51" s="7"/>
      <c r="E51" s="7"/>
      <c r="F51" s="7"/>
      <c r="G51" s="7"/>
      <c r="H51" s="7"/>
      <c r="I51" s="7"/>
      <c r="J51" s="7"/>
      <c r="K51" s="7"/>
      <c r="L51" s="9" t="s">
        <v>174</v>
      </c>
      <c r="M51" s="36">
        <v>0.3</v>
      </c>
      <c r="N51" s="7"/>
      <c r="O51" s="36">
        <v>0.7</v>
      </c>
      <c r="P51" s="7"/>
      <c r="Q51" s="36">
        <v>0.6</v>
      </c>
      <c r="R51" s="7"/>
      <c r="S51" s="36">
        <v>3.9</v>
      </c>
      <c r="T51" s="7"/>
      <c r="U51" s="36">
        <v>0.2</v>
      </c>
      <c r="V51" s="7"/>
    </row>
    <row r="52" spans="1:22" ht="16.5" customHeight="1" x14ac:dyDescent="0.2">
      <c r="A52" s="7" t="s">
        <v>146</v>
      </c>
      <c r="B52" s="7"/>
      <c r="C52" s="7"/>
      <c r="D52" s="7"/>
      <c r="E52" s="7"/>
      <c r="F52" s="7"/>
      <c r="G52" s="7"/>
      <c r="H52" s="7"/>
      <c r="I52" s="7"/>
      <c r="J52" s="7"/>
      <c r="K52" s="7"/>
      <c r="L52" s="9"/>
      <c r="M52" s="10"/>
      <c r="N52" s="7"/>
      <c r="O52" s="10"/>
      <c r="P52" s="7"/>
      <c r="Q52" s="10"/>
      <c r="R52" s="7"/>
      <c r="S52" s="10"/>
      <c r="T52" s="7"/>
      <c r="U52" s="10"/>
      <c r="V52" s="7"/>
    </row>
    <row r="53" spans="1:22" ht="16.5" customHeight="1" x14ac:dyDescent="0.2">
      <c r="A53" s="7"/>
      <c r="B53" s="7" t="s">
        <v>867</v>
      </c>
      <c r="C53" s="7"/>
      <c r="D53" s="7"/>
      <c r="E53" s="7"/>
      <c r="F53" s="7"/>
      <c r="G53" s="7"/>
      <c r="H53" s="7"/>
      <c r="I53" s="7"/>
      <c r="J53" s="7"/>
      <c r="K53" s="7"/>
      <c r="L53" s="9" t="s">
        <v>174</v>
      </c>
      <c r="M53" s="30">
        <v>91.1</v>
      </c>
      <c r="N53" s="52">
        <v>0.6</v>
      </c>
      <c r="O53" s="30">
        <v>90.1</v>
      </c>
      <c r="P53" s="52">
        <v>1.6</v>
      </c>
      <c r="Q53" s="30">
        <v>88.7</v>
      </c>
      <c r="R53" s="52">
        <v>1.3</v>
      </c>
      <c r="S53" s="30">
        <v>86.1</v>
      </c>
      <c r="T53" s="52">
        <v>5.7</v>
      </c>
      <c r="U53" s="30">
        <v>90.6</v>
      </c>
      <c r="V53" s="52">
        <v>0.6</v>
      </c>
    </row>
    <row r="54" spans="1:22" ht="16.5" customHeight="1" x14ac:dyDescent="0.2">
      <c r="A54" s="7"/>
      <c r="B54" s="7"/>
      <c r="C54" s="7" t="s">
        <v>521</v>
      </c>
      <c r="D54" s="7"/>
      <c r="E54" s="7"/>
      <c r="F54" s="7"/>
      <c r="G54" s="7"/>
      <c r="H54" s="7"/>
      <c r="I54" s="7"/>
      <c r="J54" s="7"/>
      <c r="K54" s="7"/>
      <c r="L54" s="9" t="s">
        <v>174</v>
      </c>
      <c r="M54" s="36">
        <v>0.3</v>
      </c>
      <c r="N54" s="7"/>
      <c r="O54" s="36">
        <v>0.9</v>
      </c>
      <c r="P54" s="7"/>
      <c r="Q54" s="36">
        <v>0.7</v>
      </c>
      <c r="R54" s="7"/>
      <c r="S54" s="36">
        <v>3.4</v>
      </c>
      <c r="T54" s="7"/>
      <c r="U54" s="36">
        <v>0.3</v>
      </c>
      <c r="V54" s="7"/>
    </row>
    <row r="55" spans="1:22" ht="16.5" customHeight="1" x14ac:dyDescent="0.2">
      <c r="A55" s="7"/>
      <c r="B55" s="7" t="s">
        <v>869</v>
      </c>
      <c r="C55" s="7"/>
      <c r="D55" s="7"/>
      <c r="E55" s="7"/>
      <c r="F55" s="7"/>
      <c r="G55" s="7"/>
      <c r="H55" s="7"/>
      <c r="I55" s="7"/>
      <c r="J55" s="7"/>
      <c r="K55" s="7"/>
      <c r="L55" s="9" t="s">
        <v>174</v>
      </c>
      <c r="M55" s="30">
        <v>93.7</v>
      </c>
      <c r="N55" s="52">
        <v>0.5</v>
      </c>
      <c r="O55" s="30">
        <v>92.7</v>
      </c>
      <c r="P55" s="52">
        <v>1.2</v>
      </c>
      <c r="Q55" s="30">
        <v>91.7</v>
      </c>
      <c r="R55" s="52">
        <v>1.5</v>
      </c>
      <c r="S55" s="30">
        <v>88.7</v>
      </c>
      <c r="T55" s="52">
        <v>4.8</v>
      </c>
      <c r="U55" s="30">
        <v>93.3</v>
      </c>
      <c r="V55" s="52">
        <v>0.4</v>
      </c>
    </row>
    <row r="56" spans="1:22" ht="16.5" customHeight="1" x14ac:dyDescent="0.2">
      <c r="A56" s="7"/>
      <c r="B56" s="7"/>
      <c r="C56" s="7" t="s">
        <v>521</v>
      </c>
      <c r="D56" s="7"/>
      <c r="E56" s="7"/>
      <c r="F56" s="7"/>
      <c r="G56" s="7"/>
      <c r="H56" s="7"/>
      <c r="I56" s="7"/>
      <c r="J56" s="7"/>
      <c r="K56" s="7"/>
      <c r="L56" s="9" t="s">
        <v>174</v>
      </c>
      <c r="M56" s="36">
        <v>0.3</v>
      </c>
      <c r="N56" s="7"/>
      <c r="O56" s="36">
        <v>0.7</v>
      </c>
      <c r="P56" s="7"/>
      <c r="Q56" s="36">
        <v>0.8</v>
      </c>
      <c r="R56" s="7"/>
      <c r="S56" s="36">
        <v>2.7</v>
      </c>
      <c r="T56" s="7"/>
      <c r="U56" s="36">
        <v>0.2</v>
      </c>
      <c r="V56" s="7"/>
    </row>
    <row r="57" spans="1:22" ht="16.5" customHeight="1" x14ac:dyDescent="0.2">
      <c r="A57" s="7"/>
      <c r="B57" s="7" t="s">
        <v>870</v>
      </c>
      <c r="C57" s="7"/>
      <c r="D57" s="7"/>
      <c r="E57" s="7"/>
      <c r="F57" s="7"/>
      <c r="G57" s="7"/>
      <c r="H57" s="7"/>
      <c r="I57" s="7"/>
      <c r="J57" s="7"/>
      <c r="K57" s="7"/>
      <c r="L57" s="9" t="s">
        <v>174</v>
      </c>
      <c r="M57" s="30">
        <v>89.7</v>
      </c>
      <c r="N57" s="52">
        <v>0.8</v>
      </c>
      <c r="O57" s="30">
        <v>88.7</v>
      </c>
      <c r="P57" s="52">
        <v>1.2</v>
      </c>
      <c r="Q57" s="30">
        <v>88.1</v>
      </c>
      <c r="R57" s="52">
        <v>2.7</v>
      </c>
      <c r="S57" s="30">
        <v>86</v>
      </c>
      <c r="T57" s="52">
        <v>7.6</v>
      </c>
      <c r="U57" s="30">
        <v>89.3</v>
      </c>
      <c r="V57" s="52">
        <v>0.7</v>
      </c>
    </row>
    <row r="58" spans="1:22" ht="16.5" customHeight="1" x14ac:dyDescent="0.2">
      <c r="A58" s="7"/>
      <c r="B58" s="7"/>
      <c r="C58" s="7" t="s">
        <v>521</v>
      </c>
      <c r="D58" s="7"/>
      <c r="E58" s="7"/>
      <c r="F58" s="7"/>
      <c r="G58" s="7"/>
      <c r="H58" s="7"/>
      <c r="I58" s="7"/>
      <c r="J58" s="7"/>
      <c r="K58" s="7"/>
      <c r="L58" s="9" t="s">
        <v>174</v>
      </c>
      <c r="M58" s="36">
        <v>0.5</v>
      </c>
      <c r="N58" s="7"/>
      <c r="O58" s="36">
        <v>0.7</v>
      </c>
      <c r="P58" s="7"/>
      <c r="Q58" s="36">
        <v>1.6</v>
      </c>
      <c r="R58" s="7"/>
      <c r="S58" s="36">
        <v>4.5</v>
      </c>
      <c r="T58" s="7"/>
      <c r="U58" s="36">
        <v>0.4</v>
      </c>
      <c r="V58" s="7"/>
    </row>
    <row r="59" spans="1:22" ht="16.5" customHeight="1" x14ac:dyDescent="0.2">
      <c r="A59" s="7" t="s">
        <v>147</v>
      </c>
      <c r="B59" s="7"/>
      <c r="C59" s="7"/>
      <c r="D59" s="7"/>
      <c r="E59" s="7"/>
      <c r="F59" s="7"/>
      <c r="G59" s="7"/>
      <c r="H59" s="7"/>
      <c r="I59" s="7"/>
      <c r="J59" s="7"/>
      <c r="K59" s="7"/>
      <c r="L59" s="9"/>
      <c r="M59" s="10"/>
      <c r="N59" s="7"/>
      <c r="O59" s="10"/>
      <c r="P59" s="7"/>
      <c r="Q59" s="10"/>
      <c r="R59" s="7"/>
      <c r="S59" s="10"/>
      <c r="T59" s="7"/>
      <c r="U59" s="10"/>
      <c r="V59" s="7"/>
    </row>
    <row r="60" spans="1:22" ht="16.5" customHeight="1" x14ac:dyDescent="0.2">
      <c r="A60" s="7"/>
      <c r="B60" s="7" t="s">
        <v>867</v>
      </c>
      <c r="C60" s="7"/>
      <c r="D60" s="7"/>
      <c r="E60" s="7"/>
      <c r="F60" s="7"/>
      <c r="G60" s="7"/>
      <c r="H60" s="7"/>
      <c r="I60" s="7"/>
      <c r="J60" s="7"/>
      <c r="K60" s="7"/>
      <c r="L60" s="9" t="s">
        <v>174</v>
      </c>
      <c r="M60" s="30">
        <v>89.9</v>
      </c>
      <c r="N60" s="52">
        <v>0.5</v>
      </c>
      <c r="O60" s="30">
        <v>88.9</v>
      </c>
      <c r="P60" s="52">
        <v>1</v>
      </c>
      <c r="Q60" s="30">
        <v>88.4</v>
      </c>
      <c r="R60" s="52">
        <v>1.4</v>
      </c>
      <c r="S60" s="30">
        <v>85.4</v>
      </c>
      <c r="T60" s="52">
        <v>4.7</v>
      </c>
      <c r="U60" s="30">
        <v>89.5</v>
      </c>
      <c r="V60" s="52">
        <v>0.4</v>
      </c>
    </row>
    <row r="61" spans="1:22" ht="16.5" customHeight="1" x14ac:dyDescent="0.2">
      <c r="A61" s="7"/>
      <c r="B61" s="7"/>
      <c r="C61" s="7" t="s">
        <v>521</v>
      </c>
      <c r="D61" s="7"/>
      <c r="E61" s="7"/>
      <c r="F61" s="7"/>
      <c r="G61" s="7"/>
      <c r="H61" s="7"/>
      <c r="I61" s="7"/>
      <c r="J61" s="7"/>
      <c r="K61" s="7"/>
      <c r="L61" s="9" t="s">
        <v>174</v>
      </c>
      <c r="M61" s="36">
        <v>0.3</v>
      </c>
      <c r="N61" s="7"/>
      <c r="O61" s="36">
        <v>0.6</v>
      </c>
      <c r="P61" s="7"/>
      <c r="Q61" s="36">
        <v>0.8</v>
      </c>
      <c r="R61" s="7"/>
      <c r="S61" s="36">
        <v>2.8</v>
      </c>
      <c r="T61" s="7"/>
      <c r="U61" s="36">
        <v>0.2</v>
      </c>
      <c r="V61" s="7"/>
    </row>
    <row r="62" spans="1:22" ht="16.5" customHeight="1" x14ac:dyDescent="0.2">
      <c r="A62" s="7"/>
      <c r="B62" s="7" t="s">
        <v>869</v>
      </c>
      <c r="C62" s="7"/>
      <c r="D62" s="7"/>
      <c r="E62" s="7"/>
      <c r="F62" s="7"/>
      <c r="G62" s="7"/>
      <c r="H62" s="7"/>
      <c r="I62" s="7"/>
      <c r="J62" s="7"/>
      <c r="K62" s="7"/>
      <c r="L62" s="9" t="s">
        <v>174</v>
      </c>
      <c r="M62" s="30">
        <v>93.2</v>
      </c>
      <c r="N62" s="52">
        <v>0.4</v>
      </c>
      <c r="O62" s="30">
        <v>92.4</v>
      </c>
      <c r="P62" s="52">
        <v>0.9</v>
      </c>
      <c r="Q62" s="30">
        <v>90.9</v>
      </c>
      <c r="R62" s="52">
        <v>1.2</v>
      </c>
      <c r="S62" s="30">
        <v>88.5</v>
      </c>
      <c r="T62" s="52">
        <v>3.1</v>
      </c>
      <c r="U62" s="30">
        <v>92.8</v>
      </c>
      <c r="V62" s="52">
        <v>0.4</v>
      </c>
    </row>
    <row r="63" spans="1:22" ht="16.5" customHeight="1" x14ac:dyDescent="0.2">
      <c r="A63" s="7"/>
      <c r="B63" s="7"/>
      <c r="C63" s="7" t="s">
        <v>521</v>
      </c>
      <c r="D63" s="7"/>
      <c r="E63" s="7"/>
      <c r="F63" s="7"/>
      <c r="G63" s="7"/>
      <c r="H63" s="7"/>
      <c r="I63" s="7"/>
      <c r="J63" s="7"/>
      <c r="K63" s="7"/>
      <c r="L63" s="9" t="s">
        <v>174</v>
      </c>
      <c r="M63" s="36">
        <v>0.2</v>
      </c>
      <c r="N63" s="7"/>
      <c r="O63" s="36">
        <v>0.5</v>
      </c>
      <c r="P63" s="7"/>
      <c r="Q63" s="36">
        <v>0.7</v>
      </c>
      <c r="R63" s="7"/>
      <c r="S63" s="36">
        <v>1.8</v>
      </c>
      <c r="T63" s="7"/>
      <c r="U63" s="36">
        <v>0.2</v>
      </c>
      <c r="V63" s="7"/>
    </row>
    <row r="64" spans="1:22" ht="16.5" customHeight="1" x14ac:dyDescent="0.2">
      <c r="A64" s="7"/>
      <c r="B64" s="7" t="s">
        <v>870</v>
      </c>
      <c r="C64" s="7"/>
      <c r="D64" s="7"/>
      <c r="E64" s="7"/>
      <c r="F64" s="7"/>
      <c r="G64" s="7"/>
      <c r="H64" s="7"/>
      <c r="I64" s="7"/>
      <c r="J64" s="7"/>
      <c r="K64" s="7"/>
      <c r="L64" s="9" t="s">
        <v>174</v>
      </c>
      <c r="M64" s="30">
        <v>88.6</v>
      </c>
      <c r="N64" s="52">
        <v>0.6</v>
      </c>
      <c r="O64" s="30">
        <v>88.2</v>
      </c>
      <c r="P64" s="52">
        <v>1.2</v>
      </c>
      <c r="Q64" s="30">
        <v>87.5</v>
      </c>
      <c r="R64" s="52">
        <v>1.7</v>
      </c>
      <c r="S64" s="30">
        <v>84.3</v>
      </c>
      <c r="T64" s="52">
        <v>4.4000000000000004</v>
      </c>
      <c r="U64" s="30">
        <v>88.4</v>
      </c>
      <c r="V64" s="52">
        <v>0.5</v>
      </c>
    </row>
    <row r="65" spans="1:22" ht="16.5" customHeight="1" x14ac:dyDescent="0.2">
      <c r="A65" s="11"/>
      <c r="B65" s="11"/>
      <c r="C65" s="11" t="s">
        <v>521</v>
      </c>
      <c r="D65" s="11"/>
      <c r="E65" s="11"/>
      <c r="F65" s="11"/>
      <c r="G65" s="11"/>
      <c r="H65" s="11"/>
      <c r="I65" s="11"/>
      <c r="J65" s="11"/>
      <c r="K65" s="11"/>
      <c r="L65" s="12" t="s">
        <v>174</v>
      </c>
      <c r="M65" s="39">
        <v>0.3</v>
      </c>
      <c r="N65" s="11"/>
      <c r="O65" s="39">
        <v>0.7</v>
      </c>
      <c r="P65" s="11"/>
      <c r="Q65" s="39">
        <v>1</v>
      </c>
      <c r="R65" s="11"/>
      <c r="S65" s="39">
        <v>2.6</v>
      </c>
      <c r="T65" s="11"/>
      <c r="U65" s="39">
        <v>0.3</v>
      </c>
      <c r="V65" s="11"/>
    </row>
    <row r="66" spans="1:22" ht="4.5" customHeight="1" x14ac:dyDescent="0.2">
      <c r="A66" s="25"/>
      <c r="B66" s="25"/>
      <c r="C66" s="2"/>
      <c r="D66" s="2"/>
      <c r="E66" s="2"/>
      <c r="F66" s="2"/>
      <c r="G66" s="2"/>
      <c r="H66" s="2"/>
      <c r="I66" s="2"/>
      <c r="J66" s="2"/>
      <c r="K66" s="2"/>
      <c r="L66" s="2"/>
      <c r="M66" s="2"/>
      <c r="N66" s="2"/>
      <c r="O66" s="2"/>
      <c r="P66" s="2"/>
      <c r="Q66" s="2"/>
      <c r="R66" s="2"/>
      <c r="S66" s="2"/>
      <c r="T66" s="2"/>
      <c r="U66" s="2"/>
      <c r="V66" s="2"/>
    </row>
    <row r="67" spans="1:22" ht="16.5" customHeight="1" x14ac:dyDescent="0.2">
      <c r="A67" s="25"/>
      <c r="B67" s="25"/>
      <c r="C67" s="79" t="s">
        <v>665</v>
      </c>
      <c r="D67" s="79"/>
      <c r="E67" s="79"/>
      <c r="F67" s="79"/>
      <c r="G67" s="79"/>
      <c r="H67" s="79"/>
      <c r="I67" s="79"/>
      <c r="J67" s="79"/>
      <c r="K67" s="79"/>
      <c r="L67" s="79"/>
      <c r="M67" s="79"/>
      <c r="N67" s="79"/>
      <c r="O67" s="79"/>
      <c r="P67" s="79"/>
      <c r="Q67" s="79"/>
      <c r="R67" s="79"/>
      <c r="S67" s="79"/>
      <c r="T67" s="79"/>
      <c r="U67" s="79"/>
      <c r="V67" s="79"/>
    </row>
    <row r="68" spans="1:22" ht="4.5" customHeight="1" x14ac:dyDescent="0.2">
      <c r="A68" s="25"/>
      <c r="B68" s="25"/>
      <c r="C68" s="2"/>
      <c r="D68" s="2"/>
      <c r="E68" s="2"/>
      <c r="F68" s="2"/>
      <c r="G68" s="2"/>
      <c r="H68" s="2"/>
      <c r="I68" s="2"/>
      <c r="J68" s="2"/>
      <c r="K68" s="2"/>
      <c r="L68" s="2"/>
      <c r="M68" s="2"/>
      <c r="N68" s="2"/>
      <c r="O68" s="2"/>
      <c r="P68" s="2"/>
      <c r="Q68" s="2"/>
      <c r="R68" s="2"/>
      <c r="S68" s="2"/>
      <c r="T68" s="2"/>
      <c r="U68" s="2"/>
      <c r="V68" s="2"/>
    </row>
    <row r="69" spans="1:22" ht="16.5" customHeight="1" x14ac:dyDescent="0.2">
      <c r="A69" s="35"/>
      <c r="B69" s="35"/>
      <c r="C69" s="79" t="s">
        <v>154</v>
      </c>
      <c r="D69" s="79"/>
      <c r="E69" s="79"/>
      <c r="F69" s="79"/>
      <c r="G69" s="79"/>
      <c r="H69" s="79"/>
      <c r="I69" s="79"/>
      <c r="J69" s="79"/>
      <c r="K69" s="79"/>
      <c r="L69" s="79"/>
      <c r="M69" s="79"/>
      <c r="N69" s="79"/>
      <c r="O69" s="79"/>
      <c r="P69" s="79"/>
      <c r="Q69" s="79"/>
      <c r="R69" s="79"/>
      <c r="S69" s="79"/>
      <c r="T69" s="79"/>
      <c r="U69" s="79"/>
      <c r="V69" s="79"/>
    </row>
    <row r="70" spans="1:22" ht="16.5" customHeight="1" x14ac:dyDescent="0.2">
      <c r="A70" s="35"/>
      <c r="B70" s="35"/>
      <c r="C70" s="79" t="s">
        <v>155</v>
      </c>
      <c r="D70" s="79"/>
      <c r="E70" s="79"/>
      <c r="F70" s="79"/>
      <c r="G70" s="79"/>
      <c r="H70" s="79"/>
      <c r="I70" s="79"/>
      <c r="J70" s="79"/>
      <c r="K70" s="79"/>
      <c r="L70" s="79"/>
      <c r="M70" s="79"/>
      <c r="N70" s="79"/>
      <c r="O70" s="79"/>
      <c r="P70" s="79"/>
      <c r="Q70" s="79"/>
      <c r="R70" s="79"/>
      <c r="S70" s="79"/>
      <c r="T70" s="79"/>
      <c r="U70" s="79"/>
      <c r="V70" s="79"/>
    </row>
    <row r="71" spans="1:22" ht="4.5" customHeight="1" x14ac:dyDescent="0.2">
      <c r="A71" s="25"/>
      <c r="B71" s="25"/>
      <c r="C71" s="2"/>
      <c r="D71" s="2"/>
      <c r="E71" s="2"/>
      <c r="F71" s="2"/>
      <c r="G71" s="2"/>
      <c r="H71" s="2"/>
      <c r="I71" s="2"/>
      <c r="J71" s="2"/>
      <c r="K71" s="2"/>
      <c r="L71" s="2"/>
      <c r="M71" s="2"/>
      <c r="N71" s="2"/>
      <c r="O71" s="2"/>
      <c r="P71" s="2"/>
      <c r="Q71" s="2"/>
      <c r="R71" s="2"/>
      <c r="S71" s="2"/>
      <c r="T71" s="2"/>
      <c r="U71" s="2"/>
      <c r="V71" s="2"/>
    </row>
    <row r="72" spans="1:22" ht="16.5" customHeight="1" x14ac:dyDescent="0.2">
      <c r="A72" s="25" t="s">
        <v>115</v>
      </c>
      <c r="B72" s="25"/>
      <c r="C72" s="79" t="s">
        <v>523</v>
      </c>
      <c r="D72" s="79"/>
      <c r="E72" s="79"/>
      <c r="F72" s="79"/>
      <c r="G72" s="79"/>
      <c r="H72" s="79"/>
      <c r="I72" s="79"/>
      <c r="J72" s="79"/>
      <c r="K72" s="79"/>
      <c r="L72" s="79"/>
      <c r="M72" s="79"/>
      <c r="N72" s="79"/>
      <c r="O72" s="79"/>
      <c r="P72" s="79"/>
      <c r="Q72" s="79"/>
      <c r="R72" s="79"/>
      <c r="S72" s="79"/>
      <c r="T72" s="79"/>
      <c r="U72" s="79"/>
      <c r="V72" s="79"/>
    </row>
    <row r="73" spans="1:22" ht="42.4" customHeight="1" x14ac:dyDescent="0.2">
      <c r="A73" s="25" t="s">
        <v>117</v>
      </c>
      <c r="B73" s="25"/>
      <c r="C73" s="79" t="s">
        <v>872</v>
      </c>
      <c r="D73" s="79"/>
      <c r="E73" s="79"/>
      <c r="F73" s="79"/>
      <c r="G73" s="79"/>
      <c r="H73" s="79"/>
      <c r="I73" s="79"/>
      <c r="J73" s="79"/>
      <c r="K73" s="79"/>
      <c r="L73" s="79"/>
      <c r="M73" s="79"/>
      <c r="N73" s="79"/>
      <c r="O73" s="79"/>
      <c r="P73" s="79"/>
      <c r="Q73" s="79"/>
      <c r="R73" s="79"/>
      <c r="S73" s="79"/>
      <c r="T73" s="79"/>
      <c r="U73" s="79"/>
      <c r="V73" s="79"/>
    </row>
    <row r="74" spans="1:22" ht="29.45" customHeight="1" x14ac:dyDescent="0.2">
      <c r="A74" s="25" t="s">
        <v>119</v>
      </c>
      <c r="B74" s="25"/>
      <c r="C74" s="79" t="s">
        <v>526</v>
      </c>
      <c r="D74" s="79"/>
      <c r="E74" s="79"/>
      <c r="F74" s="79"/>
      <c r="G74" s="79"/>
      <c r="H74" s="79"/>
      <c r="I74" s="79"/>
      <c r="J74" s="79"/>
      <c r="K74" s="79"/>
      <c r="L74" s="79"/>
      <c r="M74" s="79"/>
      <c r="N74" s="79"/>
      <c r="O74" s="79"/>
      <c r="P74" s="79"/>
      <c r="Q74" s="79"/>
      <c r="R74" s="79"/>
      <c r="S74" s="79"/>
      <c r="T74" s="79"/>
      <c r="U74" s="79"/>
      <c r="V74" s="79"/>
    </row>
    <row r="75" spans="1:22" ht="42.4" customHeight="1" x14ac:dyDescent="0.2">
      <c r="A75" s="25" t="s">
        <v>121</v>
      </c>
      <c r="B75" s="25"/>
      <c r="C75" s="79" t="s">
        <v>527</v>
      </c>
      <c r="D75" s="79"/>
      <c r="E75" s="79"/>
      <c r="F75" s="79"/>
      <c r="G75" s="79"/>
      <c r="H75" s="79"/>
      <c r="I75" s="79"/>
      <c r="J75" s="79"/>
      <c r="K75" s="79"/>
      <c r="L75" s="79"/>
      <c r="M75" s="79"/>
      <c r="N75" s="79"/>
      <c r="O75" s="79"/>
      <c r="P75" s="79"/>
      <c r="Q75" s="79"/>
      <c r="R75" s="79"/>
      <c r="S75" s="79"/>
      <c r="T75" s="79"/>
      <c r="U75" s="79"/>
      <c r="V75" s="79"/>
    </row>
    <row r="76" spans="1:22" ht="29.45" customHeight="1" x14ac:dyDescent="0.2">
      <c r="A76" s="25" t="s">
        <v>123</v>
      </c>
      <c r="B76" s="25"/>
      <c r="C76" s="79" t="s">
        <v>651</v>
      </c>
      <c r="D76" s="79"/>
      <c r="E76" s="79"/>
      <c r="F76" s="79"/>
      <c r="G76" s="79"/>
      <c r="H76" s="79"/>
      <c r="I76" s="79"/>
      <c r="J76" s="79"/>
      <c r="K76" s="79"/>
      <c r="L76" s="79"/>
      <c r="M76" s="79"/>
      <c r="N76" s="79"/>
      <c r="O76" s="79"/>
      <c r="P76" s="79"/>
      <c r="Q76" s="79"/>
      <c r="R76" s="79"/>
      <c r="S76" s="79"/>
      <c r="T76" s="79"/>
      <c r="U76" s="79"/>
      <c r="V76" s="79"/>
    </row>
    <row r="77" spans="1:22" ht="16.5" customHeight="1" x14ac:dyDescent="0.2">
      <c r="A77" s="25" t="s">
        <v>654</v>
      </c>
      <c r="B77" s="25"/>
      <c r="C77" s="79" t="s">
        <v>655</v>
      </c>
      <c r="D77" s="79"/>
      <c r="E77" s="79"/>
      <c r="F77" s="79"/>
      <c r="G77" s="79"/>
      <c r="H77" s="79"/>
      <c r="I77" s="79"/>
      <c r="J77" s="79"/>
      <c r="K77" s="79"/>
      <c r="L77" s="79"/>
      <c r="M77" s="79"/>
      <c r="N77" s="79"/>
      <c r="O77" s="79"/>
      <c r="P77" s="79"/>
      <c r="Q77" s="79"/>
      <c r="R77" s="79"/>
      <c r="S77" s="79"/>
      <c r="T77" s="79"/>
      <c r="U77" s="79"/>
      <c r="V77" s="79"/>
    </row>
    <row r="78" spans="1:22" ht="4.5" customHeight="1" x14ac:dyDescent="0.2"/>
    <row r="79" spans="1:22" ht="16.5" customHeight="1" x14ac:dyDescent="0.2">
      <c r="A79" s="26" t="s">
        <v>125</v>
      </c>
      <c r="B79" s="25"/>
      <c r="C79" s="25"/>
      <c r="D79" s="25"/>
      <c r="E79" s="79" t="s">
        <v>531</v>
      </c>
      <c r="F79" s="79"/>
      <c r="G79" s="79"/>
      <c r="H79" s="79"/>
      <c r="I79" s="79"/>
      <c r="J79" s="79"/>
      <c r="K79" s="79"/>
      <c r="L79" s="79"/>
      <c r="M79" s="79"/>
      <c r="N79" s="79"/>
      <c r="O79" s="79"/>
      <c r="P79" s="79"/>
      <c r="Q79" s="79"/>
      <c r="R79" s="79"/>
      <c r="S79" s="79"/>
      <c r="T79" s="79"/>
      <c r="U79" s="79"/>
      <c r="V79" s="79"/>
    </row>
  </sheetData>
  <mergeCells count="16">
    <mergeCell ref="K1:V1"/>
    <mergeCell ref="C67:V67"/>
    <mergeCell ref="C69:V69"/>
    <mergeCell ref="C70:V70"/>
    <mergeCell ref="C72:V72"/>
    <mergeCell ref="M2:N2"/>
    <mergeCell ref="O2:P2"/>
    <mergeCell ref="Q2:R2"/>
    <mergeCell ref="S2:T2"/>
    <mergeCell ref="U2:V2"/>
    <mergeCell ref="E79:V79"/>
    <mergeCell ref="C73:V73"/>
    <mergeCell ref="C74:V74"/>
    <mergeCell ref="C75:V75"/>
    <mergeCell ref="C76:V76"/>
    <mergeCell ref="C77:V77"/>
  </mergeCells>
  <pageMargins left="0.7" right="0.7" top="0.75" bottom="0.75" header="0.3" footer="0.3"/>
  <pageSetup paperSize="9" fitToHeight="0" orientation="landscape" horizontalDpi="300" verticalDpi="300"/>
  <headerFooter scaleWithDoc="0" alignWithMargins="0">
    <oddHeader>&amp;C&amp;"Arial"&amp;8TABLE 10A.56</oddHeader>
    <oddFooter>&amp;L&amp;"Arial"&amp;8REPORT ON
GOVERNMENT
SERVICES 2022&amp;R&amp;"Arial"&amp;8PRIMARY AND
COMMUNITY HEALTH
PAGE &amp;B&amp;P&amp;B</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AD215"/>
  <sheetViews>
    <sheetView showGridLines="0" workbookViewId="0"/>
  </sheetViews>
  <sheetFormatPr defaultColWidth="10.85546875" defaultRowHeight="12.75" x14ac:dyDescent="0.2"/>
  <cols>
    <col min="1" max="10" width="1.7109375" customWidth="1"/>
    <col min="11" max="11" width="7.7109375" customWidth="1"/>
    <col min="12" max="12" width="5.42578125" customWidth="1"/>
    <col min="13" max="13" width="7" customWidth="1"/>
    <col min="14" max="14" width="6.140625" customWidth="1"/>
    <col min="15" max="15" width="7" customWidth="1"/>
    <col min="16" max="16" width="6.140625" customWidth="1"/>
    <col min="17" max="17" width="7" customWidth="1"/>
    <col min="18" max="18" width="6.140625" customWidth="1"/>
    <col min="19" max="19" width="7" customWidth="1"/>
    <col min="20" max="20" width="6.140625" customWidth="1"/>
    <col min="21" max="21" width="7" customWidth="1"/>
    <col min="22" max="22" width="6.140625" customWidth="1"/>
    <col min="23" max="23" width="7" customWidth="1"/>
    <col min="24" max="24" width="6.140625" customWidth="1"/>
    <col min="25" max="25" width="7" customWidth="1"/>
    <col min="26" max="26" width="6.140625" customWidth="1"/>
    <col min="27" max="27" width="7" customWidth="1"/>
    <col min="28" max="28" width="6.140625" customWidth="1"/>
    <col min="29" max="29" width="7" customWidth="1"/>
    <col min="30" max="30" width="6.140625" customWidth="1"/>
  </cols>
  <sheetData>
    <row r="1" spans="1:30" ht="17.45" customHeight="1" x14ac:dyDescent="0.2">
      <c r="A1" s="8" t="s">
        <v>877</v>
      </c>
      <c r="B1" s="8"/>
      <c r="C1" s="8"/>
      <c r="D1" s="8"/>
      <c r="E1" s="8"/>
      <c r="F1" s="8"/>
      <c r="G1" s="8"/>
      <c r="H1" s="8"/>
      <c r="I1" s="8"/>
      <c r="J1" s="8"/>
      <c r="K1" s="85" t="s">
        <v>878</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140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879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433</v>
      </c>
      <c r="D5" s="7"/>
      <c r="E5" s="7"/>
      <c r="F5" s="7"/>
      <c r="G5" s="7"/>
      <c r="H5" s="7"/>
      <c r="I5" s="7"/>
      <c r="J5" s="7"/>
      <c r="K5" s="7"/>
      <c r="L5" s="9" t="s">
        <v>174</v>
      </c>
      <c r="M5" s="30">
        <v>96.8</v>
      </c>
      <c r="N5" s="52">
        <v>0.8</v>
      </c>
      <c r="O5" s="30">
        <v>97.2</v>
      </c>
      <c r="P5" s="52">
        <v>1</v>
      </c>
      <c r="Q5" s="30">
        <v>97.1</v>
      </c>
      <c r="R5" s="52">
        <v>8.6999999999999993</v>
      </c>
      <c r="S5" s="30">
        <v>96.5</v>
      </c>
      <c r="T5" s="52">
        <v>1.6</v>
      </c>
      <c r="U5" s="30">
        <v>96.6</v>
      </c>
      <c r="V5" s="52">
        <v>0.9</v>
      </c>
      <c r="W5" s="42" t="s">
        <v>101</v>
      </c>
      <c r="X5" s="7"/>
      <c r="Y5" s="30">
        <v>96.5</v>
      </c>
      <c r="Z5" s="52">
        <v>1.2</v>
      </c>
      <c r="AA5" s="42" t="s">
        <v>101</v>
      </c>
      <c r="AB5" s="7"/>
      <c r="AC5" s="30">
        <v>96.8</v>
      </c>
      <c r="AD5" s="52">
        <v>0.7</v>
      </c>
    </row>
    <row r="6" spans="1:30" ht="16.5" customHeight="1" x14ac:dyDescent="0.2">
      <c r="A6" s="7"/>
      <c r="B6" s="7"/>
      <c r="C6" s="7"/>
      <c r="D6" s="7" t="s">
        <v>521</v>
      </c>
      <c r="E6" s="7"/>
      <c r="F6" s="7"/>
      <c r="G6" s="7"/>
      <c r="H6" s="7"/>
      <c r="I6" s="7"/>
      <c r="J6" s="7"/>
      <c r="K6" s="7"/>
      <c r="L6" s="9" t="s">
        <v>174</v>
      </c>
      <c r="M6" s="36">
        <v>0.4</v>
      </c>
      <c r="N6" s="7"/>
      <c r="O6" s="36">
        <v>0.6</v>
      </c>
      <c r="P6" s="7"/>
      <c r="Q6" s="36">
        <v>4.5999999999999996</v>
      </c>
      <c r="R6" s="7"/>
      <c r="S6" s="36">
        <v>0.9</v>
      </c>
      <c r="T6" s="7"/>
      <c r="U6" s="36">
        <v>0.5</v>
      </c>
      <c r="V6" s="7"/>
      <c r="W6" s="42" t="s">
        <v>101</v>
      </c>
      <c r="X6" s="7"/>
      <c r="Y6" s="36">
        <v>0.6</v>
      </c>
      <c r="Z6" s="7"/>
      <c r="AA6" s="42" t="s">
        <v>101</v>
      </c>
      <c r="AB6" s="7"/>
      <c r="AC6" s="36">
        <v>0.4</v>
      </c>
      <c r="AD6" s="7"/>
    </row>
    <row r="7" spans="1:30" ht="29.45" customHeight="1" x14ac:dyDescent="0.2">
      <c r="A7" s="7"/>
      <c r="B7" s="7"/>
      <c r="C7" s="84" t="s">
        <v>868</v>
      </c>
      <c r="D7" s="84"/>
      <c r="E7" s="84"/>
      <c r="F7" s="84"/>
      <c r="G7" s="84"/>
      <c r="H7" s="84"/>
      <c r="I7" s="84"/>
      <c r="J7" s="84"/>
      <c r="K7" s="84"/>
      <c r="L7" s="9" t="s">
        <v>174</v>
      </c>
      <c r="M7" s="30">
        <v>96.3</v>
      </c>
      <c r="N7" s="52">
        <v>2.5</v>
      </c>
      <c r="O7" s="30">
        <v>97.7</v>
      </c>
      <c r="P7" s="52">
        <v>1.9</v>
      </c>
      <c r="Q7" s="30">
        <v>95.4</v>
      </c>
      <c r="R7" s="52">
        <v>0.5</v>
      </c>
      <c r="S7" s="30">
        <v>96.2</v>
      </c>
      <c r="T7" s="52">
        <v>1.3</v>
      </c>
      <c r="U7" s="30">
        <v>98.3</v>
      </c>
      <c r="V7" s="52">
        <v>1.2</v>
      </c>
      <c r="W7" s="30">
        <v>96</v>
      </c>
      <c r="X7" s="52">
        <v>1.6</v>
      </c>
      <c r="Y7" s="42" t="s">
        <v>227</v>
      </c>
      <c r="Z7" s="7"/>
      <c r="AA7" s="30">
        <v>96</v>
      </c>
      <c r="AB7" s="52">
        <v>2.9</v>
      </c>
      <c r="AC7" s="30">
        <v>96.5</v>
      </c>
      <c r="AD7" s="52">
        <v>0.5</v>
      </c>
    </row>
    <row r="8" spans="1:30" ht="16.5" customHeight="1" x14ac:dyDescent="0.2">
      <c r="A8" s="7"/>
      <c r="B8" s="7"/>
      <c r="C8" s="7"/>
      <c r="D8" s="7" t="s">
        <v>521</v>
      </c>
      <c r="E8" s="7"/>
      <c r="F8" s="7"/>
      <c r="G8" s="7"/>
      <c r="H8" s="7"/>
      <c r="I8" s="7"/>
      <c r="J8" s="7"/>
      <c r="K8" s="7"/>
      <c r="L8" s="9" t="s">
        <v>174</v>
      </c>
      <c r="M8" s="36">
        <v>1.4</v>
      </c>
      <c r="N8" s="7"/>
      <c r="O8" s="36">
        <v>1</v>
      </c>
      <c r="P8" s="7"/>
      <c r="Q8" s="36">
        <v>0.3</v>
      </c>
      <c r="R8" s="7"/>
      <c r="S8" s="36">
        <v>0.7</v>
      </c>
      <c r="T8" s="7"/>
      <c r="U8" s="36">
        <v>0.6</v>
      </c>
      <c r="V8" s="7"/>
      <c r="W8" s="36">
        <v>0.9</v>
      </c>
      <c r="X8" s="7"/>
      <c r="Y8" s="42" t="s">
        <v>227</v>
      </c>
      <c r="Z8" s="7"/>
      <c r="AA8" s="36">
        <v>1.5</v>
      </c>
      <c r="AB8" s="7"/>
      <c r="AC8" s="36">
        <v>0.2</v>
      </c>
      <c r="AD8" s="7"/>
    </row>
    <row r="9" spans="1:30" ht="16.5" customHeight="1" x14ac:dyDescent="0.2">
      <c r="A9" s="7"/>
      <c r="B9" s="7"/>
      <c r="C9" s="7" t="s">
        <v>388</v>
      </c>
      <c r="D9" s="7"/>
      <c r="E9" s="7"/>
      <c r="F9" s="7"/>
      <c r="G9" s="7"/>
      <c r="H9" s="7"/>
      <c r="I9" s="7"/>
      <c r="J9" s="7"/>
      <c r="K9" s="7"/>
      <c r="L9" s="9" t="s">
        <v>174</v>
      </c>
      <c r="M9" s="30">
        <v>96.5</v>
      </c>
      <c r="N9" s="52">
        <v>0.8</v>
      </c>
      <c r="O9" s="30">
        <v>97.5</v>
      </c>
      <c r="P9" s="52">
        <v>0.8</v>
      </c>
      <c r="Q9" s="30">
        <v>96.4</v>
      </c>
      <c r="R9" s="52">
        <v>0.4</v>
      </c>
      <c r="S9" s="30">
        <v>96.5</v>
      </c>
      <c r="T9" s="52">
        <v>2</v>
      </c>
      <c r="U9" s="30">
        <v>97</v>
      </c>
      <c r="V9" s="52">
        <v>1</v>
      </c>
      <c r="W9" s="30">
        <v>96</v>
      </c>
      <c r="X9" s="52">
        <v>1.6</v>
      </c>
      <c r="Y9" s="30">
        <v>96.5</v>
      </c>
      <c r="Z9" s="52">
        <v>1.2</v>
      </c>
      <c r="AA9" s="30">
        <v>96</v>
      </c>
      <c r="AB9" s="52">
        <v>2.9</v>
      </c>
      <c r="AC9" s="30">
        <v>96.7</v>
      </c>
      <c r="AD9" s="52">
        <v>0.5</v>
      </c>
    </row>
    <row r="10" spans="1:30" ht="16.5" customHeight="1" x14ac:dyDescent="0.2">
      <c r="A10" s="7"/>
      <c r="B10" s="7"/>
      <c r="C10" s="7"/>
      <c r="D10" s="7" t="s">
        <v>521</v>
      </c>
      <c r="E10" s="7"/>
      <c r="F10" s="7"/>
      <c r="G10" s="7"/>
      <c r="H10" s="7"/>
      <c r="I10" s="7"/>
      <c r="J10" s="7"/>
      <c r="K10" s="7"/>
      <c r="L10" s="9" t="s">
        <v>174</v>
      </c>
      <c r="M10" s="36">
        <v>0.4</v>
      </c>
      <c r="N10" s="7"/>
      <c r="O10" s="36">
        <v>0.4</v>
      </c>
      <c r="P10" s="7"/>
      <c r="Q10" s="36">
        <v>0.2</v>
      </c>
      <c r="R10" s="7"/>
      <c r="S10" s="36">
        <v>1</v>
      </c>
      <c r="T10" s="7"/>
      <c r="U10" s="36">
        <v>0.6</v>
      </c>
      <c r="V10" s="7"/>
      <c r="W10" s="36">
        <v>0.9</v>
      </c>
      <c r="X10" s="7"/>
      <c r="Y10" s="36">
        <v>0.6</v>
      </c>
      <c r="Z10" s="7"/>
      <c r="AA10" s="36">
        <v>1.5</v>
      </c>
      <c r="AB10" s="7"/>
      <c r="AC10" s="36">
        <v>0.3</v>
      </c>
      <c r="AD10" s="7"/>
    </row>
    <row r="11" spans="1:30" ht="16.5" customHeight="1" x14ac:dyDescent="0.2">
      <c r="A11" s="7"/>
      <c r="B11" s="7" t="s">
        <v>880</v>
      </c>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
      <c r="A12" s="7"/>
      <c r="B12" s="7"/>
      <c r="C12" s="7" t="s">
        <v>433</v>
      </c>
      <c r="D12" s="7"/>
      <c r="E12" s="7"/>
      <c r="F12" s="7"/>
      <c r="G12" s="7"/>
      <c r="H12" s="7"/>
      <c r="I12" s="7"/>
      <c r="J12" s="7"/>
      <c r="K12" s="7"/>
      <c r="L12" s="9" t="s">
        <v>174</v>
      </c>
      <c r="M12" s="30">
        <v>97.6</v>
      </c>
      <c r="N12" s="52">
        <v>6.6</v>
      </c>
      <c r="O12" s="30">
        <v>98</v>
      </c>
      <c r="P12" s="52">
        <v>0.6</v>
      </c>
      <c r="Q12" s="30">
        <v>97.1</v>
      </c>
      <c r="R12" s="52">
        <v>0.9</v>
      </c>
      <c r="S12" s="30">
        <v>96.6</v>
      </c>
      <c r="T12" s="52">
        <v>1.4</v>
      </c>
      <c r="U12" s="30">
        <v>97.4</v>
      </c>
      <c r="V12" s="52">
        <v>1.9</v>
      </c>
      <c r="W12" s="42" t="s">
        <v>101</v>
      </c>
      <c r="X12" s="7"/>
      <c r="Y12" s="30">
        <v>96.7</v>
      </c>
      <c r="Z12" s="52">
        <v>2.2999999999999998</v>
      </c>
      <c r="AA12" s="42" t="s">
        <v>101</v>
      </c>
      <c r="AB12" s="7"/>
      <c r="AC12" s="30">
        <v>97.5</v>
      </c>
      <c r="AD12" s="52">
        <v>0.2</v>
      </c>
    </row>
    <row r="13" spans="1:30" ht="16.5" customHeight="1" x14ac:dyDescent="0.2">
      <c r="A13" s="7"/>
      <c r="B13" s="7"/>
      <c r="C13" s="7"/>
      <c r="D13" s="7" t="s">
        <v>521</v>
      </c>
      <c r="E13" s="7"/>
      <c r="F13" s="7"/>
      <c r="G13" s="7"/>
      <c r="H13" s="7"/>
      <c r="I13" s="7"/>
      <c r="J13" s="7"/>
      <c r="K13" s="7"/>
      <c r="L13" s="9" t="s">
        <v>174</v>
      </c>
      <c r="M13" s="36">
        <v>3.4</v>
      </c>
      <c r="N13" s="7"/>
      <c r="O13" s="36">
        <v>0.3</v>
      </c>
      <c r="P13" s="7"/>
      <c r="Q13" s="36">
        <v>0.5</v>
      </c>
      <c r="R13" s="7"/>
      <c r="S13" s="36">
        <v>0.8</v>
      </c>
      <c r="T13" s="7"/>
      <c r="U13" s="36">
        <v>1</v>
      </c>
      <c r="V13" s="7"/>
      <c r="W13" s="42" t="s">
        <v>101</v>
      </c>
      <c r="X13" s="7"/>
      <c r="Y13" s="36">
        <v>1.2</v>
      </c>
      <c r="Z13" s="7"/>
      <c r="AA13" s="42" t="s">
        <v>101</v>
      </c>
      <c r="AB13" s="7"/>
      <c r="AC13" s="36">
        <v>0.1</v>
      </c>
      <c r="AD13" s="7"/>
    </row>
    <row r="14" spans="1:30" ht="29.45" customHeight="1" x14ac:dyDescent="0.2">
      <c r="A14" s="7"/>
      <c r="B14" s="7"/>
      <c r="C14" s="84" t="s">
        <v>868</v>
      </c>
      <c r="D14" s="84"/>
      <c r="E14" s="84"/>
      <c r="F14" s="84"/>
      <c r="G14" s="84"/>
      <c r="H14" s="84"/>
      <c r="I14" s="84"/>
      <c r="J14" s="84"/>
      <c r="K14" s="84"/>
      <c r="L14" s="9" t="s">
        <v>174</v>
      </c>
      <c r="M14" s="30">
        <v>96.4</v>
      </c>
      <c r="N14" s="52">
        <v>1.6</v>
      </c>
      <c r="O14" s="58">
        <v>98.1</v>
      </c>
      <c r="P14" s="61">
        <v>14.5</v>
      </c>
      <c r="Q14" s="30">
        <v>97.3</v>
      </c>
      <c r="R14" s="52">
        <v>1.9</v>
      </c>
      <c r="S14" s="30">
        <v>96.9</v>
      </c>
      <c r="T14" s="52">
        <v>2.7</v>
      </c>
      <c r="U14" s="30">
        <v>97.2</v>
      </c>
      <c r="V14" s="52">
        <v>1.6</v>
      </c>
      <c r="W14" s="30">
        <v>97.8</v>
      </c>
      <c r="X14" s="52">
        <v>1.2</v>
      </c>
      <c r="Y14" s="42" t="s">
        <v>227</v>
      </c>
      <c r="Z14" s="7"/>
      <c r="AA14" s="30">
        <v>96.3</v>
      </c>
      <c r="AB14" s="52">
        <v>2.9</v>
      </c>
      <c r="AC14" s="30">
        <v>97.2</v>
      </c>
      <c r="AD14" s="52">
        <v>0.6</v>
      </c>
    </row>
    <row r="15" spans="1:30" ht="16.5" customHeight="1" x14ac:dyDescent="0.2">
      <c r="A15" s="7"/>
      <c r="B15" s="7"/>
      <c r="C15" s="7"/>
      <c r="D15" s="7" t="s">
        <v>521</v>
      </c>
      <c r="E15" s="7"/>
      <c r="F15" s="7"/>
      <c r="G15" s="7"/>
      <c r="H15" s="7"/>
      <c r="I15" s="7"/>
      <c r="J15" s="7"/>
      <c r="K15" s="7"/>
      <c r="L15" s="9" t="s">
        <v>174</v>
      </c>
      <c r="M15" s="36">
        <v>0.8</v>
      </c>
      <c r="N15" s="7"/>
      <c r="O15" s="36">
        <v>7.5</v>
      </c>
      <c r="P15" s="7"/>
      <c r="Q15" s="36">
        <v>1</v>
      </c>
      <c r="R15" s="7"/>
      <c r="S15" s="36">
        <v>1.4</v>
      </c>
      <c r="T15" s="7"/>
      <c r="U15" s="36">
        <v>0.8</v>
      </c>
      <c r="V15" s="7"/>
      <c r="W15" s="36">
        <v>0.6</v>
      </c>
      <c r="X15" s="7"/>
      <c r="Y15" s="42" t="s">
        <v>227</v>
      </c>
      <c r="Z15" s="7"/>
      <c r="AA15" s="36">
        <v>1.5</v>
      </c>
      <c r="AB15" s="7"/>
      <c r="AC15" s="36">
        <v>0.3</v>
      </c>
      <c r="AD15" s="7"/>
    </row>
    <row r="16" spans="1:30" ht="16.5" customHeight="1" x14ac:dyDescent="0.2">
      <c r="A16" s="7"/>
      <c r="B16" s="7"/>
      <c r="C16" s="7" t="s">
        <v>388</v>
      </c>
      <c r="D16" s="7"/>
      <c r="E16" s="7"/>
      <c r="F16" s="7"/>
      <c r="G16" s="7"/>
      <c r="H16" s="7"/>
      <c r="I16" s="7"/>
      <c r="J16" s="7"/>
      <c r="K16" s="7"/>
      <c r="L16" s="9" t="s">
        <v>174</v>
      </c>
      <c r="M16" s="30">
        <v>97.3</v>
      </c>
      <c r="N16" s="52">
        <v>4.2</v>
      </c>
      <c r="O16" s="30">
        <v>98.2</v>
      </c>
      <c r="P16" s="52">
        <v>0.7</v>
      </c>
      <c r="Q16" s="30">
        <v>97.2</v>
      </c>
      <c r="R16" s="52">
        <v>4.0999999999999996</v>
      </c>
      <c r="S16" s="30">
        <v>97</v>
      </c>
      <c r="T16" s="52">
        <v>1.9</v>
      </c>
      <c r="U16" s="30">
        <v>98</v>
      </c>
      <c r="V16" s="52">
        <v>1.4</v>
      </c>
      <c r="W16" s="30">
        <v>97.8</v>
      </c>
      <c r="X16" s="52">
        <v>1.2</v>
      </c>
      <c r="Y16" s="30">
        <v>96.7</v>
      </c>
      <c r="Z16" s="52">
        <v>2.2999999999999998</v>
      </c>
      <c r="AA16" s="30">
        <v>96.3</v>
      </c>
      <c r="AB16" s="52">
        <v>2.9</v>
      </c>
      <c r="AC16" s="30">
        <v>97.5</v>
      </c>
      <c r="AD16" s="52">
        <v>1.8</v>
      </c>
    </row>
    <row r="17" spans="1:30" ht="16.5" customHeight="1" x14ac:dyDescent="0.2">
      <c r="A17" s="7"/>
      <c r="B17" s="7"/>
      <c r="C17" s="7"/>
      <c r="D17" s="7" t="s">
        <v>521</v>
      </c>
      <c r="E17" s="7"/>
      <c r="F17" s="7"/>
      <c r="G17" s="7"/>
      <c r="H17" s="7"/>
      <c r="I17" s="7"/>
      <c r="J17" s="7"/>
      <c r="K17" s="7"/>
      <c r="L17" s="9" t="s">
        <v>174</v>
      </c>
      <c r="M17" s="36">
        <v>2.2000000000000002</v>
      </c>
      <c r="N17" s="7"/>
      <c r="O17" s="36">
        <v>0.4</v>
      </c>
      <c r="P17" s="7"/>
      <c r="Q17" s="36">
        <v>2.2000000000000002</v>
      </c>
      <c r="R17" s="7"/>
      <c r="S17" s="36">
        <v>1</v>
      </c>
      <c r="T17" s="7"/>
      <c r="U17" s="36">
        <v>0.7</v>
      </c>
      <c r="V17" s="7"/>
      <c r="W17" s="36">
        <v>0.6</v>
      </c>
      <c r="X17" s="7"/>
      <c r="Y17" s="36">
        <v>1.2</v>
      </c>
      <c r="Z17" s="7"/>
      <c r="AA17" s="36">
        <v>1.5</v>
      </c>
      <c r="AB17" s="7"/>
      <c r="AC17" s="36">
        <v>0.9</v>
      </c>
      <c r="AD17" s="7"/>
    </row>
    <row r="18" spans="1:30" ht="16.5" customHeight="1" x14ac:dyDescent="0.2">
      <c r="A18" s="7"/>
      <c r="B18" s="7" t="s">
        <v>881</v>
      </c>
      <c r="C18" s="7"/>
      <c r="D18" s="7"/>
      <c r="E18" s="7"/>
      <c r="F18" s="7"/>
      <c r="G18" s="7"/>
      <c r="H18" s="7"/>
      <c r="I18" s="7"/>
      <c r="J18" s="7"/>
      <c r="K18" s="7"/>
      <c r="L18" s="9"/>
      <c r="M18" s="10"/>
      <c r="N18" s="7"/>
      <c r="O18" s="10"/>
      <c r="P18" s="7"/>
      <c r="Q18" s="10"/>
      <c r="R18" s="7"/>
      <c r="S18" s="10"/>
      <c r="T18" s="7"/>
      <c r="U18" s="10"/>
      <c r="V18" s="7"/>
      <c r="W18" s="10"/>
      <c r="X18" s="7"/>
      <c r="Y18" s="10"/>
      <c r="Z18" s="7"/>
      <c r="AA18" s="10"/>
      <c r="AB18" s="7"/>
      <c r="AC18" s="10"/>
      <c r="AD18" s="7"/>
    </row>
    <row r="19" spans="1:30" ht="16.5" customHeight="1" x14ac:dyDescent="0.2">
      <c r="A19" s="7"/>
      <c r="B19" s="7"/>
      <c r="C19" s="7" t="s">
        <v>433</v>
      </c>
      <c r="D19" s="7"/>
      <c r="E19" s="7"/>
      <c r="F19" s="7"/>
      <c r="G19" s="7"/>
      <c r="H19" s="7"/>
      <c r="I19" s="7"/>
      <c r="J19" s="7"/>
      <c r="K19" s="7"/>
      <c r="L19" s="9" t="s">
        <v>174</v>
      </c>
      <c r="M19" s="30">
        <v>97.7</v>
      </c>
      <c r="N19" s="52">
        <v>1.3</v>
      </c>
      <c r="O19" s="30">
        <v>97.6</v>
      </c>
      <c r="P19" s="52">
        <v>0.9</v>
      </c>
      <c r="Q19" s="30">
        <v>98.3</v>
      </c>
      <c r="R19" s="52">
        <v>0.3</v>
      </c>
      <c r="S19" s="30">
        <v>97.1</v>
      </c>
      <c r="T19" s="52">
        <v>1.2</v>
      </c>
      <c r="U19" s="30">
        <v>97.4</v>
      </c>
      <c r="V19" s="52">
        <v>2.2000000000000002</v>
      </c>
      <c r="W19" s="42" t="s">
        <v>101</v>
      </c>
      <c r="X19" s="7"/>
      <c r="Y19" s="30">
        <v>96.6</v>
      </c>
      <c r="Z19" s="52">
        <v>1.2</v>
      </c>
      <c r="AA19" s="42" t="s">
        <v>101</v>
      </c>
      <c r="AB19" s="7"/>
      <c r="AC19" s="30">
        <v>97.7</v>
      </c>
      <c r="AD19" s="52">
        <v>0.3</v>
      </c>
    </row>
    <row r="20" spans="1:30" ht="16.5" customHeight="1" x14ac:dyDescent="0.2">
      <c r="A20" s="7"/>
      <c r="B20" s="7"/>
      <c r="C20" s="7"/>
      <c r="D20" s="7" t="s">
        <v>521</v>
      </c>
      <c r="E20" s="7"/>
      <c r="F20" s="7"/>
      <c r="G20" s="7"/>
      <c r="H20" s="7"/>
      <c r="I20" s="7"/>
      <c r="J20" s="7"/>
      <c r="K20" s="7"/>
      <c r="L20" s="9" t="s">
        <v>174</v>
      </c>
      <c r="M20" s="36">
        <v>0.7</v>
      </c>
      <c r="N20" s="7"/>
      <c r="O20" s="36">
        <v>0.5</v>
      </c>
      <c r="P20" s="7"/>
      <c r="Q20" s="36">
        <v>0.2</v>
      </c>
      <c r="R20" s="7"/>
      <c r="S20" s="36">
        <v>0.6</v>
      </c>
      <c r="T20" s="7"/>
      <c r="U20" s="36">
        <v>1.2</v>
      </c>
      <c r="V20" s="7"/>
      <c r="W20" s="42" t="s">
        <v>101</v>
      </c>
      <c r="X20" s="7"/>
      <c r="Y20" s="36">
        <v>0.7</v>
      </c>
      <c r="Z20" s="7"/>
      <c r="AA20" s="42" t="s">
        <v>101</v>
      </c>
      <c r="AB20" s="7"/>
      <c r="AC20" s="36">
        <v>0.2</v>
      </c>
      <c r="AD20" s="7"/>
    </row>
    <row r="21" spans="1:30" ht="29.45" customHeight="1" x14ac:dyDescent="0.2">
      <c r="A21" s="7"/>
      <c r="B21" s="7"/>
      <c r="C21" s="84" t="s">
        <v>868</v>
      </c>
      <c r="D21" s="84"/>
      <c r="E21" s="84"/>
      <c r="F21" s="84"/>
      <c r="G21" s="84"/>
      <c r="H21" s="84"/>
      <c r="I21" s="84"/>
      <c r="J21" s="84"/>
      <c r="K21" s="84"/>
      <c r="L21" s="9" t="s">
        <v>174</v>
      </c>
      <c r="M21" s="30">
        <v>96.6</v>
      </c>
      <c r="N21" s="52">
        <v>2.5</v>
      </c>
      <c r="O21" s="30">
        <v>98.6</v>
      </c>
      <c r="P21" s="52">
        <v>1.1000000000000001</v>
      </c>
      <c r="Q21" s="30">
        <v>96.8</v>
      </c>
      <c r="R21" s="52">
        <v>1.7</v>
      </c>
      <c r="S21" s="30">
        <v>96.2</v>
      </c>
      <c r="T21" s="52">
        <v>4.9000000000000004</v>
      </c>
      <c r="U21" s="30">
        <v>97.1</v>
      </c>
      <c r="V21" s="52">
        <v>1.9</v>
      </c>
      <c r="W21" s="30">
        <v>97.4</v>
      </c>
      <c r="X21" s="52">
        <v>0.7</v>
      </c>
      <c r="Y21" s="42" t="s">
        <v>227</v>
      </c>
      <c r="Z21" s="7"/>
      <c r="AA21" s="58">
        <v>96.6</v>
      </c>
      <c r="AB21" s="61">
        <v>14.5</v>
      </c>
      <c r="AC21" s="30">
        <v>97.4</v>
      </c>
      <c r="AD21" s="52">
        <v>0.4</v>
      </c>
    </row>
    <row r="22" spans="1:30" ht="16.5" customHeight="1" x14ac:dyDescent="0.2">
      <c r="A22" s="7"/>
      <c r="B22" s="7"/>
      <c r="C22" s="7"/>
      <c r="D22" s="7" t="s">
        <v>521</v>
      </c>
      <c r="E22" s="7"/>
      <c r="F22" s="7"/>
      <c r="G22" s="7"/>
      <c r="H22" s="7"/>
      <c r="I22" s="7"/>
      <c r="J22" s="7"/>
      <c r="K22" s="7"/>
      <c r="L22" s="9" t="s">
        <v>174</v>
      </c>
      <c r="M22" s="36">
        <v>1.3</v>
      </c>
      <c r="N22" s="7"/>
      <c r="O22" s="36">
        <v>0.6</v>
      </c>
      <c r="P22" s="7"/>
      <c r="Q22" s="36">
        <v>0.9</v>
      </c>
      <c r="R22" s="7"/>
      <c r="S22" s="36">
        <v>2.6</v>
      </c>
      <c r="T22" s="7"/>
      <c r="U22" s="36">
        <v>1</v>
      </c>
      <c r="V22" s="7"/>
      <c r="W22" s="36">
        <v>0.4</v>
      </c>
      <c r="X22" s="7"/>
      <c r="Y22" s="42" t="s">
        <v>227</v>
      </c>
      <c r="Z22" s="7"/>
      <c r="AA22" s="36">
        <v>7.7</v>
      </c>
      <c r="AB22" s="7"/>
      <c r="AC22" s="36">
        <v>0.2</v>
      </c>
      <c r="AD22" s="7"/>
    </row>
    <row r="23" spans="1:30" ht="16.5" customHeight="1" x14ac:dyDescent="0.2">
      <c r="A23" s="7"/>
      <c r="B23" s="7"/>
      <c r="C23" s="7" t="s">
        <v>388</v>
      </c>
      <c r="D23" s="7"/>
      <c r="E23" s="7"/>
      <c r="F23" s="7"/>
      <c r="G23" s="7"/>
      <c r="H23" s="7"/>
      <c r="I23" s="7"/>
      <c r="J23" s="7"/>
      <c r="K23" s="7"/>
      <c r="L23" s="9" t="s">
        <v>174</v>
      </c>
      <c r="M23" s="30">
        <v>97.4</v>
      </c>
      <c r="N23" s="52">
        <v>0.5</v>
      </c>
      <c r="O23" s="30">
        <v>97.9</v>
      </c>
      <c r="P23" s="52">
        <v>0.9</v>
      </c>
      <c r="Q23" s="30">
        <v>97.7</v>
      </c>
      <c r="R23" s="52">
        <v>0.1</v>
      </c>
      <c r="S23" s="30">
        <v>97.2</v>
      </c>
      <c r="T23" s="52">
        <v>2.1</v>
      </c>
      <c r="U23" s="30">
        <v>97.6</v>
      </c>
      <c r="V23" s="52">
        <v>1.7</v>
      </c>
      <c r="W23" s="30">
        <v>97.4</v>
      </c>
      <c r="X23" s="52">
        <v>0.7</v>
      </c>
      <c r="Y23" s="30">
        <v>96.6</v>
      </c>
      <c r="Z23" s="52">
        <v>1.2</v>
      </c>
      <c r="AA23" s="58">
        <v>96.6</v>
      </c>
      <c r="AB23" s="61">
        <v>14.5</v>
      </c>
      <c r="AC23" s="30">
        <v>97.6</v>
      </c>
      <c r="AD23" s="52">
        <v>0.2</v>
      </c>
    </row>
    <row r="24" spans="1:30" ht="16.5" customHeight="1" x14ac:dyDescent="0.2">
      <c r="A24" s="7"/>
      <c r="B24" s="7"/>
      <c r="C24" s="7"/>
      <c r="D24" s="7" t="s">
        <v>521</v>
      </c>
      <c r="E24" s="7"/>
      <c r="F24" s="7"/>
      <c r="G24" s="7"/>
      <c r="H24" s="7"/>
      <c r="I24" s="7"/>
      <c r="J24" s="7"/>
      <c r="K24" s="7"/>
      <c r="L24" s="9" t="s">
        <v>174</v>
      </c>
      <c r="M24" s="36">
        <v>0.3</v>
      </c>
      <c r="N24" s="7"/>
      <c r="O24" s="36">
        <v>0.5</v>
      </c>
      <c r="P24" s="7"/>
      <c r="Q24" s="36">
        <v>0.1</v>
      </c>
      <c r="R24" s="7"/>
      <c r="S24" s="36">
        <v>1.1000000000000001</v>
      </c>
      <c r="T24" s="7"/>
      <c r="U24" s="36">
        <v>0.9</v>
      </c>
      <c r="V24" s="7"/>
      <c r="W24" s="36">
        <v>0.4</v>
      </c>
      <c r="X24" s="7"/>
      <c r="Y24" s="36">
        <v>0.7</v>
      </c>
      <c r="Z24" s="7"/>
      <c r="AA24" s="36">
        <v>7.7</v>
      </c>
      <c r="AB24" s="7"/>
      <c r="AC24" s="36">
        <v>0.1</v>
      </c>
      <c r="AD24" s="7"/>
    </row>
    <row r="25" spans="1:30" ht="16.5" customHeight="1" x14ac:dyDescent="0.2">
      <c r="A25" s="7" t="s">
        <v>96</v>
      </c>
      <c r="B25" s="7"/>
      <c r="C25" s="7"/>
      <c r="D25" s="7"/>
      <c r="E25" s="7"/>
      <c r="F25" s="7"/>
      <c r="G25" s="7"/>
      <c r="H25" s="7"/>
      <c r="I25" s="7"/>
      <c r="J25" s="7"/>
      <c r="K25" s="7"/>
      <c r="L25" s="9"/>
      <c r="M25" s="10"/>
      <c r="N25" s="7"/>
      <c r="O25" s="10"/>
      <c r="P25" s="7"/>
      <c r="Q25" s="10"/>
      <c r="R25" s="7"/>
      <c r="S25" s="10"/>
      <c r="T25" s="7"/>
      <c r="U25" s="10"/>
      <c r="V25" s="7"/>
      <c r="W25" s="10"/>
      <c r="X25" s="7"/>
      <c r="Y25" s="10"/>
      <c r="Z25" s="7"/>
      <c r="AA25" s="10"/>
      <c r="AB25" s="7"/>
      <c r="AC25" s="10"/>
      <c r="AD25" s="7"/>
    </row>
    <row r="26" spans="1:30" ht="16.5" customHeight="1" x14ac:dyDescent="0.2">
      <c r="A26" s="7"/>
      <c r="B26" s="7" t="s">
        <v>879</v>
      </c>
      <c r="C26" s="7"/>
      <c r="D26" s="7"/>
      <c r="E26" s="7"/>
      <c r="F26" s="7"/>
      <c r="G26" s="7"/>
      <c r="H26" s="7"/>
      <c r="I26" s="7"/>
      <c r="J26" s="7"/>
      <c r="K26" s="7"/>
      <c r="L26" s="9"/>
      <c r="M26" s="10"/>
      <c r="N26" s="7"/>
      <c r="O26" s="10"/>
      <c r="P26" s="7"/>
      <c r="Q26" s="10"/>
      <c r="R26" s="7"/>
      <c r="S26" s="10"/>
      <c r="T26" s="7"/>
      <c r="U26" s="10"/>
      <c r="V26" s="7"/>
      <c r="W26" s="10"/>
      <c r="X26" s="7"/>
      <c r="Y26" s="10"/>
      <c r="Z26" s="7"/>
      <c r="AA26" s="10"/>
      <c r="AB26" s="7"/>
      <c r="AC26" s="10"/>
      <c r="AD26" s="7"/>
    </row>
    <row r="27" spans="1:30" ht="16.5" customHeight="1" x14ac:dyDescent="0.2">
      <c r="A27" s="7"/>
      <c r="B27" s="7"/>
      <c r="C27" s="7" t="s">
        <v>433</v>
      </c>
      <c r="D27" s="7"/>
      <c r="E27" s="7"/>
      <c r="F27" s="7"/>
      <c r="G27" s="7"/>
      <c r="H27" s="7"/>
      <c r="I27" s="7"/>
      <c r="J27" s="7"/>
      <c r="K27" s="7"/>
      <c r="L27" s="9" t="s">
        <v>174</v>
      </c>
      <c r="M27" s="30">
        <v>95.5</v>
      </c>
      <c r="N27" s="52">
        <v>1.8</v>
      </c>
      <c r="O27" s="30">
        <v>96.2</v>
      </c>
      <c r="P27" s="52">
        <v>0.6</v>
      </c>
      <c r="Q27" s="30">
        <v>97.3</v>
      </c>
      <c r="R27" s="52">
        <v>0.1</v>
      </c>
      <c r="S27" s="30">
        <v>96.2</v>
      </c>
      <c r="T27" s="52">
        <v>1.5</v>
      </c>
      <c r="U27" s="30">
        <v>97.5</v>
      </c>
      <c r="V27" s="52">
        <v>1.6</v>
      </c>
      <c r="W27" s="42" t="s">
        <v>101</v>
      </c>
      <c r="X27" s="7"/>
      <c r="Y27" s="30">
        <v>97.2</v>
      </c>
      <c r="Z27" s="52">
        <v>1.5</v>
      </c>
      <c r="AA27" s="42" t="s">
        <v>101</v>
      </c>
      <c r="AB27" s="7"/>
      <c r="AC27" s="30">
        <v>96.4</v>
      </c>
      <c r="AD27" s="52">
        <v>0.7</v>
      </c>
    </row>
    <row r="28" spans="1:30" ht="16.5" customHeight="1" x14ac:dyDescent="0.2">
      <c r="A28" s="7"/>
      <c r="B28" s="7"/>
      <c r="C28" s="7"/>
      <c r="D28" s="7" t="s">
        <v>521</v>
      </c>
      <c r="E28" s="7"/>
      <c r="F28" s="7"/>
      <c r="G28" s="7"/>
      <c r="H28" s="7"/>
      <c r="I28" s="7"/>
      <c r="J28" s="7"/>
      <c r="K28" s="7"/>
      <c r="L28" s="9" t="s">
        <v>174</v>
      </c>
      <c r="M28" s="36">
        <v>0.9</v>
      </c>
      <c r="N28" s="7"/>
      <c r="O28" s="36">
        <v>0.3</v>
      </c>
      <c r="P28" s="7"/>
      <c r="Q28" s="36" t="s">
        <v>104</v>
      </c>
      <c r="R28" s="7"/>
      <c r="S28" s="36">
        <v>0.8</v>
      </c>
      <c r="T28" s="7"/>
      <c r="U28" s="36">
        <v>0.8</v>
      </c>
      <c r="V28" s="7"/>
      <c r="W28" s="42" t="s">
        <v>101</v>
      </c>
      <c r="X28" s="7"/>
      <c r="Y28" s="36">
        <v>0.8</v>
      </c>
      <c r="Z28" s="7"/>
      <c r="AA28" s="42" t="s">
        <v>101</v>
      </c>
      <c r="AB28" s="7"/>
      <c r="AC28" s="36">
        <v>0.4</v>
      </c>
      <c r="AD28" s="7"/>
    </row>
    <row r="29" spans="1:30" ht="29.45" customHeight="1" x14ac:dyDescent="0.2">
      <c r="A29" s="7"/>
      <c r="B29" s="7"/>
      <c r="C29" s="84" t="s">
        <v>868</v>
      </c>
      <c r="D29" s="84"/>
      <c r="E29" s="84"/>
      <c r="F29" s="84"/>
      <c r="G29" s="84"/>
      <c r="H29" s="84"/>
      <c r="I29" s="84"/>
      <c r="J29" s="84"/>
      <c r="K29" s="84"/>
      <c r="L29" s="9" t="s">
        <v>174</v>
      </c>
      <c r="M29" s="30">
        <v>94.7</v>
      </c>
      <c r="N29" s="52">
        <v>3.9</v>
      </c>
      <c r="O29" s="30">
        <v>94.2</v>
      </c>
      <c r="P29" s="52">
        <v>2.5</v>
      </c>
      <c r="Q29" s="30">
        <v>94.6</v>
      </c>
      <c r="R29" s="52">
        <v>3.3</v>
      </c>
      <c r="S29" s="58">
        <v>96.3</v>
      </c>
      <c r="T29" s="61">
        <v>15.7</v>
      </c>
      <c r="U29" s="30">
        <v>96.2</v>
      </c>
      <c r="V29" s="52">
        <v>2.1</v>
      </c>
      <c r="W29" s="30">
        <v>96</v>
      </c>
      <c r="X29" s="52">
        <v>1.2</v>
      </c>
      <c r="Y29" s="42" t="s">
        <v>227</v>
      </c>
      <c r="Z29" s="7"/>
      <c r="AA29" s="30">
        <v>96.2</v>
      </c>
      <c r="AB29" s="52">
        <v>2.8</v>
      </c>
      <c r="AC29" s="30">
        <v>95</v>
      </c>
      <c r="AD29" s="52">
        <v>0.9</v>
      </c>
    </row>
    <row r="30" spans="1:30" ht="16.5" customHeight="1" x14ac:dyDescent="0.2">
      <c r="A30" s="7"/>
      <c r="B30" s="7"/>
      <c r="C30" s="7"/>
      <c r="D30" s="7" t="s">
        <v>521</v>
      </c>
      <c r="E30" s="7"/>
      <c r="F30" s="7"/>
      <c r="G30" s="7"/>
      <c r="H30" s="7"/>
      <c r="I30" s="7"/>
      <c r="J30" s="7"/>
      <c r="K30" s="7"/>
      <c r="L30" s="9" t="s">
        <v>174</v>
      </c>
      <c r="M30" s="36">
        <v>2.1</v>
      </c>
      <c r="N30" s="7"/>
      <c r="O30" s="36">
        <v>1.4</v>
      </c>
      <c r="P30" s="7"/>
      <c r="Q30" s="36">
        <v>1.8</v>
      </c>
      <c r="R30" s="7"/>
      <c r="S30" s="36">
        <v>8.3000000000000007</v>
      </c>
      <c r="T30" s="7"/>
      <c r="U30" s="36">
        <v>1.1000000000000001</v>
      </c>
      <c r="V30" s="7"/>
      <c r="W30" s="36">
        <v>0.6</v>
      </c>
      <c r="X30" s="7"/>
      <c r="Y30" s="42" t="s">
        <v>227</v>
      </c>
      <c r="Z30" s="7"/>
      <c r="AA30" s="36">
        <v>1.5</v>
      </c>
      <c r="AB30" s="7"/>
      <c r="AC30" s="36">
        <v>0.5</v>
      </c>
      <c r="AD30" s="7"/>
    </row>
    <row r="31" spans="1:30" ht="16.5" customHeight="1" x14ac:dyDescent="0.2">
      <c r="A31" s="7"/>
      <c r="B31" s="7"/>
      <c r="C31" s="7" t="s">
        <v>388</v>
      </c>
      <c r="D31" s="7"/>
      <c r="E31" s="7"/>
      <c r="F31" s="7"/>
      <c r="G31" s="7"/>
      <c r="H31" s="7"/>
      <c r="I31" s="7"/>
      <c r="J31" s="7"/>
      <c r="K31" s="7"/>
      <c r="L31" s="9" t="s">
        <v>174</v>
      </c>
      <c r="M31" s="30">
        <v>95.3</v>
      </c>
      <c r="N31" s="52">
        <v>1.1000000000000001</v>
      </c>
      <c r="O31" s="30">
        <v>95.9</v>
      </c>
      <c r="P31" s="52">
        <v>0.7</v>
      </c>
      <c r="Q31" s="30">
        <v>96.7</v>
      </c>
      <c r="R31" s="52">
        <v>0.9</v>
      </c>
      <c r="S31" s="30">
        <v>96.4</v>
      </c>
      <c r="T31" s="52">
        <v>0.7</v>
      </c>
      <c r="U31" s="30">
        <v>97.1</v>
      </c>
      <c r="V31" s="52">
        <v>1.3</v>
      </c>
      <c r="W31" s="30">
        <v>96</v>
      </c>
      <c r="X31" s="52">
        <v>1.2</v>
      </c>
      <c r="Y31" s="30">
        <v>97.2</v>
      </c>
      <c r="Z31" s="52">
        <v>1.5</v>
      </c>
      <c r="AA31" s="30">
        <v>96.2</v>
      </c>
      <c r="AB31" s="52">
        <v>2.8</v>
      </c>
      <c r="AC31" s="30">
        <v>96</v>
      </c>
      <c r="AD31" s="52">
        <v>0.3</v>
      </c>
    </row>
    <row r="32" spans="1:30" ht="16.5" customHeight="1" x14ac:dyDescent="0.2">
      <c r="A32" s="7"/>
      <c r="B32" s="7"/>
      <c r="C32" s="7"/>
      <c r="D32" s="7" t="s">
        <v>521</v>
      </c>
      <c r="E32" s="7"/>
      <c r="F32" s="7"/>
      <c r="G32" s="7"/>
      <c r="H32" s="7"/>
      <c r="I32" s="7"/>
      <c r="J32" s="7"/>
      <c r="K32" s="7"/>
      <c r="L32" s="9" t="s">
        <v>174</v>
      </c>
      <c r="M32" s="36">
        <v>0.6</v>
      </c>
      <c r="N32" s="7"/>
      <c r="O32" s="36">
        <v>0.4</v>
      </c>
      <c r="P32" s="7"/>
      <c r="Q32" s="36">
        <v>0.5</v>
      </c>
      <c r="R32" s="7"/>
      <c r="S32" s="36">
        <v>0.4</v>
      </c>
      <c r="T32" s="7"/>
      <c r="U32" s="36">
        <v>0.7</v>
      </c>
      <c r="V32" s="7"/>
      <c r="W32" s="36">
        <v>0.6</v>
      </c>
      <c r="X32" s="7"/>
      <c r="Y32" s="36">
        <v>0.8</v>
      </c>
      <c r="Z32" s="7"/>
      <c r="AA32" s="36">
        <v>1.5</v>
      </c>
      <c r="AB32" s="7"/>
      <c r="AC32" s="36">
        <v>0.2</v>
      </c>
      <c r="AD32" s="7"/>
    </row>
    <row r="33" spans="1:30" ht="16.5" customHeight="1" x14ac:dyDescent="0.2">
      <c r="A33" s="7"/>
      <c r="B33" s="7" t="s">
        <v>880</v>
      </c>
      <c r="C33" s="7"/>
      <c r="D33" s="7"/>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
      <c r="A34" s="7"/>
      <c r="B34" s="7"/>
      <c r="C34" s="7" t="s">
        <v>433</v>
      </c>
      <c r="D34" s="7"/>
      <c r="E34" s="7"/>
      <c r="F34" s="7"/>
      <c r="G34" s="7"/>
      <c r="H34" s="7"/>
      <c r="I34" s="7"/>
      <c r="J34" s="7"/>
      <c r="K34" s="7"/>
      <c r="L34" s="9" t="s">
        <v>174</v>
      </c>
      <c r="M34" s="30">
        <v>96.6</v>
      </c>
      <c r="N34" s="52">
        <v>1.6</v>
      </c>
      <c r="O34" s="30">
        <v>97.5</v>
      </c>
      <c r="P34" s="52">
        <v>1.2</v>
      </c>
      <c r="Q34" s="30">
        <v>97.8</v>
      </c>
      <c r="R34" s="52">
        <v>0.9</v>
      </c>
      <c r="S34" s="30">
        <v>96.9</v>
      </c>
      <c r="T34" s="52">
        <v>1.3</v>
      </c>
      <c r="U34" s="30">
        <v>98.1</v>
      </c>
      <c r="V34" s="52">
        <v>1.6</v>
      </c>
      <c r="W34" s="42" t="s">
        <v>101</v>
      </c>
      <c r="X34" s="7"/>
      <c r="Y34" s="30">
        <v>98.8</v>
      </c>
      <c r="Z34" s="52">
        <v>1.2</v>
      </c>
      <c r="AA34" s="42" t="s">
        <v>101</v>
      </c>
      <c r="AB34" s="7"/>
      <c r="AC34" s="30">
        <v>97.4</v>
      </c>
      <c r="AD34" s="52">
        <v>0.6</v>
      </c>
    </row>
    <row r="35" spans="1:30" ht="16.5" customHeight="1" x14ac:dyDescent="0.2">
      <c r="A35" s="7"/>
      <c r="B35" s="7"/>
      <c r="C35" s="7"/>
      <c r="D35" s="7" t="s">
        <v>521</v>
      </c>
      <c r="E35" s="7"/>
      <c r="F35" s="7"/>
      <c r="G35" s="7"/>
      <c r="H35" s="7"/>
      <c r="I35" s="7"/>
      <c r="J35" s="7"/>
      <c r="K35" s="7"/>
      <c r="L35" s="9" t="s">
        <v>174</v>
      </c>
      <c r="M35" s="36">
        <v>0.8</v>
      </c>
      <c r="N35" s="7"/>
      <c r="O35" s="36">
        <v>0.6</v>
      </c>
      <c r="P35" s="7"/>
      <c r="Q35" s="36">
        <v>0.5</v>
      </c>
      <c r="R35" s="7"/>
      <c r="S35" s="36">
        <v>0.7</v>
      </c>
      <c r="T35" s="7"/>
      <c r="U35" s="36">
        <v>0.8</v>
      </c>
      <c r="V35" s="7"/>
      <c r="W35" s="42" t="s">
        <v>101</v>
      </c>
      <c r="X35" s="7"/>
      <c r="Y35" s="36">
        <v>0.6</v>
      </c>
      <c r="Z35" s="7"/>
      <c r="AA35" s="42" t="s">
        <v>101</v>
      </c>
      <c r="AB35" s="7"/>
      <c r="AC35" s="36">
        <v>0.3</v>
      </c>
      <c r="AD35" s="7"/>
    </row>
    <row r="36" spans="1:30" ht="29.45" customHeight="1" x14ac:dyDescent="0.2">
      <c r="A36" s="7"/>
      <c r="B36" s="7"/>
      <c r="C36" s="84" t="s">
        <v>868</v>
      </c>
      <c r="D36" s="84"/>
      <c r="E36" s="84"/>
      <c r="F36" s="84"/>
      <c r="G36" s="84"/>
      <c r="H36" s="84"/>
      <c r="I36" s="84"/>
      <c r="J36" s="84"/>
      <c r="K36" s="84"/>
      <c r="L36" s="9" t="s">
        <v>174</v>
      </c>
      <c r="M36" s="30">
        <v>96.6</v>
      </c>
      <c r="N36" s="52">
        <v>3.1</v>
      </c>
      <c r="O36" s="30">
        <v>94.4</v>
      </c>
      <c r="P36" s="52">
        <v>1.6</v>
      </c>
      <c r="Q36" s="30">
        <v>96.1</v>
      </c>
      <c r="R36" s="52">
        <v>3.4</v>
      </c>
      <c r="S36" s="30">
        <v>96</v>
      </c>
      <c r="T36" s="52">
        <v>2.1</v>
      </c>
      <c r="U36" s="58">
        <v>97.8</v>
      </c>
      <c r="V36" s="61">
        <v>16.5</v>
      </c>
      <c r="W36" s="30">
        <v>96.2</v>
      </c>
      <c r="X36" s="52">
        <v>0.3</v>
      </c>
      <c r="Y36" s="42" t="s">
        <v>227</v>
      </c>
      <c r="Z36" s="7"/>
      <c r="AA36" s="30">
        <v>96.9</v>
      </c>
      <c r="AB36" s="52">
        <v>2.7</v>
      </c>
      <c r="AC36" s="30">
        <v>95.9</v>
      </c>
      <c r="AD36" s="52">
        <v>1</v>
      </c>
    </row>
    <row r="37" spans="1:30" ht="16.5" customHeight="1" x14ac:dyDescent="0.2">
      <c r="A37" s="7"/>
      <c r="B37" s="7"/>
      <c r="C37" s="7"/>
      <c r="D37" s="7" t="s">
        <v>521</v>
      </c>
      <c r="E37" s="7"/>
      <c r="F37" s="7"/>
      <c r="G37" s="7"/>
      <c r="H37" s="7"/>
      <c r="I37" s="7"/>
      <c r="J37" s="7"/>
      <c r="K37" s="7"/>
      <c r="L37" s="9" t="s">
        <v>174</v>
      </c>
      <c r="M37" s="36">
        <v>1.6</v>
      </c>
      <c r="N37" s="7"/>
      <c r="O37" s="36">
        <v>0.8</v>
      </c>
      <c r="P37" s="7"/>
      <c r="Q37" s="36">
        <v>1.8</v>
      </c>
      <c r="R37" s="7"/>
      <c r="S37" s="36">
        <v>1.1000000000000001</v>
      </c>
      <c r="T37" s="7"/>
      <c r="U37" s="36">
        <v>8.6</v>
      </c>
      <c r="V37" s="7"/>
      <c r="W37" s="36">
        <v>0.1</v>
      </c>
      <c r="X37" s="7"/>
      <c r="Y37" s="42" t="s">
        <v>227</v>
      </c>
      <c r="Z37" s="7"/>
      <c r="AA37" s="36">
        <v>1.4</v>
      </c>
      <c r="AB37" s="7"/>
      <c r="AC37" s="36">
        <v>0.5</v>
      </c>
      <c r="AD37" s="7"/>
    </row>
    <row r="38" spans="1:30" ht="16.5" customHeight="1" x14ac:dyDescent="0.2">
      <c r="A38" s="7"/>
      <c r="B38" s="7"/>
      <c r="C38" s="7" t="s">
        <v>388</v>
      </c>
      <c r="D38" s="7"/>
      <c r="E38" s="7"/>
      <c r="F38" s="7"/>
      <c r="G38" s="7"/>
      <c r="H38" s="7"/>
      <c r="I38" s="7"/>
      <c r="J38" s="7"/>
      <c r="K38" s="7"/>
      <c r="L38" s="9" t="s">
        <v>174</v>
      </c>
      <c r="M38" s="30">
        <v>96.5</v>
      </c>
      <c r="N38" s="52">
        <v>1.1000000000000001</v>
      </c>
      <c r="O38" s="30">
        <v>97.1</v>
      </c>
      <c r="P38" s="52">
        <v>1.2</v>
      </c>
      <c r="Q38" s="30">
        <v>97.5</v>
      </c>
      <c r="R38" s="52">
        <v>0.3</v>
      </c>
      <c r="S38" s="30">
        <v>97</v>
      </c>
      <c r="T38" s="52">
        <v>0.1</v>
      </c>
      <c r="U38" s="30">
        <v>97.6</v>
      </c>
      <c r="V38" s="52">
        <v>1.1000000000000001</v>
      </c>
      <c r="W38" s="30">
        <v>96.2</v>
      </c>
      <c r="X38" s="52">
        <v>0.3</v>
      </c>
      <c r="Y38" s="30">
        <v>98.8</v>
      </c>
      <c r="Z38" s="52">
        <v>1.2</v>
      </c>
      <c r="AA38" s="30">
        <v>96.9</v>
      </c>
      <c r="AB38" s="52">
        <v>2.7</v>
      </c>
      <c r="AC38" s="30">
        <v>97</v>
      </c>
      <c r="AD38" s="52">
        <v>0.6</v>
      </c>
    </row>
    <row r="39" spans="1:30" ht="16.5" customHeight="1" x14ac:dyDescent="0.2">
      <c r="A39" s="7"/>
      <c r="B39" s="7"/>
      <c r="C39" s="7"/>
      <c r="D39" s="7" t="s">
        <v>521</v>
      </c>
      <c r="E39" s="7"/>
      <c r="F39" s="7"/>
      <c r="G39" s="7"/>
      <c r="H39" s="7"/>
      <c r="I39" s="7"/>
      <c r="J39" s="7"/>
      <c r="K39" s="7"/>
      <c r="L39" s="9" t="s">
        <v>174</v>
      </c>
      <c r="M39" s="36">
        <v>0.6</v>
      </c>
      <c r="N39" s="7"/>
      <c r="O39" s="36">
        <v>0.6</v>
      </c>
      <c r="P39" s="7"/>
      <c r="Q39" s="36">
        <v>0.2</v>
      </c>
      <c r="R39" s="7"/>
      <c r="S39" s="36">
        <v>0.1</v>
      </c>
      <c r="T39" s="7"/>
      <c r="U39" s="36">
        <v>0.6</v>
      </c>
      <c r="V39" s="7"/>
      <c r="W39" s="36">
        <v>0.1</v>
      </c>
      <c r="X39" s="7"/>
      <c r="Y39" s="36">
        <v>0.6</v>
      </c>
      <c r="Z39" s="7"/>
      <c r="AA39" s="36">
        <v>1.4</v>
      </c>
      <c r="AB39" s="7"/>
      <c r="AC39" s="36">
        <v>0.3</v>
      </c>
      <c r="AD39" s="7"/>
    </row>
    <row r="40" spans="1:30" ht="16.5" customHeight="1" x14ac:dyDescent="0.2">
      <c r="A40" s="7"/>
      <c r="B40" s="7" t="s">
        <v>881</v>
      </c>
      <c r="C40" s="7"/>
      <c r="D40" s="7"/>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
      <c r="A41" s="7"/>
      <c r="B41" s="7"/>
      <c r="C41" s="7" t="s">
        <v>433</v>
      </c>
      <c r="D41" s="7"/>
      <c r="E41" s="7"/>
      <c r="F41" s="7"/>
      <c r="G41" s="7"/>
      <c r="H41" s="7"/>
      <c r="I41" s="7"/>
      <c r="J41" s="7"/>
      <c r="K41" s="7"/>
      <c r="L41" s="9" t="s">
        <v>174</v>
      </c>
      <c r="M41" s="30">
        <v>96.2</v>
      </c>
      <c r="N41" s="52">
        <v>1.6</v>
      </c>
      <c r="O41" s="30">
        <v>96.9</v>
      </c>
      <c r="P41" s="52">
        <v>1.1000000000000001</v>
      </c>
      <c r="Q41" s="30">
        <v>97.4</v>
      </c>
      <c r="R41" s="52">
        <v>0.7</v>
      </c>
      <c r="S41" s="30">
        <v>97.1</v>
      </c>
      <c r="T41" s="52">
        <v>1.4</v>
      </c>
      <c r="U41" s="30">
        <v>98.2</v>
      </c>
      <c r="V41" s="52">
        <v>1.2</v>
      </c>
      <c r="W41" s="42" t="s">
        <v>101</v>
      </c>
      <c r="X41" s="7"/>
      <c r="Y41" s="30">
        <v>97.2</v>
      </c>
      <c r="Z41" s="52">
        <v>1.2</v>
      </c>
      <c r="AA41" s="42" t="s">
        <v>101</v>
      </c>
      <c r="AB41" s="7"/>
      <c r="AC41" s="30">
        <v>97</v>
      </c>
      <c r="AD41" s="52">
        <v>0.6</v>
      </c>
    </row>
    <row r="42" spans="1:30" ht="16.5" customHeight="1" x14ac:dyDescent="0.2">
      <c r="A42" s="7"/>
      <c r="B42" s="7"/>
      <c r="C42" s="7"/>
      <c r="D42" s="7" t="s">
        <v>521</v>
      </c>
      <c r="E42" s="7"/>
      <c r="F42" s="7"/>
      <c r="G42" s="7"/>
      <c r="H42" s="7"/>
      <c r="I42" s="7"/>
      <c r="J42" s="7"/>
      <c r="K42" s="7"/>
      <c r="L42" s="9" t="s">
        <v>174</v>
      </c>
      <c r="M42" s="36">
        <v>0.8</v>
      </c>
      <c r="N42" s="7"/>
      <c r="O42" s="36">
        <v>0.6</v>
      </c>
      <c r="P42" s="7"/>
      <c r="Q42" s="36">
        <v>0.4</v>
      </c>
      <c r="R42" s="7"/>
      <c r="S42" s="36">
        <v>0.7</v>
      </c>
      <c r="T42" s="7"/>
      <c r="U42" s="36">
        <v>0.6</v>
      </c>
      <c r="V42" s="7"/>
      <c r="W42" s="42" t="s">
        <v>101</v>
      </c>
      <c r="X42" s="7"/>
      <c r="Y42" s="36">
        <v>0.6</v>
      </c>
      <c r="Z42" s="7"/>
      <c r="AA42" s="42" t="s">
        <v>101</v>
      </c>
      <c r="AB42" s="7"/>
      <c r="AC42" s="36">
        <v>0.3</v>
      </c>
      <c r="AD42" s="7"/>
    </row>
    <row r="43" spans="1:30" ht="29.45" customHeight="1" x14ac:dyDescent="0.2">
      <c r="A43" s="7"/>
      <c r="B43" s="7"/>
      <c r="C43" s="84" t="s">
        <v>868</v>
      </c>
      <c r="D43" s="84"/>
      <c r="E43" s="84"/>
      <c r="F43" s="84"/>
      <c r="G43" s="84"/>
      <c r="H43" s="84"/>
      <c r="I43" s="84"/>
      <c r="J43" s="84"/>
      <c r="K43" s="84"/>
      <c r="L43" s="9" t="s">
        <v>174</v>
      </c>
      <c r="M43" s="30">
        <v>97.3</v>
      </c>
      <c r="N43" s="52">
        <v>2.7</v>
      </c>
      <c r="O43" s="30">
        <v>96.2</v>
      </c>
      <c r="P43" s="52">
        <v>0.6</v>
      </c>
      <c r="Q43" s="30">
        <v>96.9</v>
      </c>
      <c r="R43" s="52">
        <v>2.6</v>
      </c>
      <c r="S43" s="30">
        <v>98.2</v>
      </c>
      <c r="T43" s="52">
        <v>1.5</v>
      </c>
      <c r="U43" s="58">
        <v>97.7</v>
      </c>
      <c r="V43" s="61">
        <v>16.5</v>
      </c>
      <c r="W43" s="30">
        <v>96.4</v>
      </c>
      <c r="X43" s="52">
        <v>5.9</v>
      </c>
      <c r="Y43" s="42" t="s">
        <v>227</v>
      </c>
      <c r="Z43" s="7"/>
      <c r="AA43" s="30">
        <v>97.4</v>
      </c>
      <c r="AB43" s="52">
        <v>0.8</v>
      </c>
      <c r="AC43" s="30">
        <v>96.8</v>
      </c>
      <c r="AD43" s="52">
        <v>8.9</v>
      </c>
    </row>
    <row r="44" spans="1:30" ht="16.5" customHeight="1" x14ac:dyDescent="0.2">
      <c r="A44" s="7"/>
      <c r="B44" s="7"/>
      <c r="C44" s="7"/>
      <c r="D44" s="7" t="s">
        <v>521</v>
      </c>
      <c r="E44" s="7"/>
      <c r="F44" s="7"/>
      <c r="G44" s="7"/>
      <c r="H44" s="7"/>
      <c r="I44" s="7"/>
      <c r="J44" s="7"/>
      <c r="K44" s="7"/>
      <c r="L44" s="9" t="s">
        <v>174</v>
      </c>
      <c r="M44" s="36">
        <v>1.4</v>
      </c>
      <c r="N44" s="7"/>
      <c r="O44" s="36">
        <v>0.3</v>
      </c>
      <c r="P44" s="7"/>
      <c r="Q44" s="36">
        <v>1.4</v>
      </c>
      <c r="R44" s="7"/>
      <c r="S44" s="36">
        <v>0.8</v>
      </c>
      <c r="T44" s="7"/>
      <c r="U44" s="36">
        <v>8.6</v>
      </c>
      <c r="V44" s="7"/>
      <c r="W44" s="36">
        <v>3.1</v>
      </c>
      <c r="X44" s="7"/>
      <c r="Y44" s="42" t="s">
        <v>227</v>
      </c>
      <c r="Z44" s="7"/>
      <c r="AA44" s="36">
        <v>0.4</v>
      </c>
      <c r="AB44" s="7"/>
      <c r="AC44" s="36">
        <v>4.7</v>
      </c>
      <c r="AD44" s="7"/>
    </row>
    <row r="45" spans="1:30" ht="16.5" customHeight="1" x14ac:dyDescent="0.2">
      <c r="A45" s="7"/>
      <c r="B45" s="7"/>
      <c r="C45" s="7" t="s">
        <v>388</v>
      </c>
      <c r="D45" s="7"/>
      <c r="E45" s="7"/>
      <c r="F45" s="7"/>
      <c r="G45" s="7"/>
      <c r="H45" s="7"/>
      <c r="I45" s="7"/>
      <c r="J45" s="7"/>
      <c r="K45" s="7"/>
      <c r="L45" s="9" t="s">
        <v>174</v>
      </c>
      <c r="M45" s="30">
        <v>96.3</v>
      </c>
      <c r="N45" s="52">
        <v>1.1000000000000001</v>
      </c>
      <c r="O45" s="30">
        <v>97</v>
      </c>
      <c r="P45" s="52">
        <v>0.9</v>
      </c>
      <c r="Q45" s="30">
        <v>97.4</v>
      </c>
      <c r="R45" s="52">
        <v>0.5</v>
      </c>
      <c r="S45" s="30">
        <v>97.6</v>
      </c>
      <c r="T45" s="52">
        <v>1</v>
      </c>
      <c r="U45" s="30">
        <v>97.7</v>
      </c>
      <c r="V45" s="52">
        <v>1</v>
      </c>
      <c r="W45" s="30">
        <v>96.4</v>
      </c>
      <c r="X45" s="52">
        <v>5.9</v>
      </c>
      <c r="Y45" s="30">
        <v>97.2</v>
      </c>
      <c r="Z45" s="52">
        <v>1.2</v>
      </c>
      <c r="AA45" s="30">
        <v>97.4</v>
      </c>
      <c r="AB45" s="52">
        <v>0.8</v>
      </c>
      <c r="AC45" s="30">
        <v>96.9</v>
      </c>
      <c r="AD45" s="52">
        <v>0.5</v>
      </c>
    </row>
    <row r="46" spans="1:30" ht="16.5" customHeight="1" x14ac:dyDescent="0.2">
      <c r="A46" s="7"/>
      <c r="B46" s="7"/>
      <c r="C46" s="7"/>
      <c r="D46" s="7" t="s">
        <v>521</v>
      </c>
      <c r="E46" s="7"/>
      <c r="F46" s="7"/>
      <c r="G46" s="7"/>
      <c r="H46" s="7"/>
      <c r="I46" s="7"/>
      <c r="J46" s="7"/>
      <c r="K46" s="7"/>
      <c r="L46" s="9" t="s">
        <v>174</v>
      </c>
      <c r="M46" s="36">
        <v>0.6</v>
      </c>
      <c r="N46" s="7"/>
      <c r="O46" s="36">
        <v>0.5</v>
      </c>
      <c r="P46" s="7"/>
      <c r="Q46" s="36">
        <v>0.3</v>
      </c>
      <c r="R46" s="7"/>
      <c r="S46" s="36">
        <v>0.5</v>
      </c>
      <c r="T46" s="7"/>
      <c r="U46" s="36">
        <v>0.5</v>
      </c>
      <c r="V46" s="7"/>
      <c r="W46" s="36">
        <v>3.1</v>
      </c>
      <c r="X46" s="7"/>
      <c r="Y46" s="36">
        <v>0.6</v>
      </c>
      <c r="Z46" s="7"/>
      <c r="AA46" s="36">
        <v>0.4</v>
      </c>
      <c r="AB46" s="7"/>
      <c r="AC46" s="36">
        <v>0.3</v>
      </c>
      <c r="AD46" s="7"/>
    </row>
    <row r="47" spans="1:30" ht="16.5" customHeight="1" x14ac:dyDescent="0.2">
      <c r="A47" s="7" t="s">
        <v>141</v>
      </c>
      <c r="B47" s="7"/>
      <c r="C47" s="7"/>
      <c r="D47" s="7"/>
      <c r="E47" s="7"/>
      <c r="F47" s="7"/>
      <c r="G47" s="7"/>
      <c r="H47" s="7"/>
      <c r="I47" s="7"/>
      <c r="J47" s="7"/>
      <c r="K47" s="7"/>
      <c r="L47" s="9"/>
      <c r="M47" s="10"/>
      <c r="N47" s="7"/>
      <c r="O47" s="10"/>
      <c r="P47" s="7"/>
      <c r="Q47" s="10"/>
      <c r="R47" s="7"/>
      <c r="S47" s="10"/>
      <c r="T47" s="7"/>
      <c r="U47" s="10"/>
      <c r="V47" s="7"/>
      <c r="W47" s="10"/>
      <c r="X47" s="7"/>
      <c r="Y47" s="10"/>
      <c r="Z47" s="7"/>
      <c r="AA47" s="10"/>
      <c r="AB47" s="7"/>
      <c r="AC47" s="10"/>
      <c r="AD47" s="7"/>
    </row>
    <row r="48" spans="1:30" ht="16.5" customHeight="1" x14ac:dyDescent="0.2">
      <c r="A48" s="7"/>
      <c r="B48" s="7" t="s">
        <v>879</v>
      </c>
      <c r="C48" s="7"/>
      <c r="D48" s="7"/>
      <c r="E48" s="7"/>
      <c r="F48" s="7"/>
      <c r="G48" s="7"/>
      <c r="H48" s="7"/>
      <c r="I48" s="7"/>
      <c r="J48" s="7"/>
      <c r="K48" s="7"/>
      <c r="L48" s="9"/>
      <c r="M48" s="10"/>
      <c r="N48" s="7"/>
      <c r="O48" s="10"/>
      <c r="P48" s="7"/>
      <c r="Q48" s="10"/>
      <c r="R48" s="7"/>
      <c r="S48" s="10"/>
      <c r="T48" s="7"/>
      <c r="U48" s="10"/>
      <c r="V48" s="7"/>
      <c r="W48" s="10"/>
      <c r="X48" s="7"/>
      <c r="Y48" s="10"/>
      <c r="Z48" s="7"/>
      <c r="AA48" s="10"/>
      <c r="AB48" s="7"/>
      <c r="AC48" s="10"/>
      <c r="AD48" s="7"/>
    </row>
    <row r="49" spans="1:30" ht="16.5" customHeight="1" x14ac:dyDescent="0.2">
      <c r="A49" s="7"/>
      <c r="B49" s="7"/>
      <c r="C49" s="7" t="s">
        <v>433</v>
      </c>
      <c r="D49" s="7"/>
      <c r="E49" s="7"/>
      <c r="F49" s="7"/>
      <c r="G49" s="7"/>
      <c r="H49" s="7"/>
      <c r="I49" s="7"/>
      <c r="J49" s="7"/>
      <c r="K49" s="7"/>
      <c r="L49" s="9" t="s">
        <v>174</v>
      </c>
      <c r="M49" s="30">
        <v>96.2</v>
      </c>
      <c r="N49" s="52">
        <v>0.7</v>
      </c>
      <c r="O49" s="30">
        <v>95.8</v>
      </c>
      <c r="P49" s="52">
        <v>1.1000000000000001</v>
      </c>
      <c r="Q49" s="30">
        <v>97.7</v>
      </c>
      <c r="R49" s="52">
        <v>0.9</v>
      </c>
      <c r="S49" s="30">
        <v>96.1</v>
      </c>
      <c r="T49" s="52">
        <v>1.2</v>
      </c>
      <c r="U49" s="30">
        <v>95.9</v>
      </c>
      <c r="V49" s="52">
        <v>1.7</v>
      </c>
      <c r="W49" s="42" t="s">
        <v>101</v>
      </c>
      <c r="X49" s="7"/>
      <c r="Y49" s="30">
        <v>95.5</v>
      </c>
      <c r="Z49" s="52">
        <v>1.2</v>
      </c>
      <c r="AA49" s="42" t="s">
        <v>101</v>
      </c>
      <c r="AB49" s="7"/>
      <c r="AC49" s="30">
        <v>96.3</v>
      </c>
      <c r="AD49" s="52">
        <v>0.1</v>
      </c>
    </row>
    <row r="50" spans="1:30" ht="16.5" customHeight="1" x14ac:dyDescent="0.2">
      <c r="A50" s="7"/>
      <c r="B50" s="7"/>
      <c r="C50" s="7"/>
      <c r="D50" s="7" t="s">
        <v>521</v>
      </c>
      <c r="E50" s="7"/>
      <c r="F50" s="7"/>
      <c r="G50" s="7"/>
      <c r="H50" s="7"/>
      <c r="I50" s="7"/>
      <c r="J50" s="7"/>
      <c r="K50" s="7"/>
      <c r="L50" s="9" t="s">
        <v>174</v>
      </c>
      <c r="M50" s="36">
        <v>0.4</v>
      </c>
      <c r="N50" s="7"/>
      <c r="O50" s="36">
        <v>0.6</v>
      </c>
      <c r="P50" s="7"/>
      <c r="Q50" s="36">
        <v>0.4</v>
      </c>
      <c r="R50" s="7"/>
      <c r="S50" s="36">
        <v>0.6</v>
      </c>
      <c r="T50" s="7"/>
      <c r="U50" s="36">
        <v>0.9</v>
      </c>
      <c r="V50" s="7"/>
      <c r="W50" s="42" t="s">
        <v>101</v>
      </c>
      <c r="X50" s="7"/>
      <c r="Y50" s="36">
        <v>0.7</v>
      </c>
      <c r="Z50" s="7"/>
      <c r="AA50" s="42" t="s">
        <v>101</v>
      </c>
      <c r="AB50" s="7"/>
      <c r="AC50" s="36">
        <v>0.1</v>
      </c>
      <c r="AD50" s="7"/>
    </row>
    <row r="51" spans="1:30" ht="29.45" customHeight="1" x14ac:dyDescent="0.2">
      <c r="A51" s="7"/>
      <c r="B51" s="7"/>
      <c r="C51" s="84" t="s">
        <v>868</v>
      </c>
      <c r="D51" s="84"/>
      <c r="E51" s="84"/>
      <c r="F51" s="84"/>
      <c r="G51" s="84"/>
      <c r="H51" s="84"/>
      <c r="I51" s="84"/>
      <c r="J51" s="84"/>
      <c r="K51" s="84"/>
      <c r="L51" s="9" t="s">
        <v>174</v>
      </c>
      <c r="M51" s="30">
        <v>95.8</v>
      </c>
      <c r="N51" s="52">
        <v>1.3</v>
      </c>
      <c r="O51" s="30">
        <v>95.2</v>
      </c>
      <c r="P51" s="52">
        <v>2.4</v>
      </c>
      <c r="Q51" s="30">
        <v>95.9</v>
      </c>
      <c r="R51" s="52">
        <v>2.1</v>
      </c>
      <c r="S51" s="30">
        <v>96.7</v>
      </c>
      <c r="T51" s="52">
        <v>2.7</v>
      </c>
      <c r="U51" s="30">
        <v>94.7</v>
      </c>
      <c r="V51" s="52">
        <v>2.9</v>
      </c>
      <c r="W51" s="30">
        <v>95.3</v>
      </c>
      <c r="X51" s="52">
        <v>1.4</v>
      </c>
      <c r="Y51" s="42" t="s">
        <v>227</v>
      </c>
      <c r="Z51" s="7"/>
      <c r="AA51" s="30">
        <v>93.5</v>
      </c>
      <c r="AB51" s="52">
        <v>3</v>
      </c>
      <c r="AC51" s="30">
        <v>95.8</v>
      </c>
      <c r="AD51" s="52">
        <v>0.8</v>
      </c>
    </row>
    <row r="52" spans="1:30" ht="16.5" customHeight="1" x14ac:dyDescent="0.2">
      <c r="A52" s="7"/>
      <c r="B52" s="7"/>
      <c r="C52" s="7"/>
      <c r="D52" s="7" t="s">
        <v>521</v>
      </c>
      <c r="E52" s="7"/>
      <c r="F52" s="7"/>
      <c r="G52" s="7"/>
      <c r="H52" s="7"/>
      <c r="I52" s="7"/>
      <c r="J52" s="7"/>
      <c r="K52" s="7"/>
      <c r="L52" s="9" t="s">
        <v>174</v>
      </c>
      <c r="M52" s="36">
        <v>0.7</v>
      </c>
      <c r="N52" s="7"/>
      <c r="O52" s="36">
        <v>1.3</v>
      </c>
      <c r="P52" s="7"/>
      <c r="Q52" s="36">
        <v>1.1000000000000001</v>
      </c>
      <c r="R52" s="7"/>
      <c r="S52" s="36">
        <v>1.4</v>
      </c>
      <c r="T52" s="7"/>
      <c r="U52" s="36">
        <v>1.6</v>
      </c>
      <c r="V52" s="7"/>
      <c r="W52" s="36">
        <v>0.8</v>
      </c>
      <c r="X52" s="7"/>
      <c r="Y52" s="42" t="s">
        <v>227</v>
      </c>
      <c r="Z52" s="7"/>
      <c r="AA52" s="36">
        <v>1.6</v>
      </c>
      <c r="AB52" s="7"/>
      <c r="AC52" s="36">
        <v>0.4</v>
      </c>
      <c r="AD52" s="7"/>
    </row>
    <row r="53" spans="1:30" ht="16.5" customHeight="1" x14ac:dyDescent="0.2">
      <c r="A53" s="7"/>
      <c r="B53" s="7"/>
      <c r="C53" s="7" t="s">
        <v>388</v>
      </c>
      <c r="D53" s="7"/>
      <c r="E53" s="7"/>
      <c r="F53" s="7"/>
      <c r="G53" s="7"/>
      <c r="H53" s="7"/>
      <c r="I53" s="7"/>
      <c r="J53" s="7"/>
      <c r="K53" s="7"/>
      <c r="L53" s="9" t="s">
        <v>174</v>
      </c>
      <c r="M53" s="30">
        <v>96.1</v>
      </c>
      <c r="N53" s="52">
        <v>4</v>
      </c>
      <c r="O53" s="30">
        <v>95.8</v>
      </c>
      <c r="P53" s="52">
        <v>1</v>
      </c>
      <c r="Q53" s="30">
        <v>97.2</v>
      </c>
      <c r="R53" s="52">
        <v>1</v>
      </c>
      <c r="S53" s="30">
        <v>96.2</v>
      </c>
      <c r="T53" s="52">
        <v>0.8</v>
      </c>
      <c r="U53" s="30">
        <v>96</v>
      </c>
      <c r="V53" s="52">
        <v>1.1000000000000001</v>
      </c>
      <c r="W53" s="30">
        <v>95.3</v>
      </c>
      <c r="X53" s="52">
        <v>1.4</v>
      </c>
      <c r="Y53" s="30">
        <v>94.4</v>
      </c>
      <c r="Z53" s="52">
        <v>0.1</v>
      </c>
      <c r="AA53" s="30">
        <v>93.5</v>
      </c>
      <c r="AB53" s="52">
        <v>3</v>
      </c>
      <c r="AC53" s="30">
        <v>96.2</v>
      </c>
      <c r="AD53" s="52">
        <v>0.4</v>
      </c>
    </row>
    <row r="54" spans="1:30" ht="16.5" customHeight="1" x14ac:dyDescent="0.2">
      <c r="A54" s="7"/>
      <c r="B54" s="7"/>
      <c r="C54" s="7"/>
      <c r="D54" s="7" t="s">
        <v>521</v>
      </c>
      <c r="E54" s="7"/>
      <c r="F54" s="7"/>
      <c r="G54" s="7"/>
      <c r="H54" s="7"/>
      <c r="I54" s="7"/>
      <c r="J54" s="7"/>
      <c r="K54" s="7"/>
      <c r="L54" s="9" t="s">
        <v>174</v>
      </c>
      <c r="M54" s="36">
        <v>2.1</v>
      </c>
      <c r="N54" s="7"/>
      <c r="O54" s="36">
        <v>0.5</v>
      </c>
      <c r="P54" s="7"/>
      <c r="Q54" s="36">
        <v>0.5</v>
      </c>
      <c r="R54" s="7"/>
      <c r="S54" s="36">
        <v>0.4</v>
      </c>
      <c r="T54" s="7"/>
      <c r="U54" s="36">
        <v>0.6</v>
      </c>
      <c r="V54" s="7"/>
      <c r="W54" s="36">
        <v>0.8</v>
      </c>
      <c r="X54" s="7"/>
      <c r="Y54" s="36">
        <v>0.1</v>
      </c>
      <c r="Z54" s="7"/>
      <c r="AA54" s="36">
        <v>1.6</v>
      </c>
      <c r="AB54" s="7"/>
      <c r="AC54" s="36">
        <v>0.2</v>
      </c>
      <c r="AD54" s="7"/>
    </row>
    <row r="55" spans="1:30" ht="16.5" customHeight="1" x14ac:dyDescent="0.2">
      <c r="A55" s="7"/>
      <c r="B55" s="7" t="s">
        <v>880</v>
      </c>
      <c r="C55" s="7"/>
      <c r="D55" s="7"/>
      <c r="E55" s="7"/>
      <c r="F55" s="7"/>
      <c r="G55" s="7"/>
      <c r="H55" s="7"/>
      <c r="I55" s="7"/>
      <c r="J55" s="7"/>
      <c r="K55" s="7"/>
      <c r="L55" s="9"/>
      <c r="M55" s="10"/>
      <c r="N55" s="7"/>
      <c r="O55" s="10"/>
      <c r="P55" s="7"/>
      <c r="Q55" s="10"/>
      <c r="R55" s="7"/>
      <c r="S55" s="10"/>
      <c r="T55" s="7"/>
      <c r="U55" s="10"/>
      <c r="V55" s="7"/>
      <c r="W55" s="10"/>
      <c r="X55" s="7"/>
      <c r="Y55" s="10"/>
      <c r="Z55" s="7"/>
      <c r="AA55" s="10"/>
      <c r="AB55" s="7"/>
      <c r="AC55" s="10"/>
      <c r="AD55" s="7"/>
    </row>
    <row r="56" spans="1:30" ht="16.5" customHeight="1" x14ac:dyDescent="0.2">
      <c r="A56" s="7"/>
      <c r="B56" s="7"/>
      <c r="C56" s="7" t="s">
        <v>433</v>
      </c>
      <c r="D56" s="7"/>
      <c r="E56" s="7"/>
      <c r="F56" s="7"/>
      <c r="G56" s="7"/>
      <c r="H56" s="7"/>
      <c r="I56" s="7"/>
      <c r="J56" s="7"/>
      <c r="K56" s="7"/>
      <c r="L56" s="9" t="s">
        <v>174</v>
      </c>
      <c r="M56" s="30">
        <v>97.9</v>
      </c>
      <c r="N56" s="52">
        <v>0.8</v>
      </c>
      <c r="O56" s="30">
        <v>96.6</v>
      </c>
      <c r="P56" s="52">
        <v>0.8</v>
      </c>
      <c r="Q56" s="30">
        <v>98.2</v>
      </c>
      <c r="R56" s="52">
        <v>1.1000000000000001</v>
      </c>
      <c r="S56" s="30">
        <v>97.2</v>
      </c>
      <c r="T56" s="52">
        <v>1.1000000000000001</v>
      </c>
      <c r="U56" s="30">
        <v>97.4</v>
      </c>
      <c r="V56" s="52">
        <v>1</v>
      </c>
      <c r="W56" s="42" t="s">
        <v>101</v>
      </c>
      <c r="X56" s="7"/>
      <c r="Y56" s="30">
        <v>97.3</v>
      </c>
      <c r="Z56" s="52">
        <v>7.4</v>
      </c>
      <c r="AA56" s="42" t="s">
        <v>101</v>
      </c>
      <c r="AB56" s="7"/>
      <c r="AC56" s="30">
        <v>97.5</v>
      </c>
      <c r="AD56" s="52">
        <v>0.2</v>
      </c>
    </row>
    <row r="57" spans="1:30" ht="16.5" customHeight="1" x14ac:dyDescent="0.2">
      <c r="A57" s="7"/>
      <c r="B57" s="7"/>
      <c r="C57" s="7"/>
      <c r="D57" s="7" t="s">
        <v>521</v>
      </c>
      <c r="E57" s="7"/>
      <c r="F57" s="7"/>
      <c r="G57" s="7"/>
      <c r="H57" s="7"/>
      <c r="I57" s="7"/>
      <c r="J57" s="7"/>
      <c r="K57" s="7"/>
      <c r="L57" s="9" t="s">
        <v>174</v>
      </c>
      <c r="M57" s="36">
        <v>0.4</v>
      </c>
      <c r="N57" s="7"/>
      <c r="O57" s="36">
        <v>0.4</v>
      </c>
      <c r="P57" s="7"/>
      <c r="Q57" s="36">
        <v>0.6</v>
      </c>
      <c r="R57" s="7"/>
      <c r="S57" s="36">
        <v>0.6</v>
      </c>
      <c r="T57" s="7"/>
      <c r="U57" s="36">
        <v>0.5</v>
      </c>
      <c r="V57" s="7"/>
      <c r="W57" s="42" t="s">
        <v>101</v>
      </c>
      <c r="X57" s="7"/>
      <c r="Y57" s="36">
        <v>3.9</v>
      </c>
      <c r="Z57" s="7"/>
      <c r="AA57" s="42" t="s">
        <v>101</v>
      </c>
      <c r="AB57" s="7"/>
      <c r="AC57" s="36">
        <v>0.1</v>
      </c>
      <c r="AD57" s="7"/>
    </row>
    <row r="58" spans="1:30" ht="29.45" customHeight="1" x14ac:dyDescent="0.2">
      <c r="A58" s="7"/>
      <c r="B58" s="7"/>
      <c r="C58" s="84" t="s">
        <v>868</v>
      </c>
      <c r="D58" s="84"/>
      <c r="E58" s="84"/>
      <c r="F58" s="84"/>
      <c r="G58" s="84"/>
      <c r="H58" s="84"/>
      <c r="I58" s="84"/>
      <c r="J58" s="84"/>
      <c r="K58" s="84"/>
      <c r="L58" s="9" t="s">
        <v>174</v>
      </c>
      <c r="M58" s="30">
        <v>97.9</v>
      </c>
      <c r="N58" s="52">
        <v>1.7</v>
      </c>
      <c r="O58" s="30">
        <v>96.6</v>
      </c>
      <c r="P58" s="52">
        <v>1.5</v>
      </c>
      <c r="Q58" s="30">
        <v>95.8</v>
      </c>
      <c r="R58" s="52">
        <v>1.5</v>
      </c>
      <c r="S58" s="30">
        <v>97.1</v>
      </c>
      <c r="T58" s="52">
        <v>1.2</v>
      </c>
      <c r="U58" s="30">
        <v>94.7</v>
      </c>
      <c r="V58" s="52">
        <v>2.2000000000000002</v>
      </c>
      <c r="W58" s="30">
        <v>96.7</v>
      </c>
      <c r="X58" s="52">
        <v>0.9</v>
      </c>
      <c r="Y58" s="42" t="s">
        <v>227</v>
      </c>
      <c r="Z58" s="7"/>
      <c r="AA58" s="30">
        <v>97.1</v>
      </c>
      <c r="AB58" s="52">
        <v>1.9</v>
      </c>
      <c r="AC58" s="30">
        <v>96.9</v>
      </c>
      <c r="AD58" s="52">
        <v>0.7</v>
      </c>
    </row>
    <row r="59" spans="1:30" ht="16.5" customHeight="1" x14ac:dyDescent="0.2">
      <c r="A59" s="7"/>
      <c r="B59" s="7"/>
      <c r="C59" s="7"/>
      <c r="D59" s="7" t="s">
        <v>521</v>
      </c>
      <c r="E59" s="7"/>
      <c r="F59" s="7"/>
      <c r="G59" s="7"/>
      <c r="H59" s="7"/>
      <c r="I59" s="7"/>
      <c r="J59" s="7"/>
      <c r="K59" s="7"/>
      <c r="L59" s="9" t="s">
        <v>174</v>
      </c>
      <c r="M59" s="36">
        <v>0.9</v>
      </c>
      <c r="N59" s="7"/>
      <c r="O59" s="36">
        <v>0.8</v>
      </c>
      <c r="P59" s="7"/>
      <c r="Q59" s="36">
        <v>0.8</v>
      </c>
      <c r="R59" s="7"/>
      <c r="S59" s="36">
        <v>0.6</v>
      </c>
      <c r="T59" s="7"/>
      <c r="U59" s="36">
        <v>1.2</v>
      </c>
      <c r="V59" s="7"/>
      <c r="W59" s="36">
        <v>0.5</v>
      </c>
      <c r="X59" s="7"/>
      <c r="Y59" s="42" t="s">
        <v>227</v>
      </c>
      <c r="Z59" s="7"/>
      <c r="AA59" s="36">
        <v>1</v>
      </c>
      <c r="AB59" s="7"/>
      <c r="AC59" s="36">
        <v>0.4</v>
      </c>
      <c r="AD59" s="7"/>
    </row>
    <row r="60" spans="1:30" ht="16.5" customHeight="1" x14ac:dyDescent="0.2">
      <c r="A60" s="7"/>
      <c r="B60" s="7"/>
      <c r="C60" s="7" t="s">
        <v>388</v>
      </c>
      <c r="D60" s="7"/>
      <c r="E60" s="7"/>
      <c r="F60" s="7"/>
      <c r="G60" s="7"/>
      <c r="H60" s="7"/>
      <c r="I60" s="7"/>
      <c r="J60" s="7"/>
      <c r="K60" s="7"/>
      <c r="L60" s="9" t="s">
        <v>174</v>
      </c>
      <c r="M60" s="30">
        <v>97.7</v>
      </c>
      <c r="N60" s="52">
        <v>0.6</v>
      </c>
      <c r="O60" s="30">
        <v>96.6</v>
      </c>
      <c r="P60" s="52">
        <v>0.3</v>
      </c>
      <c r="Q60" s="30">
        <v>97.5</v>
      </c>
      <c r="R60" s="52">
        <v>0.9</v>
      </c>
      <c r="S60" s="30">
        <v>97.4</v>
      </c>
      <c r="T60" s="52">
        <v>0.7</v>
      </c>
      <c r="U60" s="30">
        <v>97.3</v>
      </c>
      <c r="V60" s="52">
        <v>0.5</v>
      </c>
      <c r="W60" s="30">
        <v>96.7</v>
      </c>
      <c r="X60" s="52">
        <v>0.9</v>
      </c>
      <c r="Y60" s="30">
        <v>96</v>
      </c>
      <c r="Z60" s="52">
        <v>7.4</v>
      </c>
      <c r="AA60" s="30">
        <v>97.1</v>
      </c>
      <c r="AB60" s="52">
        <v>1.9</v>
      </c>
      <c r="AC60" s="30">
        <v>97.3</v>
      </c>
      <c r="AD60" s="52">
        <v>0.4</v>
      </c>
    </row>
    <row r="61" spans="1:30" ht="16.5" customHeight="1" x14ac:dyDescent="0.2">
      <c r="A61" s="7"/>
      <c r="B61" s="7"/>
      <c r="C61" s="7"/>
      <c r="D61" s="7" t="s">
        <v>521</v>
      </c>
      <c r="E61" s="7"/>
      <c r="F61" s="7"/>
      <c r="G61" s="7"/>
      <c r="H61" s="7"/>
      <c r="I61" s="7"/>
      <c r="J61" s="7"/>
      <c r="K61" s="7"/>
      <c r="L61" s="9" t="s">
        <v>174</v>
      </c>
      <c r="M61" s="36">
        <v>0.3</v>
      </c>
      <c r="N61" s="7"/>
      <c r="O61" s="36">
        <v>0.2</v>
      </c>
      <c r="P61" s="7"/>
      <c r="Q61" s="36">
        <v>0.5</v>
      </c>
      <c r="R61" s="7"/>
      <c r="S61" s="36">
        <v>0.4</v>
      </c>
      <c r="T61" s="7"/>
      <c r="U61" s="36">
        <v>0.3</v>
      </c>
      <c r="V61" s="7"/>
      <c r="W61" s="36">
        <v>0.5</v>
      </c>
      <c r="X61" s="7"/>
      <c r="Y61" s="36">
        <v>3.9</v>
      </c>
      <c r="Z61" s="7"/>
      <c r="AA61" s="36">
        <v>1</v>
      </c>
      <c r="AB61" s="7"/>
      <c r="AC61" s="36">
        <v>0.2</v>
      </c>
      <c r="AD61" s="7"/>
    </row>
    <row r="62" spans="1:30" ht="16.5" customHeight="1" x14ac:dyDescent="0.2">
      <c r="A62" s="7"/>
      <c r="B62" s="7" t="s">
        <v>881</v>
      </c>
      <c r="C62" s="7"/>
      <c r="D62" s="7"/>
      <c r="E62" s="7"/>
      <c r="F62" s="7"/>
      <c r="G62" s="7"/>
      <c r="H62" s="7"/>
      <c r="I62" s="7"/>
      <c r="J62" s="7"/>
      <c r="K62" s="7"/>
      <c r="L62" s="9"/>
      <c r="M62" s="10"/>
      <c r="N62" s="7"/>
      <c r="O62" s="10"/>
      <c r="P62" s="7"/>
      <c r="Q62" s="10"/>
      <c r="R62" s="7"/>
      <c r="S62" s="10"/>
      <c r="T62" s="7"/>
      <c r="U62" s="10"/>
      <c r="V62" s="7"/>
      <c r="W62" s="10"/>
      <c r="X62" s="7"/>
      <c r="Y62" s="10"/>
      <c r="Z62" s="7"/>
      <c r="AA62" s="10"/>
      <c r="AB62" s="7"/>
      <c r="AC62" s="10"/>
      <c r="AD62" s="7"/>
    </row>
    <row r="63" spans="1:30" ht="16.5" customHeight="1" x14ac:dyDescent="0.2">
      <c r="A63" s="7"/>
      <c r="B63" s="7"/>
      <c r="C63" s="7" t="s">
        <v>433</v>
      </c>
      <c r="D63" s="7"/>
      <c r="E63" s="7"/>
      <c r="F63" s="7"/>
      <c r="G63" s="7"/>
      <c r="H63" s="7"/>
      <c r="I63" s="7"/>
      <c r="J63" s="7"/>
      <c r="K63" s="7"/>
      <c r="L63" s="9" t="s">
        <v>174</v>
      </c>
      <c r="M63" s="30">
        <v>97.3</v>
      </c>
      <c r="N63" s="52">
        <v>0.6</v>
      </c>
      <c r="O63" s="30">
        <v>96.7</v>
      </c>
      <c r="P63" s="52">
        <v>1.4</v>
      </c>
      <c r="Q63" s="30">
        <v>98.1</v>
      </c>
      <c r="R63" s="52">
        <v>0.4</v>
      </c>
      <c r="S63" s="30">
        <v>97</v>
      </c>
      <c r="T63" s="52">
        <v>0.2</v>
      </c>
      <c r="U63" s="30">
        <v>97.5</v>
      </c>
      <c r="V63" s="52">
        <v>1.5</v>
      </c>
      <c r="W63" s="42" t="s">
        <v>101</v>
      </c>
      <c r="X63" s="7"/>
      <c r="Y63" s="30">
        <v>96.9</v>
      </c>
      <c r="Z63" s="52">
        <v>2.6</v>
      </c>
      <c r="AA63" s="42" t="s">
        <v>101</v>
      </c>
      <c r="AB63" s="7"/>
      <c r="AC63" s="30">
        <v>97.2</v>
      </c>
      <c r="AD63" s="52">
        <v>0.5</v>
      </c>
    </row>
    <row r="64" spans="1:30" ht="16.5" customHeight="1" x14ac:dyDescent="0.2">
      <c r="A64" s="7"/>
      <c r="B64" s="7"/>
      <c r="C64" s="7"/>
      <c r="D64" s="7" t="s">
        <v>521</v>
      </c>
      <c r="E64" s="7"/>
      <c r="F64" s="7"/>
      <c r="G64" s="7"/>
      <c r="H64" s="7"/>
      <c r="I64" s="7"/>
      <c r="J64" s="7"/>
      <c r="K64" s="7"/>
      <c r="L64" s="9" t="s">
        <v>174</v>
      </c>
      <c r="M64" s="36">
        <v>0.3</v>
      </c>
      <c r="N64" s="7"/>
      <c r="O64" s="36">
        <v>0.7</v>
      </c>
      <c r="P64" s="7"/>
      <c r="Q64" s="36">
        <v>0.2</v>
      </c>
      <c r="R64" s="7"/>
      <c r="S64" s="36">
        <v>0.1</v>
      </c>
      <c r="T64" s="7"/>
      <c r="U64" s="36">
        <v>0.8</v>
      </c>
      <c r="V64" s="7"/>
      <c r="W64" s="42" t="s">
        <v>101</v>
      </c>
      <c r="X64" s="7"/>
      <c r="Y64" s="36">
        <v>1.4</v>
      </c>
      <c r="Z64" s="7"/>
      <c r="AA64" s="42" t="s">
        <v>101</v>
      </c>
      <c r="AB64" s="7"/>
      <c r="AC64" s="36">
        <v>0.3</v>
      </c>
      <c r="AD64" s="7"/>
    </row>
    <row r="65" spans="1:30" ht="29.45" customHeight="1" x14ac:dyDescent="0.2">
      <c r="A65" s="7"/>
      <c r="B65" s="7"/>
      <c r="C65" s="84" t="s">
        <v>868</v>
      </c>
      <c r="D65" s="84"/>
      <c r="E65" s="84"/>
      <c r="F65" s="84"/>
      <c r="G65" s="84"/>
      <c r="H65" s="84"/>
      <c r="I65" s="84"/>
      <c r="J65" s="84"/>
      <c r="K65" s="84"/>
      <c r="L65" s="9" t="s">
        <v>174</v>
      </c>
      <c r="M65" s="30">
        <v>97.1</v>
      </c>
      <c r="N65" s="52">
        <v>2.2999999999999998</v>
      </c>
      <c r="O65" s="30">
        <v>97.2</v>
      </c>
      <c r="P65" s="52">
        <v>2.6</v>
      </c>
      <c r="Q65" s="30">
        <v>96.5</v>
      </c>
      <c r="R65" s="52">
        <v>2.2000000000000002</v>
      </c>
      <c r="S65" s="30">
        <v>97.8</v>
      </c>
      <c r="T65" s="52">
        <v>2.5</v>
      </c>
      <c r="U65" s="30">
        <v>95.4</v>
      </c>
      <c r="V65" s="52">
        <v>0.4</v>
      </c>
      <c r="W65" s="30">
        <v>96.3</v>
      </c>
      <c r="X65" s="52">
        <v>1.4</v>
      </c>
      <c r="Y65" s="42" t="s">
        <v>227</v>
      </c>
      <c r="Z65" s="7"/>
      <c r="AA65" s="30">
        <v>97</v>
      </c>
      <c r="AB65" s="52">
        <v>1.2</v>
      </c>
      <c r="AC65" s="30">
        <v>96.8</v>
      </c>
      <c r="AD65" s="52">
        <v>0.3</v>
      </c>
    </row>
    <row r="66" spans="1:30" ht="16.5" customHeight="1" x14ac:dyDescent="0.2">
      <c r="A66" s="7"/>
      <c r="B66" s="7"/>
      <c r="C66" s="7"/>
      <c r="D66" s="7" t="s">
        <v>521</v>
      </c>
      <c r="E66" s="7"/>
      <c r="F66" s="7"/>
      <c r="G66" s="7"/>
      <c r="H66" s="7"/>
      <c r="I66" s="7"/>
      <c r="J66" s="7"/>
      <c r="K66" s="7"/>
      <c r="L66" s="9" t="s">
        <v>174</v>
      </c>
      <c r="M66" s="36">
        <v>1.2</v>
      </c>
      <c r="N66" s="7"/>
      <c r="O66" s="36">
        <v>1.4</v>
      </c>
      <c r="P66" s="7"/>
      <c r="Q66" s="36">
        <v>1.2</v>
      </c>
      <c r="R66" s="7"/>
      <c r="S66" s="36">
        <v>1.3</v>
      </c>
      <c r="T66" s="7"/>
      <c r="U66" s="36">
        <v>0.2</v>
      </c>
      <c r="V66" s="7"/>
      <c r="W66" s="36">
        <v>0.7</v>
      </c>
      <c r="X66" s="7"/>
      <c r="Y66" s="42" t="s">
        <v>227</v>
      </c>
      <c r="Z66" s="7"/>
      <c r="AA66" s="36">
        <v>0.6</v>
      </c>
      <c r="AB66" s="7"/>
      <c r="AC66" s="36">
        <v>0.2</v>
      </c>
      <c r="AD66" s="7"/>
    </row>
    <row r="67" spans="1:30" ht="16.5" customHeight="1" x14ac:dyDescent="0.2">
      <c r="A67" s="7"/>
      <c r="B67" s="7"/>
      <c r="C67" s="7" t="s">
        <v>388</v>
      </c>
      <c r="D67" s="7"/>
      <c r="E67" s="7"/>
      <c r="F67" s="7"/>
      <c r="G67" s="7"/>
      <c r="H67" s="7"/>
      <c r="I67" s="7"/>
      <c r="J67" s="7"/>
      <c r="K67" s="7"/>
      <c r="L67" s="9" t="s">
        <v>174</v>
      </c>
      <c r="M67" s="30">
        <v>97.1</v>
      </c>
      <c r="N67" s="52">
        <v>0.6</v>
      </c>
      <c r="O67" s="30">
        <v>96.7</v>
      </c>
      <c r="P67" s="52">
        <v>1.3</v>
      </c>
      <c r="Q67" s="30">
        <v>97.5</v>
      </c>
      <c r="R67" s="52">
        <v>1.1000000000000001</v>
      </c>
      <c r="S67" s="30">
        <v>97.1</v>
      </c>
      <c r="T67" s="52">
        <v>0.2</v>
      </c>
      <c r="U67" s="30">
        <v>97.5</v>
      </c>
      <c r="V67" s="52">
        <v>0.5</v>
      </c>
      <c r="W67" s="30">
        <v>96.3</v>
      </c>
      <c r="X67" s="52">
        <v>1.4</v>
      </c>
      <c r="Y67" s="30">
        <v>96.4</v>
      </c>
      <c r="Z67" s="52">
        <v>2.6</v>
      </c>
      <c r="AA67" s="30">
        <v>97</v>
      </c>
      <c r="AB67" s="52">
        <v>1.2</v>
      </c>
      <c r="AC67" s="30">
        <v>97.2</v>
      </c>
      <c r="AD67" s="52">
        <v>0.6</v>
      </c>
    </row>
    <row r="68" spans="1:30" ht="16.5" customHeight="1" x14ac:dyDescent="0.2">
      <c r="A68" s="7"/>
      <c r="B68" s="7"/>
      <c r="C68" s="7"/>
      <c r="D68" s="7" t="s">
        <v>521</v>
      </c>
      <c r="E68" s="7"/>
      <c r="F68" s="7"/>
      <c r="G68" s="7"/>
      <c r="H68" s="7"/>
      <c r="I68" s="7"/>
      <c r="J68" s="7"/>
      <c r="K68" s="7"/>
      <c r="L68" s="9" t="s">
        <v>174</v>
      </c>
      <c r="M68" s="36">
        <v>0.3</v>
      </c>
      <c r="N68" s="7"/>
      <c r="O68" s="36">
        <v>0.7</v>
      </c>
      <c r="P68" s="7"/>
      <c r="Q68" s="36">
        <v>0.6</v>
      </c>
      <c r="R68" s="7"/>
      <c r="S68" s="36">
        <v>0.1</v>
      </c>
      <c r="T68" s="7"/>
      <c r="U68" s="36">
        <v>0.3</v>
      </c>
      <c r="V68" s="7"/>
      <c r="W68" s="36">
        <v>0.7</v>
      </c>
      <c r="X68" s="7"/>
      <c r="Y68" s="36">
        <v>1.4</v>
      </c>
      <c r="Z68" s="7"/>
      <c r="AA68" s="36">
        <v>0.6</v>
      </c>
      <c r="AB68" s="7"/>
      <c r="AC68" s="36">
        <v>0.3</v>
      </c>
      <c r="AD68" s="7"/>
    </row>
    <row r="69" spans="1:30" ht="16.5" customHeight="1" x14ac:dyDescent="0.2">
      <c r="A69" s="7" t="s">
        <v>142</v>
      </c>
      <c r="B69" s="7"/>
      <c r="C69" s="7"/>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
      <c r="A70" s="7"/>
      <c r="B70" s="7" t="s">
        <v>879</v>
      </c>
      <c r="C70" s="7"/>
      <c r="D70" s="7"/>
      <c r="E70" s="7"/>
      <c r="F70" s="7"/>
      <c r="G70" s="7"/>
      <c r="H70" s="7"/>
      <c r="I70" s="7"/>
      <c r="J70" s="7"/>
      <c r="K70" s="7"/>
      <c r="L70" s="9"/>
      <c r="M70" s="10"/>
      <c r="N70" s="7"/>
      <c r="O70" s="10"/>
      <c r="P70" s="7"/>
      <c r="Q70" s="10"/>
      <c r="R70" s="7"/>
      <c r="S70" s="10"/>
      <c r="T70" s="7"/>
      <c r="U70" s="10"/>
      <c r="V70" s="7"/>
      <c r="W70" s="10"/>
      <c r="X70" s="7"/>
      <c r="Y70" s="10"/>
      <c r="Z70" s="7"/>
      <c r="AA70" s="10"/>
      <c r="AB70" s="7"/>
      <c r="AC70" s="10"/>
      <c r="AD70" s="7"/>
    </row>
    <row r="71" spans="1:30" ht="16.5" customHeight="1" x14ac:dyDescent="0.2">
      <c r="A71" s="7"/>
      <c r="B71" s="7"/>
      <c r="C71" s="7" t="s">
        <v>433</v>
      </c>
      <c r="D71" s="7"/>
      <c r="E71" s="7"/>
      <c r="F71" s="7"/>
      <c r="G71" s="7"/>
      <c r="H71" s="7"/>
      <c r="I71" s="7"/>
      <c r="J71" s="7"/>
      <c r="K71" s="7"/>
      <c r="L71" s="9" t="s">
        <v>174</v>
      </c>
      <c r="M71" s="30">
        <v>95.5</v>
      </c>
      <c r="N71" s="52" t="s">
        <v>104</v>
      </c>
      <c r="O71" s="30">
        <v>96.2</v>
      </c>
      <c r="P71" s="52">
        <v>1.7</v>
      </c>
      <c r="Q71" s="30">
        <v>96.9</v>
      </c>
      <c r="R71" s="52">
        <v>6.6</v>
      </c>
      <c r="S71" s="30">
        <v>96.4</v>
      </c>
      <c r="T71" s="52">
        <v>2.6</v>
      </c>
      <c r="U71" s="30">
        <v>96.2</v>
      </c>
      <c r="V71" s="52">
        <v>1.5</v>
      </c>
      <c r="W71" s="42" t="s">
        <v>101</v>
      </c>
      <c r="X71" s="7"/>
      <c r="Y71" s="30">
        <v>96.8</v>
      </c>
      <c r="Z71" s="52" t="s">
        <v>104</v>
      </c>
      <c r="AA71" s="42" t="s">
        <v>101</v>
      </c>
      <c r="AB71" s="7"/>
      <c r="AC71" s="30">
        <v>96.2</v>
      </c>
      <c r="AD71" s="52" t="s">
        <v>104</v>
      </c>
    </row>
    <row r="72" spans="1:30" ht="16.5" customHeight="1" x14ac:dyDescent="0.2">
      <c r="A72" s="7"/>
      <c r="B72" s="7"/>
      <c r="C72" s="7"/>
      <c r="D72" s="7" t="s">
        <v>521</v>
      </c>
      <c r="E72" s="7"/>
      <c r="F72" s="7"/>
      <c r="G72" s="7"/>
      <c r="H72" s="7"/>
      <c r="I72" s="7"/>
      <c r="J72" s="7"/>
      <c r="K72" s="7"/>
      <c r="L72" s="9" t="s">
        <v>174</v>
      </c>
      <c r="M72" s="36" t="s">
        <v>104</v>
      </c>
      <c r="N72" s="7"/>
      <c r="O72" s="36">
        <v>0.9</v>
      </c>
      <c r="P72" s="7"/>
      <c r="Q72" s="36">
        <v>3.5</v>
      </c>
      <c r="R72" s="7"/>
      <c r="S72" s="36">
        <v>1.4</v>
      </c>
      <c r="T72" s="7"/>
      <c r="U72" s="36">
        <v>0.8</v>
      </c>
      <c r="V72" s="7"/>
      <c r="W72" s="42" t="s">
        <v>101</v>
      </c>
      <c r="X72" s="7"/>
      <c r="Y72" s="36" t="s">
        <v>104</v>
      </c>
      <c r="Z72" s="7"/>
      <c r="AA72" s="42" t="s">
        <v>101</v>
      </c>
      <c r="AB72" s="7"/>
      <c r="AC72" s="36" t="s">
        <v>104</v>
      </c>
      <c r="AD72" s="7"/>
    </row>
    <row r="73" spans="1:30" ht="29.45" customHeight="1" x14ac:dyDescent="0.2">
      <c r="A73" s="7"/>
      <c r="B73" s="7"/>
      <c r="C73" s="84" t="s">
        <v>868</v>
      </c>
      <c r="D73" s="84"/>
      <c r="E73" s="84"/>
      <c r="F73" s="84"/>
      <c r="G73" s="84"/>
      <c r="H73" s="84"/>
      <c r="I73" s="84"/>
      <c r="J73" s="84"/>
      <c r="K73" s="84"/>
      <c r="L73" s="9" t="s">
        <v>174</v>
      </c>
      <c r="M73" s="30">
        <v>95.3</v>
      </c>
      <c r="N73" s="52" t="s">
        <v>104</v>
      </c>
      <c r="O73" s="30">
        <v>95.5</v>
      </c>
      <c r="P73" s="52">
        <v>2.8</v>
      </c>
      <c r="Q73" s="30">
        <v>95.6</v>
      </c>
      <c r="R73" s="52">
        <v>3</v>
      </c>
      <c r="S73" s="30">
        <v>96.4</v>
      </c>
      <c r="T73" s="52">
        <v>3.8</v>
      </c>
      <c r="U73" s="30">
        <v>93.6</v>
      </c>
      <c r="V73" s="52">
        <v>5</v>
      </c>
      <c r="W73" s="30">
        <v>95.1</v>
      </c>
      <c r="X73" s="52">
        <v>2.6</v>
      </c>
      <c r="Y73" s="42" t="s">
        <v>227</v>
      </c>
      <c r="Z73" s="7"/>
      <c r="AA73" s="58">
        <v>95.3</v>
      </c>
      <c r="AB73" s="61">
        <v>13.8</v>
      </c>
      <c r="AC73" s="30">
        <v>95.4</v>
      </c>
      <c r="AD73" s="52" t="s">
        <v>104</v>
      </c>
    </row>
    <row r="74" spans="1:30" ht="16.5" customHeight="1" x14ac:dyDescent="0.2">
      <c r="A74" s="7"/>
      <c r="B74" s="7"/>
      <c r="C74" s="7"/>
      <c r="D74" s="7" t="s">
        <v>521</v>
      </c>
      <c r="E74" s="7"/>
      <c r="F74" s="7"/>
      <c r="G74" s="7"/>
      <c r="H74" s="7"/>
      <c r="I74" s="7"/>
      <c r="J74" s="7"/>
      <c r="K74" s="7"/>
      <c r="L74" s="9" t="s">
        <v>174</v>
      </c>
      <c r="M74" s="36" t="s">
        <v>104</v>
      </c>
      <c r="N74" s="7"/>
      <c r="O74" s="36">
        <v>1.5</v>
      </c>
      <c r="P74" s="7"/>
      <c r="Q74" s="36">
        <v>1.6</v>
      </c>
      <c r="R74" s="7"/>
      <c r="S74" s="36">
        <v>2</v>
      </c>
      <c r="T74" s="7"/>
      <c r="U74" s="36">
        <v>2.7</v>
      </c>
      <c r="V74" s="7"/>
      <c r="W74" s="36">
        <v>1.4</v>
      </c>
      <c r="X74" s="7"/>
      <c r="Y74" s="42" t="s">
        <v>227</v>
      </c>
      <c r="Z74" s="7"/>
      <c r="AA74" s="36">
        <v>7.4</v>
      </c>
      <c r="AB74" s="7"/>
      <c r="AC74" s="36" t="s">
        <v>104</v>
      </c>
      <c r="AD74" s="7"/>
    </row>
    <row r="75" spans="1:30" ht="16.5" customHeight="1" x14ac:dyDescent="0.2">
      <c r="A75" s="7"/>
      <c r="B75" s="7"/>
      <c r="C75" s="7" t="s">
        <v>388</v>
      </c>
      <c r="D75" s="7"/>
      <c r="E75" s="7"/>
      <c r="F75" s="7"/>
      <c r="G75" s="7"/>
      <c r="H75" s="7"/>
      <c r="I75" s="7"/>
      <c r="J75" s="7"/>
      <c r="K75" s="7"/>
      <c r="L75" s="9" t="s">
        <v>174</v>
      </c>
      <c r="M75" s="30">
        <v>95.7</v>
      </c>
      <c r="N75" s="52" t="s">
        <v>104</v>
      </c>
      <c r="O75" s="30">
        <v>96.3</v>
      </c>
      <c r="P75" s="52">
        <v>1.3</v>
      </c>
      <c r="Q75" s="30">
        <v>96.4</v>
      </c>
      <c r="R75" s="52">
        <v>1.1000000000000001</v>
      </c>
      <c r="S75" s="30">
        <v>96.3</v>
      </c>
      <c r="T75" s="52">
        <v>1.9</v>
      </c>
      <c r="U75" s="30">
        <v>95.7</v>
      </c>
      <c r="V75" s="52" t="s">
        <v>104</v>
      </c>
      <c r="W75" s="30">
        <v>95.1</v>
      </c>
      <c r="X75" s="52">
        <v>2.6</v>
      </c>
      <c r="Y75" s="30">
        <v>97.3</v>
      </c>
      <c r="Z75" s="52">
        <v>1.3</v>
      </c>
      <c r="AA75" s="58">
        <v>95.3</v>
      </c>
      <c r="AB75" s="61">
        <v>13.8</v>
      </c>
      <c r="AC75" s="30">
        <v>96</v>
      </c>
      <c r="AD75" s="52" t="s">
        <v>104</v>
      </c>
    </row>
    <row r="76" spans="1:30" ht="16.5" customHeight="1" x14ac:dyDescent="0.2">
      <c r="A76" s="7"/>
      <c r="B76" s="7"/>
      <c r="C76" s="7"/>
      <c r="D76" s="7" t="s">
        <v>521</v>
      </c>
      <c r="E76" s="7"/>
      <c r="F76" s="7"/>
      <c r="G76" s="7"/>
      <c r="H76" s="7"/>
      <c r="I76" s="7"/>
      <c r="J76" s="7"/>
      <c r="K76" s="7"/>
      <c r="L76" s="9" t="s">
        <v>174</v>
      </c>
      <c r="M76" s="36" t="s">
        <v>104</v>
      </c>
      <c r="N76" s="7"/>
      <c r="O76" s="36">
        <v>0.7</v>
      </c>
      <c r="P76" s="7"/>
      <c r="Q76" s="36">
        <v>0.6</v>
      </c>
      <c r="R76" s="7"/>
      <c r="S76" s="36">
        <v>1</v>
      </c>
      <c r="T76" s="7"/>
      <c r="U76" s="36" t="s">
        <v>104</v>
      </c>
      <c r="V76" s="7"/>
      <c r="W76" s="36">
        <v>1.4</v>
      </c>
      <c r="X76" s="7"/>
      <c r="Y76" s="36">
        <v>0.7</v>
      </c>
      <c r="Z76" s="7"/>
      <c r="AA76" s="36">
        <v>7.4</v>
      </c>
      <c r="AB76" s="7"/>
      <c r="AC76" s="36" t="s">
        <v>104</v>
      </c>
      <c r="AD76" s="7"/>
    </row>
    <row r="77" spans="1:30" ht="16.5" customHeight="1" x14ac:dyDescent="0.2">
      <c r="A77" s="7"/>
      <c r="B77" s="7" t="s">
        <v>880</v>
      </c>
      <c r="C77" s="7"/>
      <c r="D77" s="7"/>
      <c r="E77" s="7"/>
      <c r="F77" s="7"/>
      <c r="G77" s="7"/>
      <c r="H77" s="7"/>
      <c r="I77" s="7"/>
      <c r="J77" s="7"/>
      <c r="K77" s="7"/>
      <c r="L77" s="9"/>
      <c r="M77" s="10"/>
      <c r="N77" s="7"/>
      <c r="O77" s="10"/>
      <c r="P77" s="7"/>
      <c r="Q77" s="10"/>
      <c r="R77" s="7"/>
      <c r="S77" s="10"/>
      <c r="T77" s="7"/>
      <c r="U77" s="10"/>
      <c r="V77" s="7"/>
      <c r="W77" s="10"/>
      <c r="X77" s="7"/>
      <c r="Y77" s="10"/>
      <c r="Z77" s="7"/>
      <c r="AA77" s="10"/>
      <c r="AB77" s="7"/>
      <c r="AC77" s="10"/>
      <c r="AD77" s="7"/>
    </row>
    <row r="78" spans="1:30" ht="16.5" customHeight="1" x14ac:dyDescent="0.2">
      <c r="A78" s="7"/>
      <c r="B78" s="7"/>
      <c r="C78" s="7" t="s">
        <v>433</v>
      </c>
      <c r="D78" s="7"/>
      <c r="E78" s="7"/>
      <c r="F78" s="7"/>
      <c r="G78" s="7"/>
      <c r="H78" s="7"/>
      <c r="I78" s="7"/>
      <c r="J78" s="7"/>
      <c r="K78" s="7"/>
      <c r="L78" s="9" t="s">
        <v>174</v>
      </c>
      <c r="M78" s="30">
        <v>96.7</v>
      </c>
      <c r="N78" s="52" t="s">
        <v>104</v>
      </c>
      <c r="O78" s="30">
        <v>96.8</v>
      </c>
      <c r="P78" s="52" t="s">
        <v>104</v>
      </c>
      <c r="Q78" s="30">
        <v>97.4</v>
      </c>
      <c r="R78" s="52" t="s">
        <v>104</v>
      </c>
      <c r="S78" s="30">
        <v>97.2</v>
      </c>
      <c r="T78" s="52">
        <v>2.1</v>
      </c>
      <c r="U78" s="30">
        <v>97.3</v>
      </c>
      <c r="V78" s="52">
        <v>1.5</v>
      </c>
      <c r="W78" s="42" t="s">
        <v>101</v>
      </c>
      <c r="X78" s="7"/>
      <c r="Y78" s="30">
        <v>96.8</v>
      </c>
      <c r="Z78" s="52">
        <v>1.3</v>
      </c>
      <c r="AA78" s="42" t="s">
        <v>101</v>
      </c>
      <c r="AB78" s="7"/>
      <c r="AC78" s="30">
        <v>97.1</v>
      </c>
      <c r="AD78" s="52" t="s">
        <v>104</v>
      </c>
    </row>
    <row r="79" spans="1:30" ht="16.5" customHeight="1" x14ac:dyDescent="0.2">
      <c r="A79" s="7"/>
      <c r="B79" s="7"/>
      <c r="C79" s="7"/>
      <c r="D79" s="7" t="s">
        <v>521</v>
      </c>
      <c r="E79" s="7"/>
      <c r="F79" s="7"/>
      <c r="G79" s="7"/>
      <c r="H79" s="7"/>
      <c r="I79" s="7"/>
      <c r="J79" s="7"/>
      <c r="K79" s="7"/>
      <c r="L79" s="9" t="s">
        <v>174</v>
      </c>
      <c r="M79" s="36" t="s">
        <v>104</v>
      </c>
      <c r="N79" s="7"/>
      <c r="O79" s="36" t="s">
        <v>104</v>
      </c>
      <c r="P79" s="7"/>
      <c r="Q79" s="36" t="s">
        <v>104</v>
      </c>
      <c r="R79" s="7"/>
      <c r="S79" s="36">
        <v>1.1000000000000001</v>
      </c>
      <c r="T79" s="7"/>
      <c r="U79" s="36">
        <v>0.8</v>
      </c>
      <c r="V79" s="7"/>
      <c r="W79" s="42" t="s">
        <v>101</v>
      </c>
      <c r="X79" s="7"/>
      <c r="Y79" s="36">
        <v>0.7</v>
      </c>
      <c r="Z79" s="7"/>
      <c r="AA79" s="42" t="s">
        <v>101</v>
      </c>
      <c r="AB79" s="7"/>
      <c r="AC79" s="36" t="s">
        <v>104</v>
      </c>
      <c r="AD79" s="7"/>
    </row>
    <row r="80" spans="1:30" ht="29.45" customHeight="1" x14ac:dyDescent="0.2">
      <c r="A80" s="7"/>
      <c r="B80" s="7"/>
      <c r="C80" s="84" t="s">
        <v>868</v>
      </c>
      <c r="D80" s="84"/>
      <c r="E80" s="84"/>
      <c r="F80" s="84"/>
      <c r="G80" s="84"/>
      <c r="H80" s="84"/>
      <c r="I80" s="84"/>
      <c r="J80" s="84"/>
      <c r="K80" s="84"/>
      <c r="L80" s="9" t="s">
        <v>174</v>
      </c>
      <c r="M80" s="30">
        <v>96.6</v>
      </c>
      <c r="N80" s="52">
        <v>1.9</v>
      </c>
      <c r="O80" s="30">
        <v>96.8</v>
      </c>
      <c r="P80" s="52">
        <v>2.8</v>
      </c>
      <c r="Q80" s="30">
        <v>96.7</v>
      </c>
      <c r="R80" s="52">
        <v>2.1</v>
      </c>
      <c r="S80" s="30">
        <v>96.5</v>
      </c>
      <c r="T80" s="52">
        <v>2.5</v>
      </c>
      <c r="U80" s="30">
        <v>94</v>
      </c>
      <c r="V80" s="52">
        <v>3.9</v>
      </c>
      <c r="W80" s="30">
        <v>96.5</v>
      </c>
      <c r="X80" s="52" t="s">
        <v>104</v>
      </c>
      <c r="Y80" s="42" t="s">
        <v>227</v>
      </c>
      <c r="Z80" s="7"/>
      <c r="AA80" s="30">
        <v>96.3</v>
      </c>
      <c r="AB80" s="52">
        <v>0.4</v>
      </c>
      <c r="AC80" s="30">
        <v>96.5</v>
      </c>
      <c r="AD80" s="52">
        <v>1.3</v>
      </c>
    </row>
    <row r="81" spans="1:30" ht="16.5" customHeight="1" x14ac:dyDescent="0.2">
      <c r="A81" s="7"/>
      <c r="B81" s="7"/>
      <c r="C81" s="7"/>
      <c r="D81" s="7" t="s">
        <v>521</v>
      </c>
      <c r="E81" s="7"/>
      <c r="F81" s="7"/>
      <c r="G81" s="7"/>
      <c r="H81" s="7"/>
      <c r="I81" s="7"/>
      <c r="J81" s="7"/>
      <c r="K81" s="7"/>
      <c r="L81" s="9" t="s">
        <v>174</v>
      </c>
      <c r="M81" s="36">
        <v>1</v>
      </c>
      <c r="N81" s="7"/>
      <c r="O81" s="36">
        <v>1.5</v>
      </c>
      <c r="P81" s="7"/>
      <c r="Q81" s="36">
        <v>1.1000000000000001</v>
      </c>
      <c r="R81" s="7"/>
      <c r="S81" s="36">
        <v>1.3</v>
      </c>
      <c r="T81" s="7"/>
      <c r="U81" s="36">
        <v>2.1</v>
      </c>
      <c r="V81" s="7"/>
      <c r="W81" s="36" t="s">
        <v>104</v>
      </c>
      <c r="X81" s="7"/>
      <c r="Y81" s="42" t="s">
        <v>227</v>
      </c>
      <c r="Z81" s="7"/>
      <c r="AA81" s="36">
        <v>0.2</v>
      </c>
      <c r="AB81" s="7"/>
      <c r="AC81" s="36">
        <v>0.7</v>
      </c>
      <c r="AD81" s="7"/>
    </row>
    <row r="82" spans="1:30" ht="16.5" customHeight="1" x14ac:dyDescent="0.2">
      <c r="A82" s="7"/>
      <c r="B82" s="7"/>
      <c r="C82" s="7" t="s">
        <v>388</v>
      </c>
      <c r="D82" s="7"/>
      <c r="E82" s="7"/>
      <c r="F82" s="7"/>
      <c r="G82" s="7"/>
      <c r="H82" s="7"/>
      <c r="I82" s="7"/>
      <c r="J82" s="7"/>
      <c r="K82" s="7"/>
      <c r="L82" s="9" t="s">
        <v>174</v>
      </c>
      <c r="M82" s="30">
        <v>96.8</v>
      </c>
      <c r="N82" s="52" t="s">
        <v>104</v>
      </c>
      <c r="O82" s="30">
        <v>97.1</v>
      </c>
      <c r="P82" s="52">
        <v>1</v>
      </c>
      <c r="Q82" s="30">
        <v>97.2</v>
      </c>
      <c r="R82" s="52">
        <v>1.5</v>
      </c>
      <c r="S82" s="30">
        <v>97.1</v>
      </c>
      <c r="T82" s="52">
        <v>1.3</v>
      </c>
      <c r="U82" s="30">
        <v>96.4</v>
      </c>
      <c r="V82" s="52">
        <v>5.7</v>
      </c>
      <c r="W82" s="30">
        <v>96.5</v>
      </c>
      <c r="X82" s="52" t="s">
        <v>104</v>
      </c>
      <c r="Y82" s="30">
        <v>96.9</v>
      </c>
      <c r="Z82" s="52">
        <v>1.3</v>
      </c>
      <c r="AA82" s="30">
        <v>96.3</v>
      </c>
      <c r="AB82" s="52">
        <v>0.4</v>
      </c>
      <c r="AC82" s="30">
        <v>97</v>
      </c>
      <c r="AD82" s="52" t="s">
        <v>104</v>
      </c>
    </row>
    <row r="83" spans="1:30" ht="16.5" customHeight="1" x14ac:dyDescent="0.2">
      <c r="A83" s="7"/>
      <c r="B83" s="7"/>
      <c r="C83" s="7"/>
      <c r="D83" s="7" t="s">
        <v>521</v>
      </c>
      <c r="E83" s="7"/>
      <c r="F83" s="7"/>
      <c r="G83" s="7"/>
      <c r="H83" s="7"/>
      <c r="I83" s="7"/>
      <c r="J83" s="7"/>
      <c r="K83" s="7"/>
      <c r="L83" s="9" t="s">
        <v>174</v>
      </c>
      <c r="M83" s="36" t="s">
        <v>104</v>
      </c>
      <c r="N83" s="7"/>
      <c r="O83" s="36">
        <v>0.5</v>
      </c>
      <c r="P83" s="7"/>
      <c r="Q83" s="36">
        <v>0.8</v>
      </c>
      <c r="R83" s="7"/>
      <c r="S83" s="36">
        <v>0.7</v>
      </c>
      <c r="T83" s="7"/>
      <c r="U83" s="36">
        <v>3</v>
      </c>
      <c r="V83" s="7"/>
      <c r="W83" s="36" t="s">
        <v>104</v>
      </c>
      <c r="X83" s="7"/>
      <c r="Y83" s="36">
        <v>0.7</v>
      </c>
      <c r="Z83" s="7"/>
      <c r="AA83" s="36">
        <v>0.2</v>
      </c>
      <c r="AB83" s="7"/>
      <c r="AC83" s="36" t="s">
        <v>104</v>
      </c>
      <c r="AD83" s="7"/>
    </row>
    <row r="84" spans="1:30" ht="16.5" customHeight="1" x14ac:dyDescent="0.2">
      <c r="A84" s="7"/>
      <c r="B84" s="7" t="s">
        <v>881</v>
      </c>
      <c r="C84" s="7"/>
      <c r="D84" s="7"/>
      <c r="E84" s="7"/>
      <c r="F84" s="7"/>
      <c r="G84" s="7"/>
      <c r="H84" s="7"/>
      <c r="I84" s="7"/>
      <c r="J84" s="7"/>
      <c r="K84" s="7"/>
      <c r="L84" s="9"/>
      <c r="M84" s="10"/>
      <c r="N84" s="7"/>
      <c r="O84" s="10"/>
      <c r="P84" s="7"/>
      <c r="Q84" s="10"/>
      <c r="R84" s="7"/>
      <c r="S84" s="10"/>
      <c r="T84" s="7"/>
      <c r="U84" s="10"/>
      <c r="V84" s="7"/>
      <c r="W84" s="10"/>
      <c r="X84" s="7"/>
      <c r="Y84" s="10"/>
      <c r="Z84" s="7"/>
      <c r="AA84" s="10"/>
      <c r="AB84" s="7"/>
      <c r="AC84" s="10"/>
      <c r="AD84" s="7"/>
    </row>
    <row r="85" spans="1:30" ht="16.5" customHeight="1" x14ac:dyDescent="0.2">
      <c r="A85" s="7"/>
      <c r="B85" s="7"/>
      <c r="C85" s="7" t="s">
        <v>433</v>
      </c>
      <c r="D85" s="7"/>
      <c r="E85" s="7"/>
      <c r="F85" s="7"/>
      <c r="G85" s="7"/>
      <c r="H85" s="7"/>
      <c r="I85" s="7"/>
      <c r="J85" s="7"/>
      <c r="K85" s="7"/>
      <c r="L85" s="9" t="s">
        <v>174</v>
      </c>
      <c r="M85" s="30">
        <v>96.7</v>
      </c>
      <c r="N85" s="52" t="s">
        <v>104</v>
      </c>
      <c r="O85" s="30">
        <v>96.4</v>
      </c>
      <c r="P85" s="52">
        <v>1.1000000000000001</v>
      </c>
      <c r="Q85" s="30">
        <v>98</v>
      </c>
      <c r="R85" s="52">
        <v>6.9</v>
      </c>
      <c r="S85" s="30">
        <v>97.1</v>
      </c>
      <c r="T85" s="52">
        <v>1.5</v>
      </c>
      <c r="U85" s="30">
        <v>97.3</v>
      </c>
      <c r="V85" s="52" t="s">
        <v>104</v>
      </c>
      <c r="W85" s="42" t="s">
        <v>101</v>
      </c>
      <c r="X85" s="7"/>
      <c r="Y85" s="30">
        <v>96.9</v>
      </c>
      <c r="Z85" s="52" t="s">
        <v>104</v>
      </c>
      <c r="AA85" s="42" t="s">
        <v>101</v>
      </c>
      <c r="AB85" s="7"/>
      <c r="AC85" s="30">
        <v>97.1</v>
      </c>
      <c r="AD85" s="52">
        <v>0.8</v>
      </c>
    </row>
    <row r="86" spans="1:30" ht="16.5" customHeight="1" x14ac:dyDescent="0.2">
      <c r="A86" s="7"/>
      <c r="B86" s="7"/>
      <c r="C86" s="7"/>
      <c r="D86" s="7" t="s">
        <v>521</v>
      </c>
      <c r="E86" s="7"/>
      <c r="F86" s="7"/>
      <c r="G86" s="7"/>
      <c r="H86" s="7"/>
      <c r="I86" s="7"/>
      <c r="J86" s="7"/>
      <c r="K86" s="7"/>
      <c r="L86" s="9" t="s">
        <v>174</v>
      </c>
      <c r="M86" s="36" t="s">
        <v>104</v>
      </c>
      <c r="N86" s="7"/>
      <c r="O86" s="36">
        <v>0.6</v>
      </c>
      <c r="P86" s="7"/>
      <c r="Q86" s="36">
        <v>3.6</v>
      </c>
      <c r="R86" s="7"/>
      <c r="S86" s="36">
        <v>0.8</v>
      </c>
      <c r="T86" s="7"/>
      <c r="U86" s="36" t="s">
        <v>104</v>
      </c>
      <c r="V86" s="7"/>
      <c r="W86" s="42" t="s">
        <v>101</v>
      </c>
      <c r="X86" s="7"/>
      <c r="Y86" s="36" t="s">
        <v>104</v>
      </c>
      <c r="Z86" s="7"/>
      <c r="AA86" s="42" t="s">
        <v>101</v>
      </c>
      <c r="AB86" s="7"/>
      <c r="AC86" s="36">
        <v>0.4</v>
      </c>
      <c r="AD86" s="7"/>
    </row>
    <row r="87" spans="1:30" ht="29.45" customHeight="1" x14ac:dyDescent="0.2">
      <c r="A87" s="7"/>
      <c r="B87" s="7"/>
      <c r="C87" s="84" t="s">
        <v>868</v>
      </c>
      <c r="D87" s="84"/>
      <c r="E87" s="84"/>
      <c r="F87" s="84"/>
      <c r="G87" s="84"/>
      <c r="H87" s="84"/>
      <c r="I87" s="84"/>
      <c r="J87" s="84"/>
      <c r="K87" s="84"/>
      <c r="L87" s="9" t="s">
        <v>174</v>
      </c>
      <c r="M87" s="30">
        <v>97.1</v>
      </c>
      <c r="N87" s="52">
        <v>1.9</v>
      </c>
      <c r="O87" s="30">
        <v>95.9</v>
      </c>
      <c r="P87" s="52" t="s">
        <v>104</v>
      </c>
      <c r="Q87" s="30">
        <v>97.4</v>
      </c>
      <c r="R87" s="52">
        <v>1.7</v>
      </c>
      <c r="S87" s="58">
        <v>97.8</v>
      </c>
      <c r="T87" s="61">
        <v>23.6</v>
      </c>
      <c r="U87" s="30">
        <v>94.3</v>
      </c>
      <c r="V87" s="52">
        <v>3.1</v>
      </c>
      <c r="W87" s="30">
        <v>97.1</v>
      </c>
      <c r="X87" s="52">
        <v>2.1</v>
      </c>
      <c r="Y87" s="42" t="s">
        <v>227</v>
      </c>
      <c r="Z87" s="7"/>
      <c r="AA87" s="30">
        <v>95.6</v>
      </c>
      <c r="AB87" s="52">
        <v>2.2000000000000002</v>
      </c>
      <c r="AC87" s="30">
        <v>96.6</v>
      </c>
      <c r="AD87" s="52" t="s">
        <v>104</v>
      </c>
    </row>
    <row r="88" spans="1:30" ht="16.5" customHeight="1" x14ac:dyDescent="0.2">
      <c r="A88" s="7"/>
      <c r="B88" s="7"/>
      <c r="C88" s="7"/>
      <c r="D88" s="7" t="s">
        <v>521</v>
      </c>
      <c r="E88" s="7"/>
      <c r="F88" s="7"/>
      <c r="G88" s="7"/>
      <c r="H88" s="7"/>
      <c r="I88" s="7"/>
      <c r="J88" s="7"/>
      <c r="K88" s="7"/>
      <c r="L88" s="9" t="s">
        <v>174</v>
      </c>
      <c r="M88" s="36">
        <v>1</v>
      </c>
      <c r="N88" s="7"/>
      <c r="O88" s="36" t="s">
        <v>104</v>
      </c>
      <c r="P88" s="7"/>
      <c r="Q88" s="36">
        <v>0.9</v>
      </c>
      <c r="R88" s="7"/>
      <c r="S88" s="30">
        <v>12.3</v>
      </c>
      <c r="T88" s="7"/>
      <c r="U88" s="36">
        <v>1.7</v>
      </c>
      <c r="V88" s="7"/>
      <c r="W88" s="36">
        <v>1.1000000000000001</v>
      </c>
      <c r="X88" s="7"/>
      <c r="Y88" s="42" t="s">
        <v>227</v>
      </c>
      <c r="Z88" s="7"/>
      <c r="AA88" s="36">
        <v>1.2</v>
      </c>
      <c r="AB88" s="7"/>
      <c r="AC88" s="36" t="s">
        <v>104</v>
      </c>
      <c r="AD88" s="7"/>
    </row>
    <row r="89" spans="1:30" ht="16.5" customHeight="1" x14ac:dyDescent="0.2">
      <c r="A89" s="7"/>
      <c r="B89" s="7"/>
      <c r="C89" s="7" t="s">
        <v>388</v>
      </c>
      <c r="D89" s="7"/>
      <c r="E89" s="7"/>
      <c r="F89" s="7"/>
      <c r="G89" s="7"/>
      <c r="H89" s="7"/>
      <c r="I89" s="7"/>
      <c r="J89" s="7"/>
      <c r="K89" s="7"/>
      <c r="L89" s="9" t="s">
        <v>174</v>
      </c>
      <c r="M89" s="30">
        <v>96.8</v>
      </c>
      <c r="N89" s="52">
        <v>1.1000000000000001</v>
      </c>
      <c r="O89" s="30">
        <v>96.5</v>
      </c>
      <c r="P89" s="52">
        <v>0.9</v>
      </c>
      <c r="Q89" s="30">
        <v>97.8</v>
      </c>
      <c r="R89" s="52" t="s">
        <v>104</v>
      </c>
      <c r="S89" s="30">
        <v>97.3</v>
      </c>
      <c r="T89" s="52" t="s">
        <v>104</v>
      </c>
      <c r="U89" s="30">
        <v>96.5</v>
      </c>
      <c r="V89" s="52">
        <v>5.7</v>
      </c>
      <c r="W89" s="30">
        <v>97.1</v>
      </c>
      <c r="X89" s="52">
        <v>2.1</v>
      </c>
      <c r="Y89" s="30">
        <v>97.3</v>
      </c>
      <c r="Z89" s="52" t="s">
        <v>104</v>
      </c>
      <c r="AA89" s="30">
        <v>95.6</v>
      </c>
      <c r="AB89" s="52">
        <v>2.2000000000000002</v>
      </c>
      <c r="AC89" s="30">
        <v>97</v>
      </c>
      <c r="AD89" s="52" t="s">
        <v>104</v>
      </c>
    </row>
    <row r="90" spans="1:30" ht="16.5" customHeight="1" x14ac:dyDescent="0.2">
      <c r="A90" s="7"/>
      <c r="B90" s="7"/>
      <c r="C90" s="7"/>
      <c r="D90" s="7" t="s">
        <v>521</v>
      </c>
      <c r="E90" s="7"/>
      <c r="F90" s="7"/>
      <c r="G90" s="7"/>
      <c r="H90" s="7"/>
      <c r="I90" s="7"/>
      <c r="J90" s="7"/>
      <c r="K90" s="7"/>
      <c r="L90" s="9" t="s">
        <v>174</v>
      </c>
      <c r="M90" s="36">
        <v>0.6</v>
      </c>
      <c r="N90" s="7"/>
      <c r="O90" s="36">
        <v>0.5</v>
      </c>
      <c r="P90" s="7"/>
      <c r="Q90" s="36" t="s">
        <v>104</v>
      </c>
      <c r="R90" s="7"/>
      <c r="S90" s="36" t="s">
        <v>104</v>
      </c>
      <c r="T90" s="7"/>
      <c r="U90" s="36">
        <v>3</v>
      </c>
      <c r="V90" s="7"/>
      <c r="W90" s="36">
        <v>1.1000000000000001</v>
      </c>
      <c r="X90" s="7"/>
      <c r="Y90" s="36" t="s">
        <v>104</v>
      </c>
      <c r="Z90" s="7"/>
      <c r="AA90" s="36">
        <v>1.2</v>
      </c>
      <c r="AB90" s="7"/>
      <c r="AC90" s="36" t="s">
        <v>104</v>
      </c>
      <c r="AD90" s="7"/>
    </row>
    <row r="91" spans="1:30" ht="16.5" customHeight="1" x14ac:dyDescent="0.2">
      <c r="A91" s="7" t="s">
        <v>143</v>
      </c>
      <c r="B91" s="7"/>
      <c r="C91" s="7"/>
      <c r="D91" s="7"/>
      <c r="E91" s="7"/>
      <c r="F91" s="7"/>
      <c r="G91" s="7"/>
      <c r="H91" s="7"/>
      <c r="I91" s="7"/>
      <c r="J91" s="7"/>
      <c r="K91" s="7"/>
      <c r="L91" s="9"/>
      <c r="M91" s="10"/>
      <c r="N91" s="7"/>
      <c r="O91" s="10"/>
      <c r="P91" s="7"/>
      <c r="Q91" s="10"/>
      <c r="R91" s="7"/>
      <c r="S91" s="10"/>
      <c r="T91" s="7"/>
      <c r="U91" s="10"/>
      <c r="V91" s="7"/>
      <c r="W91" s="10"/>
      <c r="X91" s="7"/>
      <c r="Y91" s="10"/>
      <c r="Z91" s="7"/>
      <c r="AA91" s="10"/>
      <c r="AB91" s="7"/>
      <c r="AC91" s="10"/>
      <c r="AD91" s="7"/>
    </row>
    <row r="92" spans="1:30" ht="16.5" customHeight="1" x14ac:dyDescent="0.2">
      <c r="A92" s="7"/>
      <c r="B92" s="7" t="s">
        <v>879</v>
      </c>
      <c r="C92" s="7"/>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
      <c r="A93" s="7"/>
      <c r="B93" s="7"/>
      <c r="C93" s="7" t="s">
        <v>433</v>
      </c>
      <c r="D93" s="7"/>
      <c r="E93" s="7"/>
      <c r="F93" s="7"/>
      <c r="G93" s="7"/>
      <c r="H93" s="7"/>
      <c r="I93" s="7"/>
      <c r="J93" s="7"/>
      <c r="K93" s="7"/>
      <c r="L93" s="9" t="s">
        <v>174</v>
      </c>
      <c r="M93" s="30">
        <v>96.2</v>
      </c>
      <c r="N93" s="52">
        <v>5.5</v>
      </c>
      <c r="O93" s="30">
        <v>96.1</v>
      </c>
      <c r="P93" s="52" t="s">
        <v>104</v>
      </c>
      <c r="Q93" s="30">
        <v>96.1</v>
      </c>
      <c r="R93" s="52" t="s">
        <v>104</v>
      </c>
      <c r="S93" s="30">
        <v>97.1</v>
      </c>
      <c r="T93" s="52">
        <v>1.5</v>
      </c>
      <c r="U93" s="30">
        <v>96.6</v>
      </c>
      <c r="V93" s="52">
        <v>1.5</v>
      </c>
      <c r="W93" s="42" t="s">
        <v>101</v>
      </c>
      <c r="X93" s="7"/>
      <c r="Y93" s="30">
        <v>96</v>
      </c>
      <c r="Z93" s="52">
        <v>1.7</v>
      </c>
      <c r="AA93" s="42" t="s">
        <v>101</v>
      </c>
      <c r="AB93" s="7"/>
      <c r="AC93" s="30">
        <v>96.2</v>
      </c>
      <c r="AD93" s="52" t="s">
        <v>104</v>
      </c>
    </row>
    <row r="94" spans="1:30" ht="16.5" customHeight="1" x14ac:dyDescent="0.2">
      <c r="A94" s="7"/>
      <c r="B94" s="7"/>
      <c r="C94" s="7"/>
      <c r="D94" s="7" t="s">
        <v>521</v>
      </c>
      <c r="E94" s="7"/>
      <c r="F94" s="7"/>
      <c r="G94" s="7"/>
      <c r="H94" s="7"/>
      <c r="I94" s="7"/>
      <c r="J94" s="7"/>
      <c r="K94" s="7"/>
      <c r="L94" s="9" t="s">
        <v>174</v>
      </c>
      <c r="M94" s="36">
        <v>2.9</v>
      </c>
      <c r="N94" s="7"/>
      <c r="O94" s="36" t="s">
        <v>104</v>
      </c>
      <c r="P94" s="7"/>
      <c r="Q94" s="36" t="s">
        <v>104</v>
      </c>
      <c r="R94" s="7"/>
      <c r="S94" s="36">
        <v>0.8</v>
      </c>
      <c r="T94" s="7"/>
      <c r="U94" s="36">
        <v>0.8</v>
      </c>
      <c r="V94" s="7"/>
      <c r="W94" s="42" t="s">
        <v>101</v>
      </c>
      <c r="X94" s="7"/>
      <c r="Y94" s="36">
        <v>0.9</v>
      </c>
      <c r="Z94" s="7"/>
      <c r="AA94" s="42" t="s">
        <v>101</v>
      </c>
      <c r="AB94" s="7"/>
      <c r="AC94" s="36" t="s">
        <v>104</v>
      </c>
      <c r="AD94" s="7"/>
    </row>
    <row r="95" spans="1:30" ht="29.45" customHeight="1" x14ac:dyDescent="0.2">
      <c r="A95" s="7"/>
      <c r="B95" s="7"/>
      <c r="C95" s="84" t="s">
        <v>868</v>
      </c>
      <c r="D95" s="84"/>
      <c r="E95" s="84"/>
      <c r="F95" s="84"/>
      <c r="G95" s="84"/>
      <c r="H95" s="84"/>
      <c r="I95" s="84"/>
      <c r="J95" s="84"/>
      <c r="K95" s="84"/>
      <c r="L95" s="9" t="s">
        <v>174</v>
      </c>
      <c r="M95" s="30">
        <v>96.5</v>
      </c>
      <c r="N95" s="52">
        <v>1.1000000000000001</v>
      </c>
      <c r="O95" s="30">
        <v>93.3</v>
      </c>
      <c r="P95" s="52">
        <v>4.4000000000000004</v>
      </c>
      <c r="Q95" s="30">
        <v>95.6</v>
      </c>
      <c r="R95" s="52">
        <v>3</v>
      </c>
      <c r="S95" s="30">
        <v>96.1</v>
      </c>
      <c r="T95" s="52">
        <v>2.8</v>
      </c>
      <c r="U95" s="30">
        <v>96.9</v>
      </c>
      <c r="V95" s="52">
        <v>4.7</v>
      </c>
      <c r="W95" s="30">
        <v>94.3</v>
      </c>
      <c r="X95" s="52">
        <v>2.6</v>
      </c>
      <c r="Y95" s="33">
        <v>100</v>
      </c>
      <c r="Z95" s="52" t="s">
        <v>104</v>
      </c>
      <c r="AA95" s="30">
        <v>95.8</v>
      </c>
      <c r="AB95" s="52">
        <v>2.1</v>
      </c>
      <c r="AC95" s="30">
        <v>95.2</v>
      </c>
      <c r="AD95" s="52">
        <v>1.3</v>
      </c>
    </row>
    <row r="96" spans="1:30" ht="16.5" customHeight="1" x14ac:dyDescent="0.2">
      <c r="A96" s="7"/>
      <c r="B96" s="7"/>
      <c r="C96" s="7"/>
      <c r="D96" s="7" t="s">
        <v>521</v>
      </c>
      <c r="E96" s="7"/>
      <c r="F96" s="7"/>
      <c r="G96" s="7"/>
      <c r="H96" s="7"/>
      <c r="I96" s="7"/>
      <c r="J96" s="7"/>
      <c r="K96" s="7"/>
      <c r="L96" s="9" t="s">
        <v>174</v>
      </c>
      <c r="M96" s="36">
        <v>0.6</v>
      </c>
      <c r="N96" s="7"/>
      <c r="O96" s="36">
        <v>2.4</v>
      </c>
      <c r="P96" s="7"/>
      <c r="Q96" s="36">
        <v>1.6</v>
      </c>
      <c r="R96" s="7"/>
      <c r="S96" s="36">
        <v>1.5</v>
      </c>
      <c r="T96" s="7"/>
      <c r="U96" s="36">
        <v>2.5</v>
      </c>
      <c r="V96" s="7"/>
      <c r="W96" s="36">
        <v>1.4</v>
      </c>
      <c r="X96" s="7"/>
      <c r="Y96" s="36" t="s">
        <v>104</v>
      </c>
      <c r="Z96" s="7"/>
      <c r="AA96" s="36">
        <v>1.1000000000000001</v>
      </c>
      <c r="AB96" s="7"/>
      <c r="AC96" s="36">
        <v>0.7</v>
      </c>
      <c r="AD96" s="7"/>
    </row>
    <row r="97" spans="1:30" ht="16.5" customHeight="1" x14ac:dyDescent="0.2">
      <c r="A97" s="7"/>
      <c r="B97" s="7"/>
      <c r="C97" s="7" t="s">
        <v>388</v>
      </c>
      <c r="D97" s="7"/>
      <c r="E97" s="7"/>
      <c r="F97" s="7"/>
      <c r="G97" s="7"/>
      <c r="H97" s="7"/>
      <c r="I97" s="7"/>
      <c r="J97" s="7"/>
      <c r="K97" s="7"/>
      <c r="L97" s="9" t="s">
        <v>174</v>
      </c>
      <c r="M97" s="30">
        <v>96.1</v>
      </c>
      <c r="N97" s="52">
        <v>4.3</v>
      </c>
      <c r="O97" s="30">
        <v>95.7</v>
      </c>
      <c r="P97" s="52" t="s">
        <v>104</v>
      </c>
      <c r="Q97" s="30">
        <v>95.5</v>
      </c>
      <c r="R97" s="52">
        <v>1.3</v>
      </c>
      <c r="S97" s="30">
        <v>96.9</v>
      </c>
      <c r="T97" s="52" t="s">
        <v>104</v>
      </c>
      <c r="U97" s="30">
        <v>96.2</v>
      </c>
      <c r="V97" s="52">
        <v>4.7</v>
      </c>
      <c r="W97" s="30">
        <v>94.3</v>
      </c>
      <c r="X97" s="52">
        <v>2.6</v>
      </c>
      <c r="Y97" s="30">
        <v>95.9</v>
      </c>
      <c r="Z97" s="52">
        <v>1.5</v>
      </c>
      <c r="AA97" s="30">
        <v>95.8</v>
      </c>
      <c r="AB97" s="52">
        <v>2.1</v>
      </c>
      <c r="AC97" s="30">
        <v>95.9</v>
      </c>
      <c r="AD97" s="52">
        <v>2.4</v>
      </c>
    </row>
    <row r="98" spans="1:30" ht="16.5" customHeight="1" x14ac:dyDescent="0.2">
      <c r="A98" s="7"/>
      <c r="B98" s="7"/>
      <c r="C98" s="7"/>
      <c r="D98" s="7" t="s">
        <v>521</v>
      </c>
      <c r="E98" s="7"/>
      <c r="F98" s="7"/>
      <c r="G98" s="7"/>
      <c r="H98" s="7"/>
      <c r="I98" s="7"/>
      <c r="J98" s="7"/>
      <c r="K98" s="7"/>
      <c r="L98" s="9" t="s">
        <v>174</v>
      </c>
      <c r="M98" s="36">
        <v>2.2999999999999998</v>
      </c>
      <c r="N98" s="7"/>
      <c r="O98" s="36" t="s">
        <v>104</v>
      </c>
      <c r="P98" s="7"/>
      <c r="Q98" s="36">
        <v>0.7</v>
      </c>
      <c r="R98" s="7"/>
      <c r="S98" s="36" t="s">
        <v>104</v>
      </c>
      <c r="T98" s="7"/>
      <c r="U98" s="36">
        <v>2.5</v>
      </c>
      <c r="V98" s="7"/>
      <c r="W98" s="36">
        <v>1.4</v>
      </c>
      <c r="X98" s="7"/>
      <c r="Y98" s="36">
        <v>0.8</v>
      </c>
      <c r="Z98" s="7"/>
      <c r="AA98" s="36">
        <v>1.1000000000000001</v>
      </c>
      <c r="AB98" s="7"/>
      <c r="AC98" s="36">
        <v>1.3</v>
      </c>
      <c r="AD98" s="7"/>
    </row>
    <row r="99" spans="1:30" ht="16.5" customHeight="1" x14ac:dyDescent="0.2">
      <c r="A99" s="7"/>
      <c r="B99" s="7" t="s">
        <v>880</v>
      </c>
      <c r="C99" s="7"/>
      <c r="D99" s="7"/>
      <c r="E99" s="7"/>
      <c r="F99" s="7"/>
      <c r="G99" s="7"/>
      <c r="H99" s="7"/>
      <c r="I99" s="7"/>
      <c r="J99" s="7"/>
      <c r="K99" s="7"/>
      <c r="L99" s="9"/>
      <c r="M99" s="10"/>
      <c r="N99" s="7"/>
      <c r="O99" s="10"/>
      <c r="P99" s="7"/>
      <c r="Q99" s="10"/>
      <c r="R99" s="7"/>
      <c r="S99" s="10"/>
      <c r="T99" s="7"/>
      <c r="U99" s="10"/>
      <c r="V99" s="7"/>
      <c r="W99" s="10"/>
      <c r="X99" s="7"/>
      <c r="Y99" s="10"/>
      <c r="Z99" s="7"/>
      <c r="AA99" s="10"/>
      <c r="AB99" s="7"/>
      <c r="AC99" s="10"/>
      <c r="AD99" s="7"/>
    </row>
    <row r="100" spans="1:30" ht="16.5" customHeight="1" x14ac:dyDescent="0.2">
      <c r="A100" s="7"/>
      <c r="B100" s="7"/>
      <c r="C100" s="7" t="s">
        <v>433</v>
      </c>
      <c r="D100" s="7"/>
      <c r="E100" s="7"/>
      <c r="F100" s="7"/>
      <c r="G100" s="7"/>
      <c r="H100" s="7"/>
      <c r="I100" s="7"/>
      <c r="J100" s="7"/>
      <c r="K100" s="7"/>
      <c r="L100" s="9" t="s">
        <v>174</v>
      </c>
      <c r="M100" s="30">
        <v>96.7</v>
      </c>
      <c r="N100" s="52" t="s">
        <v>104</v>
      </c>
      <c r="O100" s="30">
        <v>97.3</v>
      </c>
      <c r="P100" s="52">
        <v>5.7</v>
      </c>
      <c r="Q100" s="30">
        <v>96.9</v>
      </c>
      <c r="R100" s="52" t="s">
        <v>104</v>
      </c>
      <c r="S100" s="30">
        <v>97.9</v>
      </c>
      <c r="T100" s="52">
        <v>1.5</v>
      </c>
      <c r="U100" s="30">
        <v>97.9</v>
      </c>
      <c r="V100" s="52">
        <v>8.8000000000000007</v>
      </c>
      <c r="W100" s="42" t="s">
        <v>101</v>
      </c>
      <c r="X100" s="7"/>
      <c r="Y100" s="30">
        <v>95.8</v>
      </c>
      <c r="Z100" s="52">
        <v>2.8</v>
      </c>
      <c r="AA100" s="42" t="s">
        <v>101</v>
      </c>
      <c r="AB100" s="7"/>
      <c r="AC100" s="30">
        <v>96.9</v>
      </c>
      <c r="AD100" s="52" t="s">
        <v>104</v>
      </c>
    </row>
    <row r="101" spans="1:30" ht="16.5" customHeight="1" x14ac:dyDescent="0.2">
      <c r="A101" s="7"/>
      <c r="B101" s="7"/>
      <c r="C101" s="7"/>
      <c r="D101" s="7" t="s">
        <v>521</v>
      </c>
      <c r="E101" s="7"/>
      <c r="F101" s="7"/>
      <c r="G101" s="7"/>
      <c r="H101" s="7"/>
      <c r="I101" s="7"/>
      <c r="J101" s="7"/>
      <c r="K101" s="7"/>
      <c r="L101" s="9" t="s">
        <v>174</v>
      </c>
      <c r="M101" s="36" t="s">
        <v>104</v>
      </c>
      <c r="N101" s="7"/>
      <c r="O101" s="36">
        <v>3</v>
      </c>
      <c r="P101" s="7"/>
      <c r="Q101" s="36" t="s">
        <v>104</v>
      </c>
      <c r="R101" s="7"/>
      <c r="S101" s="36">
        <v>0.8</v>
      </c>
      <c r="T101" s="7"/>
      <c r="U101" s="36">
        <v>4.5999999999999996</v>
      </c>
      <c r="V101" s="7"/>
      <c r="W101" s="42" t="s">
        <v>101</v>
      </c>
      <c r="X101" s="7"/>
      <c r="Y101" s="36">
        <v>1.5</v>
      </c>
      <c r="Z101" s="7"/>
      <c r="AA101" s="42" t="s">
        <v>101</v>
      </c>
      <c r="AB101" s="7"/>
      <c r="AC101" s="36" t="s">
        <v>104</v>
      </c>
      <c r="AD101" s="7"/>
    </row>
    <row r="102" spans="1:30" ht="29.45" customHeight="1" x14ac:dyDescent="0.2">
      <c r="A102" s="7"/>
      <c r="B102" s="7"/>
      <c r="C102" s="84" t="s">
        <v>868</v>
      </c>
      <c r="D102" s="84"/>
      <c r="E102" s="84"/>
      <c r="F102" s="84"/>
      <c r="G102" s="84"/>
      <c r="H102" s="84"/>
      <c r="I102" s="84"/>
      <c r="J102" s="84"/>
      <c r="K102" s="84"/>
      <c r="L102" s="9" t="s">
        <v>174</v>
      </c>
      <c r="M102" s="58">
        <v>96.3</v>
      </c>
      <c r="N102" s="61">
        <v>10.9</v>
      </c>
      <c r="O102" s="30">
        <v>94.2</v>
      </c>
      <c r="P102" s="52">
        <v>4.8</v>
      </c>
      <c r="Q102" s="30">
        <v>95.2</v>
      </c>
      <c r="R102" s="52" t="s">
        <v>104</v>
      </c>
      <c r="S102" s="30">
        <v>96.7</v>
      </c>
      <c r="T102" s="52">
        <v>2.2999999999999998</v>
      </c>
      <c r="U102" s="30">
        <v>96.5</v>
      </c>
      <c r="V102" s="52">
        <v>4.7</v>
      </c>
      <c r="W102" s="30">
        <v>95.5</v>
      </c>
      <c r="X102" s="52">
        <v>2.2000000000000002</v>
      </c>
      <c r="Y102" s="33">
        <v>100</v>
      </c>
      <c r="Z102" s="52" t="s">
        <v>104</v>
      </c>
      <c r="AA102" s="30">
        <v>98.2</v>
      </c>
      <c r="AB102" s="52" t="s">
        <v>104</v>
      </c>
      <c r="AC102" s="30">
        <v>95.7</v>
      </c>
      <c r="AD102" s="52">
        <v>1.3</v>
      </c>
    </row>
    <row r="103" spans="1:30" ht="16.5" customHeight="1" x14ac:dyDescent="0.2">
      <c r="A103" s="7"/>
      <c r="B103" s="7"/>
      <c r="C103" s="7"/>
      <c r="D103" s="7" t="s">
        <v>521</v>
      </c>
      <c r="E103" s="7"/>
      <c r="F103" s="7"/>
      <c r="G103" s="7"/>
      <c r="H103" s="7"/>
      <c r="I103" s="7"/>
      <c r="J103" s="7"/>
      <c r="K103" s="7"/>
      <c r="L103" s="9" t="s">
        <v>174</v>
      </c>
      <c r="M103" s="36">
        <v>5.8</v>
      </c>
      <c r="N103" s="7"/>
      <c r="O103" s="36">
        <v>2.6</v>
      </c>
      <c r="P103" s="7"/>
      <c r="Q103" s="36" t="s">
        <v>104</v>
      </c>
      <c r="R103" s="7"/>
      <c r="S103" s="36">
        <v>1.2</v>
      </c>
      <c r="T103" s="7"/>
      <c r="U103" s="36">
        <v>2.5</v>
      </c>
      <c r="V103" s="7"/>
      <c r="W103" s="36">
        <v>1.2</v>
      </c>
      <c r="X103" s="7"/>
      <c r="Y103" s="36" t="s">
        <v>104</v>
      </c>
      <c r="Z103" s="7"/>
      <c r="AA103" s="36" t="s">
        <v>104</v>
      </c>
      <c r="AB103" s="7"/>
      <c r="AC103" s="36">
        <v>0.7</v>
      </c>
      <c r="AD103" s="7"/>
    </row>
    <row r="104" spans="1:30" ht="16.5" customHeight="1" x14ac:dyDescent="0.2">
      <c r="A104" s="7"/>
      <c r="B104" s="7"/>
      <c r="C104" s="7" t="s">
        <v>388</v>
      </c>
      <c r="D104" s="7"/>
      <c r="E104" s="7"/>
      <c r="F104" s="7"/>
      <c r="G104" s="7"/>
      <c r="H104" s="7"/>
      <c r="I104" s="7"/>
      <c r="J104" s="7"/>
      <c r="K104" s="7"/>
      <c r="L104" s="9" t="s">
        <v>174</v>
      </c>
      <c r="M104" s="30">
        <v>96.6</v>
      </c>
      <c r="N104" s="52" t="s">
        <v>104</v>
      </c>
      <c r="O104" s="30">
        <v>96.6</v>
      </c>
      <c r="P104" s="52">
        <v>5.5</v>
      </c>
      <c r="Q104" s="30">
        <v>96.1</v>
      </c>
      <c r="R104" s="52">
        <v>0.9</v>
      </c>
      <c r="S104" s="30">
        <v>97.1</v>
      </c>
      <c r="T104" s="52" t="s">
        <v>104</v>
      </c>
      <c r="U104" s="30">
        <v>97.6</v>
      </c>
      <c r="V104" s="52">
        <v>4.8</v>
      </c>
      <c r="W104" s="30">
        <v>95.5</v>
      </c>
      <c r="X104" s="52">
        <v>2.2000000000000002</v>
      </c>
      <c r="Y104" s="30">
        <v>94.8</v>
      </c>
      <c r="Z104" s="52">
        <v>2.6</v>
      </c>
      <c r="AA104" s="30">
        <v>98.2</v>
      </c>
      <c r="AB104" s="52" t="s">
        <v>104</v>
      </c>
      <c r="AC104" s="30">
        <v>96.6</v>
      </c>
      <c r="AD104" s="52">
        <v>2.5</v>
      </c>
    </row>
    <row r="105" spans="1:30" ht="16.5" customHeight="1" x14ac:dyDescent="0.2">
      <c r="A105" s="7"/>
      <c r="B105" s="7"/>
      <c r="C105" s="7"/>
      <c r="D105" s="7" t="s">
        <v>521</v>
      </c>
      <c r="E105" s="7"/>
      <c r="F105" s="7"/>
      <c r="G105" s="7"/>
      <c r="H105" s="7"/>
      <c r="I105" s="7"/>
      <c r="J105" s="7"/>
      <c r="K105" s="7"/>
      <c r="L105" s="9" t="s">
        <v>174</v>
      </c>
      <c r="M105" s="36" t="s">
        <v>104</v>
      </c>
      <c r="N105" s="7"/>
      <c r="O105" s="36">
        <v>2.9</v>
      </c>
      <c r="P105" s="7"/>
      <c r="Q105" s="36">
        <v>0.5</v>
      </c>
      <c r="R105" s="7"/>
      <c r="S105" s="36" t="s">
        <v>104</v>
      </c>
      <c r="T105" s="7"/>
      <c r="U105" s="36">
        <v>2.5</v>
      </c>
      <c r="V105" s="7"/>
      <c r="W105" s="36">
        <v>1.2</v>
      </c>
      <c r="X105" s="7"/>
      <c r="Y105" s="36">
        <v>1.4</v>
      </c>
      <c r="Z105" s="7"/>
      <c r="AA105" s="36" t="s">
        <v>104</v>
      </c>
      <c r="AB105" s="7"/>
      <c r="AC105" s="36">
        <v>1.3</v>
      </c>
      <c r="AD105" s="7"/>
    </row>
    <row r="106" spans="1:30" ht="16.5" customHeight="1" x14ac:dyDescent="0.2">
      <c r="A106" s="7"/>
      <c r="B106" s="7" t="s">
        <v>881</v>
      </c>
      <c r="C106" s="7"/>
      <c r="D106" s="7"/>
      <c r="E106" s="7"/>
      <c r="F106" s="7"/>
      <c r="G106" s="7"/>
      <c r="H106" s="7"/>
      <c r="I106" s="7"/>
      <c r="J106" s="7"/>
      <c r="K106" s="7"/>
      <c r="L106" s="9"/>
      <c r="M106" s="10"/>
      <c r="N106" s="7"/>
      <c r="O106" s="10"/>
      <c r="P106" s="7"/>
      <c r="Q106" s="10"/>
      <c r="R106" s="7"/>
      <c r="S106" s="10"/>
      <c r="T106" s="7"/>
      <c r="U106" s="10"/>
      <c r="V106" s="7"/>
      <c r="W106" s="10"/>
      <c r="X106" s="7"/>
      <c r="Y106" s="10"/>
      <c r="Z106" s="7"/>
      <c r="AA106" s="10"/>
      <c r="AB106" s="7"/>
      <c r="AC106" s="10"/>
      <c r="AD106" s="7"/>
    </row>
    <row r="107" spans="1:30" ht="16.5" customHeight="1" x14ac:dyDescent="0.2">
      <c r="A107" s="7"/>
      <c r="B107" s="7"/>
      <c r="C107" s="7" t="s">
        <v>433</v>
      </c>
      <c r="D107" s="7"/>
      <c r="E107" s="7"/>
      <c r="F107" s="7"/>
      <c r="G107" s="7"/>
      <c r="H107" s="7"/>
      <c r="I107" s="7"/>
      <c r="J107" s="7"/>
      <c r="K107" s="7"/>
      <c r="L107" s="9" t="s">
        <v>174</v>
      </c>
      <c r="M107" s="30">
        <v>96.2</v>
      </c>
      <c r="N107" s="52" t="s">
        <v>104</v>
      </c>
      <c r="O107" s="30">
        <v>97.5</v>
      </c>
      <c r="P107" s="52">
        <v>5.7</v>
      </c>
      <c r="Q107" s="30">
        <v>96.8</v>
      </c>
      <c r="R107" s="52" t="s">
        <v>104</v>
      </c>
      <c r="S107" s="30">
        <v>97.9</v>
      </c>
      <c r="T107" s="52">
        <v>1.5</v>
      </c>
      <c r="U107" s="30">
        <v>97.8</v>
      </c>
      <c r="V107" s="52" t="s">
        <v>104</v>
      </c>
      <c r="W107" s="42" t="s">
        <v>101</v>
      </c>
      <c r="X107" s="7"/>
      <c r="Y107" s="30">
        <v>97.2</v>
      </c>
      <c r="Z107" s="52">
        <v>1.7</v>
      </c>
      <c r="AA107" s="42" t="s">
        <v>101</v>
      </c>
      <c r="AB107" s="7"/>
      <c r="AC107" s="30">
        <v>96.8</v>
      </c>
      <c r="AD107" s="52" t="s">
        <v>104</v>
      </c>
    </row>
    <row r="108" spans="1:30" ht="16.5" customHeight="1" x14ac:dyDescent="0.2">
      <c r="A108" s="7"/>
      <c r="B108" s="7"/>
      <c r="C108" s="7"/>
      <c r="D108" s="7" t="s">
        <v>521</v>
      </c>
      <c r="E108" s="7"/>
      <c r="F108" s="7"/>
      <c r="G108" s="7"/>
      <c r="H108" s="7"/>
      <c r="I108" s="7"/>
      <c r="J108" s="7"/>
      <c r="K108" s="7"/>
      <c r="L108" s="9" t="s">
        <v>174</v>
      </c>
      <c r="M108" s="36" t="s">
        <v>104</v>
      </c>
      <c r="N108" s="7"/>
      <c r="O108" s="36">
        <v>3</v>
      </c>
      <c r="P108" s="7"/>
      <c r="Q108" s="36" t="s">
        <v>104</v>
      </c>
      <c r="R108" s="7"/>
      <c r="S108" s="36">
        <v>0.8</v>
      </c>
      <c r="T108" s="7"/>
      <c r="U108" s="36" t="s">
        <v>104</v>
      </c>
      <c r="V108" s="7"/>
      <c r="W108" s="42" t="s">
        <v>101</v>
      </c>
      <c r="X108" s="7"/>
      <c r="Y108" s="36">
        <v>0.9</v>
      </c>
      <c r="Z108" s="7"/>
      <c r="AA108" s="42" t="s">
        <v>101</v>
      </c>
      <c r="AB108" s="7"/>
      <c r="AC108" s="36" t="s">
        <v>104</v>
      </c>
      <c r="AD108" s="7"/>
    </row>
    <row r="109" spans="1:30" ht="29.45" customHeight="1" x14ac:dyDescent="0.2">
      <c r="A109" s="7"/>
      <c r="B109" s="7"/>
      <c r="C109" s="84" t="s">
        <v>868</v>
      </c>
      <c r="D109" s="84"/>
      <c r="E109" s="84"/>
      <c r="F109" s="84"/>
      <c r="G109" s="84"/>
      <c r="H109" s="84"/>
      <c r="I109" s="84"/>
      <c r="J109" s="84"/>
      <c r="K109" s="84"/>
      <c r="L109" s="9" t="s">
        <v>174</v>
      </c>
      <c r="M109" s="58">
        <v>96.8</v>
      </c>
      <c r="N109" s="61">
        <v>11</v>
      </c>
      <c r="O109" s="30">
        <v>94.5</v>
      </c>
      <c r="P109" s="52">
        <v>4.4000000000000004</v>
      </c>
      <c r="Q109" s="30">
        <v>96</v>
      </c>
      <c r="R109" s="52">
        <v>2.1</v>
      </c>
      <c r="S109" s="66">
        <v>100</v>
      </c>
      <c r="T109" s="61">
        <v>18.899999999999999</v>
      </c>
      <c r="U109" s="30">
        <v>97.1</v>
      </c>
      <c r="V109" s="52">
        <v>4</v>
      </c>
      <c r="W109" s="30">
        <v>96.1</v>
      </c>
      <c r="X109" s="52" t="s">
        <v>104</v>
      </c>
      <c r="Y109" s="33">
        <v>100</v>
      </c>
      <c r="Z109" s="52" t="s">
        <v>104</v>
      </c>
      <c r="AA109" s="30">
        <v>98</v>
      </c>
      <c r="AB109" s="52">
        <v>1.5</v>
      </c>
      <c r="AC109" s="30">
        <v>96.5</v>
      </c>
      <c r="AD109" s="52">
        <v>1.3</v>
      </c>
    </row>
    <row r="110" spans="1:30" ht="16.5" customHeight="1" x14ac:dyDescent="0.2">
      <c r="A110" s="7"/>
      <c r="B110" s="7"/>
      <c r="C110" s="7"/>
      <c r="D110" s="7" t="s">
        <v>521</v>
      </c>
      <c r="E110" s="7"/>
      <c r="F110" s="7"/>
      <c r="G110" s="7"/>
      <c r="H110" s="7"/>
      <c r="I110" s="7"/>
      <c r="J110" s="7"/>
      <c r="K110" s="7"/>
      <c r="L110" s="9" t="s">
        <v>174</v>
      </c>
      <c r="M110" s="36">
        <v>5.8</v>
      </c>
      <c r="N110" s="7"/>
      <c r="O110" s="36">
        <v>2.4</v>
      </c>
      <c r="P110" s="7"/>
      <c r="Q110" s="36">
        <v>1.1000000000000001</v>
      </c>
      <c r="R110" s="7"/>
      <c r="S110" s="36">
        <v>9.6</v>
      </c>
      <c r="T110" s="7"/>
      <c r="U110" s="36">
        <v>2.1</v>
      </c>
      <c r="V110" s="7"/>
      <c r="W110" s="36" t="s">
        <v>104</v>
      </c>
      <c r="X110" s="7"/>
      <c r="Y110" s="36" t="s">
        <v>104</v>
      </c>
      <c r="Z110" s="7"/>
      <c r="AA110" s="36">
        <v>0.8</v>
      </c>
      <c r="AB110" s="7"/>
      <c r="AC110" s="36">
        <v>0.7</v>
      </c>
      <c r="AD110" s="7"/>
    </row>
    <row r="111" spans="1:30" ht="16.5" customHeight="1" x14ac:dyDescent="0.2">
      <c r="A111" s="7"/>
      <c r="B111" s="7"/>
      <c r="C111" s="7" t="s">
        <v>388</v>
      </c>
      <c r="D111" s="7"/>
      <c r="E111" s="7"/>
      <c r="F111" s="7"/>
      <c r="G111" s="7"/>
      <c r="H111" s="7"/>
      <c r="I111" s="7"/>
      <c r="J111" s="7"/>
      <c r="K111" s="7"/>
      <c r="L111" s="9" t="s">
        <v>174</v>
      </c>
      <c r="M111" s="30">
        <v>96.2</v>
      </c>
      <c r="N111" s="52" t="s">
        <v>104</v>
      </c>
      <c r="O111" s="30">
        <v>96.7</v>
      </c>
      <c r="P111" s="52">
        <v>5.5</v>
      </c>
      <c r="Q111" s="30">
        <v>96</v>
      </c>
      <c r="R111" s="52">
        <v>0.9</v>
      </c>
      <c r="S111" s="30">
        <v>98.3</v>
      </c>
      <c r="T111" s="52">
        <v>1.3</v>
      </c>
      <c r="U111" s="30">
        <v>97.5</v>
      </c>
      <c r="V111" s="52">
        <v>4.8</v>
      </c>
      <c r="W111" s="30">
        <v>96.1</v>
      </c>
      <c r="X111" s="52" t="s">
        <v>104</v>
      </c>
      <c r="Y111" s="30">
        <v>96.1</v>
      </c>
      <c r="Z111" s="52">
        <v>2.2999999999999998</v>
      </c>
      <c r="AA111" s="30">
        <v>98</v>
      </c>
      <c r="AB111" s="52">
        <v>1.5</v>
      </c>
      <c r="AC111" s="30">
        <v>96.7</v>
      </c>
      <c r="AD111" s="52">
        <v>2.5</v>
      </c>
    </row>
    <row r="112" spans="1:30" ht="16.5" customHeight="1" x14ac:dyDescent="0.2">
      <c r="A112" s="7"/>
      <c r="B112" s="7"/>
      <c r="C112" s="7"/>
      <c r="D112" s="7" t="s">
        <v>521</v>
      </c>
      <c r="E112" s="7"/>
      <c r="F112" s="7"/>
      <c r="G112" s="7"/>
      <c r="H112" s="7"/>
      <c r="I112" s="7"/>
      <c r="J112" s="7"/>
      <c r="K112" s="7"/>
      <c r="L112" s="9" t="s">
        <v>174</v>
      </c>
      <c r="M112" s="36" t="s">
        <v>104</v>
      </c>
      <c r="N112" s="7"/>
      <c r="O112" s="36">
        <v>2.9</v>
      </c>
      <c r="P112" s="7"/>
      <c r="Q112" s="36">
        <v>0.5</v>
      </c>
      <c r="R112" s="7"/>
      <c r="S112" s="36">
        <v>0.7</v>
      </c>
      <c r="T112" s="7"/>
      <c r="U112" s="36">
        <v>2.5</v>
      </c>
      <c r="V112" s="7"/>
      <c r="W112" s="36" t="s">
        <v>104</v>
      </c>
      <c r="X112" s="7"/>
      <c r="Y112" s="36">
        <v>1.2</v>
      </c>
      <c r="Z112" s="7"/>
      <c r="AA112" s="36">
        <v>0.8</v>
      </c>
      <c r="AB112" s="7"/>
      <c r="AC112" s="36">
        <v>1.3</v>
      </c>
      <c r="AD112" s="7"/>
    </row>
    <row r="113" spans="1:30" ht="16.5" customHeight="1" x14ac:dyDescent="0.2">
      <c r="A113" s="7" t="s">
        <v>144</v>
      </c>
      <c r="B113" s="7"/>
      <c r="C113" s="7"/>
      <c r="D113" s="7"/>
      <c r="E113" s="7"/>
      <c r="F113" s="7"/>
      <c r="G113" s="7"/>
      <c r="H113" s="7"/>
      <c r="I113" s="7"/>
      <c r="J113" s="7"/>
      <c r="K113" s="7"/>
      <c r="L113" s="9"/>
      <c r="M113" s="10"/>
      <c r="N113" s="7"/>
      <c r="O113" s="10"/>
      <c r="P113" s="7"/>
      <c r="Q113" s="10"/>
      <c r="R113" s="7"/>
      <c r="S113" s="10"/>
      <c r="T113" s="7"/>
      <c r="U113" s="10"/>
      <c r="V113" s="7"/>
      <c r="W113" s="10"/>
      <c r="X113" s="7"/>
      <c r="Y113" s="10"/>
      <c r="Z113" s="7"/>
      <c r="AA113" s="10"/>
      <c r="AB113" s="7"/>
      <c r="AC113" s="10"/>
      <c r="AD113" s="7"/>
    </row>
    <row r="114" spans="1:30" ht="16.5" customHeight="1" x14ac:dyDescent="0.2">
      <c r="A114" s="7"/>
      <c r="B114" s="7" t="s">
        <v>879</v>
      </c>
      <c r="C114" s="7"/>
      <c r="D114" s="7"/>
      <c r="E114" s="7"/>
      <c r="F114" s="7"/>
      <c r="G114" s="7"/>
      <c r="H114" s="7"/>
      <c r="I114" s="7"/>
      <c r="J114" s="7"/>
      <c r="K114" s="7"/>
      <c r="L114" s="9"/>
      <c r="M114" s="10"/>
      <c r="N114" s="7"/>
      <c r="O114" s="10"/>
      <c r="P114" s="7"/>
      <c r="Q114" s="10"/>
      <c r="R114" s="7"/>
      <c r="S114" s="10"/>
      <c r="T114" s="7"/>
      <c r="U114" s="10"/>
      <c r="V114" s="7"/>
      <c r="W114" s="10"/>
      <c r="X114" s="7"/>
      <c r="Y114" s="10"/>
      <c r="Z114" s="7"/>
      <c r="AA114" s="10"/>
      <c r="AB114" s="7"/>
      <c r="AC114" s="10"/>
      <c r="AD114" s="7"/>
    </row>
    <row r="115" spans="1:30" ht="16.5" customHeight="1" x14ac:dyDescent="0.2">
      <c r="A115" s="7"/>
      <c r="B115" s="7"/>
      <c r="C115" s="7" t="s">
        <v>433</v>
      </c>
      <c r="D115" s="7"/>
      <c r="E115" s="7"/>
      <c r="F115" s="7"/>
      <c r="G115" s="7"/>
      <c r="H115" s="7"/>
      <c r="I115" s="7"/>
      <c r="J115" s="7"/>
      <c r="K115" s="7"/>
      <c r="L115" s="9" t="s">
        <v>174</v>
      </c>
      <c r="M115" s="30">
        <v>95.4</v>
      </c>
      <c r="N115" s="52">
        <v>0.6</v>
      </c>
      <c r="O115" s="30">
        <v>95.2</v>
      </c>
      <c r="P115" s="52">
        <v>0.5</v>
      </c>
      <c r="Q115" s="30">
        <v>95.8</v>
      </c>
      <c r="R115" s="52">
        <v>2.2000000000000002</v>
      </c>
      <c r="S115" s="30">
        <v>95.9</v>
      </c>
      <c r="T115" s="52">
        <v>2.2000000000000002</v>
      </c>
      <c r="U115" s="30">
        <v>96.7</v>
      </c>
      <c r="V115" s="52">
        <v>1</v>
      </c>
      <c r="W115" s="42" t="s">
        <v>101</v>
      </c>
      <c r="X115" s="7"/>
      <c r="Y115" s="30">
        <v>95.6</v>
      </c>
      <c r="Z115" s="52">
        <v>1.8</v>
      </c>
      <c r="AA115" s="42" t="s">
        <v>101</v>
      </c>
      <c r="AB115" s="7"/>
      <c r="AC115" s="30">
        <v>95.5</v>
      </c>
      <c r="AD115" s="52">
        <v>0.5</v>
      </c>
    </row>
    <row r="116" spans="1:30" ht="16.5" customHeight="1" x14ac:dyDescent="0.2">
      <c r="A116" s="7"/>
      <c r="B116" s="7"/>
      <c r="C116" s="7"/>
      <c r="D116" s="7" t="s">
        <v>521</v>
      </c>
      <c r="E116" s="7"/>
      <c r="F116" s="7"/>
      <c r="G116" s="7"/>
      <c r="H116" s="7"/>
      <c r="I116" s="7"/>
      <c r="J116" s="7"/>
      <c r="K116" s="7"/>
      <c r="L116" s="9" t="s">
        <v>174</v>
      </c>
      <c r="M116" s="36">
        <v>0.3</v>
      </c>
      <c r="N116" s="7"/>
      <c r="O116" s="36">
        <v>0.3</v>
      </c>
      <c r="P116" s="7"/>
      <c r="Q116" s="36">
        <v>1.2</v>
      </c>
      <c r="R116" s="7"/>
      <c r="S116" s="36">
        <v>1.2</v>
      </c>
      <c r="T116" s="7"/>
      <c r="U116" s="36">
        <v>0.5</v>
      </c>
      <c r="V116" s="7"/>
      <c r="W116" s="42" t="s">
        <v>101</v>
      </c>
      <c r="X116" s="7"/>
      <c r="Y116" s="36">
        <v>0.9</v>
      </c>
      <c r="Z116" s="7"/>
      <c r="AA116" s="42" t="s">
        <v>101</v>
      </c>
      <c r="AB116" s="7"/>
      <c r="AC116" s="36">
        <v>0.2</v>
      </c>
      <c r="AD116" s="7"/>
    </row>
    <row r="117" spans="1:30" ht="29.45" customHeight="1" x14ac:dyDescent="0.2">
      <c r="A117" s="7"/>
      <c r="B117" s="7"/>
      <c r="C117" s="84" t="s">
        <v>868</v>
      </c>
      <c r="D117" s="84"/>
      <c r="E117" s="84"/>
      <c r="F117" s="84"/>
      <c r="G117" s="84"/>
      <c r="H117" s="84"/>
      <c r="I117" s="84"/>
      <c r="J117" s="84"/>
      <c r="K117" s="84"/>
      <c r="L117" s="9" t="s">
        <v>174</v>
      </c>
      <c r="M117" s="30">
        <v>96.1</v>
      </c>
      <c r="N117" s="52">
        <v>4.0999999999999996</v>
      </c>
      <c r="O117" s="30">
        <v>91.8</v>
      </c>
      <c r="P117" s="52">
        <v>6</v>
      </c>
      <c r="Q117" s="30">
        <v>96.5</v>
      </c>
      <c r="R117" s="52">
        <v>3.4</v>
      </c>
      <c r="S117" s="30">
        <v>97.3</v>
      </c>
      <c r="T117" s="52">
        <v>1.5</v>
      </c>
      <c r="U117" s="30">
        <v>97.7</v>
      </c>
      <c r="V117" s="52">
        <v>2.2999999999999998</v>
      </c>
      <c r="W117" s="30">
        <v>96</v>
      </c>
      <c r="X117" s="52">
        <v>1.6</v>
      </c>
      <c r="Y117" s="42" t="s">
        <v>227</v>
      </c>
      <c r="Z117" s="7"/>
      <c r="AA117" s="30">
        <v>94.7</v>
      </c>
      <c r="AB117" s="52">
        <v>2</v>
      </c>
      <c r="AC117" s="30">
        <v>95.3</v>
      </c>
      <c r="AD117" s="52">
        <v>2.1</v>
      </c>
    </row>
    <row r="118" spans="1:30" ht="16.5" customHeight="1" x14ac:dyDescent="0.2">
      <c r="A118" s="7"/>
      <c r="B118" s="7"/>
      <c r="C118" s="7"/>
      <c r="D118" s="7" t="s">
        <v>521</v>
      </c>
      <c r="E118" s="7"/>
      <c r="F118" s="7"/>
      <c r="G118" s="7"/>
      <c r="H118" s="7"/>
      <c r="I118" s="7"/>
      <c r="J118" s="7"/>
      <c r="K118" s="7"/>
      <c r="L118" s="9" t="s">
        <v>174</v>
      </c>
      <c r="M118" s="36">
        <v>2.2000000000000002</v>
      </c>
      <c r="N118" s="7"/>
      <c r="O118" s="36">
        <v>3.3</v>
      </c>
      <c r="P118" s="7"/>
      <c r="Q118" s="36">
        <v>1.8</v>
      </c>
      <c r="R118" s="7"/>
      <c r="S118" s="36">
        <v>0.8</v>
      </c>
      <c r="T118" s="7"/>
      <c r="U118" s="36">
        <v>1.2</v>
      </c>
      <c r="V118" s="7"/>
      <c r="W118" s="36">
        <v>0.9</v>
      </c>
      <c r="X118" s="7"/>
      <c r="Y118" s="42" t="s">
        <v>227</v>
      </c>
      <c r="Z118" s="7"/>
      <c r="AA118" s="36">
        <v>1.1000000000000001</v>
      </c>
      <c r="AB118" s="7"/>
      <c r="AC118" s="36">
        <v>1.1000000000000001</v>
      </c>
      <c r="AD118" s="7"/>
    </row>
    <row r="119" spans="1:30" ht="16.5" customHeight="1" x14ac:dyDescent="0.2">
      <c r="A119" s="7"/>
      <c r="B119" s="7"/>
      <c r="C119" s="7" t="s">
        <v>388</v>
      </c>
      <c r="D119" s="7"/>
      <c r="E119" s="7"/>
      <c r="F119" s="7"/>
      <c r="G119" s="7"/>
      <c r="H119" s="7"/>
      <c r="I119" s="7"/>
      <c r="J119" s="7"/>
      <c r="K119" s="7"/>
      <c r="L119" s="9" t="s">
        <v>174</v>
      </c>
      <c r="M119" s="30">
        <v>95.7</v>
      </c>
      <c r="N119" s="52">
        <v>1.1000000000000001</v>
      </c>
      <c r="O119" s="30">
        <v>94.6</v>
      </c>
      <c r="P119" s="52">
        <v>1.1000000000000001</v>
      </c>
      <c r="Q119" s="30">
        <v>96.1</v>
      </c>
      <c r="R119" s="52">
        <v>1.4</v>
      </c>
      <c r="S119" s="30">
        <v>96.1</v>
      </c>
      <c r="T119" s="52">
        <v>1.9</v>
      </c>
      <c r="U119" s="30">
        <v>96.6</v>
      </c>
      <c r="V119" s="52">
        <v>0.5</v>
      </c>
      <c r="W119" s="30">
        <v>96</v>
      </c>
      <c r="X119" s="52">
        <v>1.6</v>
      </c>
      <c r="Y119" s="30">
        <v>95.6</v>
      </c>
      <c r="Z119" s="52">
        <v>1.7</v>
      </c>
      <c r="AA119" s="30">
        <v>94.7</v>
      </c>
      <c r="AB119" s="52">
        <v>2</v>
      </c>
      <c r="AC119" s="30">
        <v>95.5</v>
      </c>
      <c r="AD119" s="52">
        <v>0.6</v>
      </c>
    </row>
    <row r="120" spans="1:30" ht="16.5" customHeight="1" x14ac:dyDescent="0.2">
      <c r="A120" s="7"/>
      <c r="B120" s="7"/>
      <c r="C120" s="7"/>
      <c r="D120" s="7" t="s">
        <v>521</v>
      </c>
      <c r="E120" s="7"/>
      <c r="F120" s="7"/>
      <c r="G120" s="7"/>
      <c r="H120" s="7"/>
      <c r="I120" s="7"/>
      <c r="J120" s="7"/>
      <c r="K120" s="7"/>
      <c r="L120" s="9" t="s">
        <v>174</v>
      </c>
      <c r="M120" s="36">
        <v>0.6</v>
      </c>
      <c r="N120" s="7"/>
      <c r="O120" s="36">
        <v>0.6</v>
      </c>
      <c r="P120" s="7"/>
      <c r="Q120" s="36">
        <v>0.7</v>
      </c>
      <c r="R120" s="7"/>
      <c r="S120" s="36">
        <v>1</v>
      </c>
      <c r="T120" s="7"/>
      <c r="U120" s="36">
        <v>0.3</v>
      </c>
      <c r="V120" s="7"/>
      <c r="W120" s="36">
        <v>0.9</v>
      </c>
      <c r="X120" s="7"/>
      <c r="Y120" s="36">
        <v>0.9</v>
      </c>
      <c r="Z120" s="7"/>
      <c r="AA120" s="36">
        <v>1.1000000000000001</v>
      </c>
      <c r="AB120" s="7"/>
      <c r="AC120" s="36">
        <v>0.3</v>
      </c>
      <c r="AD120" s="7"/>
    </row>
    <row r="121" spans="1:30" ht="16.5" customHeight="1" x14ac:dyDescent="0.2">
      <c r="A121" s="7"/>
      <c r="B121" s="7" t="s">
        <v>880</v>
      </c>
      <c r="C121" s="7"/>
      <c r="D121" s="7"/>
      <c r="E121" s="7"/>
      <c r="F121" s="7"/>
      <c r="G121" s="7"/>
      <c r="H121" s="7"/>
      <c r="I121" s="7"/>
      <c r="J121" s="7"/>
      <c r="K121" s="7"/>
      <c r="L121" s="9"/>
      <c r="M121" s="10"/>
      <c r="N121" s="7"/>
      <c r="O121" s="10"/>
      <c r="P121" s="7"/>
      <c r="Q121" s="10"/>
      <c r="R121" s="7"/>
      <c r="S121" s="10"/>
      <c r="T121" s="7"/>
      <c r="U121" s="10"/>
      <c r="V121" s="7"/>
      <c r="W121" s="10"/>
      <c r="X121" s="7"/>
      <c r="Y121" s="10"/>
      <c r="Z121" s="7"/>
      <c r="AA121" s="10"/>
      <c r="AB121" s="7"/>
      <c r="AC121" s="10"/>
      <c r="AD121" s="7"/>
    </row>
    <row r="122" spans="1:30" ht="16.5" customHeight="1" x14ac:dyDescent="0.2">
      <c r="A122" s="7"/>
      <c r="B122" s="7"/>
      <c r="C122" s="7" t="s">
        <v>433</v>
      </c>
      <c r="D122" s="7"/>
      <c r="E122" s="7"/>
      <c r="F122" s="7"/>
      <c r="G122" s="7"/>
      <c r="H122" s="7"/>
      <c r="I122" s="7"/>
      <c r="J122" s="7"/>
      <c r="K122" s="7"/>
      <c r="L122" s="9" t="s">
        <v>174</v>
      </c>
      <c r="M122" s="30">
        <v>96.4</v>
      </c>
      <c r="N122" s="52">
        <v>0.7</v>
      </c>
      <c r="O122" s="30">
        <v>96.2</v>
      </c>
      <c r="P122" s="52">
        <v>0.9</v>
      </c>
      <c r="Q122" s="30">
        <v>96.3</v>
      </c>
      <c r="R122" s="52">
        <v>1.3</v>
      </c>
      <c r="S122" s="30">
        <v>96.3</v>
      </c>
      <c r="T122" s="52">
        <v>2.1</v>
      </c>
      <c r="U122" s="30">
        <v>97.6</v>
      </c>
      <c r="V122" s="52">
        <v>0.8</v>
      </c>
      <c r="W122" s="42" t="s">
        <v>101</v>
      </c>
      <c r="X122" s="7"/>
      <c r="Y122" s="30">
        <v>95.5</v>
      </c>
      <c r="Z122" s="52">
        <v>2.9</v>
      </c>
      <c r="AA122" s="42" t="s">
        <v>101</v>
      </c>
      <c r="AB122" s="7"/>
      <c r="AC122" s="30">
        <v>96.3</v>
      </c>
      <c r="AD122" s="52">
        <v>0.5</v>
      </c>
    </row>
    <row r="123" spans="1:30" ht="16.5" customHeight="1" x14ac:dyDescent="0.2">
      <c r="A123" s="7"/>
      <c r="B123" s="7"/>
      <c r="C123" s="7"/>
      <c r="D123" s="7" t="s">
        <v>521</v>
      </c>
      <c r="E123" s="7"/>
      <c r="F123" s="7"/>
      <c r="G123" s="7"/>
      <c r="H123" s="7"/>
      <c r="I123" s="7"/>
      <c r="J123" s="7"/>
      <c r="K123" s="7"/>
      <c r="L123" s="9" t="s">
        <v>174</v>
      </c>
      <c r="M123" s="36">
        <v>0.4</v>
      </c>
      <c r="N123" s="7"/>
      <c r="O123" s="36">
        <v>0.5</v>
      </c>
      <c r="P123" s="7"/>
      <c r="Q123" s="36">
        <v>0.7</v>
      </c>
      <c r="R123" s="7"/>
      <c r="S123" s="36">
        <v>1.1000000000000001</v>
      </c>
      <c r="T123" s="7"/>
      <c r="U123" s="36">
        <v>0.4</v>
      </c>
      <c r="V123" s="7"/>
      <c r="W123" s="42" t="s">
        <v>101</v>
      </c>
      <c r="X123" s="7"/>
      <c r="Y123" s="36">
        <v>1.5</v>
      </c>
      <c r="Z123" s="7"/>
      <c r="AA123" s="42" t="s">
        <v>101</v>
      </c>
      <c r="AB123" s="7"/>
      <c r="AC123" s="36">
        <v>0.3</v>
      </c>
      <c r="AD123" s="7"/>
    </row>
    <row r="124" spans="1:30" ht="29.45" customHeight="1" x14ac:dyDescent="0.2">
      <c r="A124" s="7"/>
      <c r="B124" s="7"/>
      <c r="C124" s="84" t="s">
        <v>868</v>
      </c>
      <c r="D124" s="84"/>
      <c r="E124" s="84"/>
      <c r="F124" s="84"/>
      <c r="G124" s="84"/>
      <c r="H124" s="84"/>
      <c r="I124" s="84"/>
      <c r="J124" s="84"/>
      <c r="K124" s="84"/>
      <c r="L124" s="9" t="s">
        <v>174</v>
      </c>
      <c r="M124" s="30">
        <v>96.7</v>
      </c>
      <c r="N124" s="52">
        <v>3.3</v>
      </c>
      <c r="O124" s="30">
        <v>94.1</v>
      </c>
      <c r="P124" s="52">
        <v>4</v>
      </c>
      <c r="Q124" s="30">
        <v>96.3</v>
      </c>
      <c r="R124" s="52">
        <v>4</v>
      </c>
      <c r="S124" s="30">
        <v>96.2</v>
      </c>
      <c r="T124" s="52">
        <v>2.1</v>
      </c>
      <c r="U124" s="30">
        <v>98.9</v>
      </c>
      <c r="V124" s="52">
        <v>0.6</v>
      </c>
      <c r="W124" s="30">
        <v>95.7</v>
      </c>
      <c r="X124" s="52">
        <v>2.2000000000000002</v>
      </c>
      <c r="Y124" s="42" t="s">
        <v>227</v>
      </c>
      <c r="Z124" s="7"/>
      <c r="AA124" s="30">
        <v>95.6</v>
      </c>
      <c r="AB124" s="52">
        <v>1</v>
      </c>
      <c r="AC124" s="30">
        <v>96.1</v>
      </c>
      <c r="AD124" s="52">
        <v>1.6</v>
      </c>
    </row>
    <row r="125" spans="1:30" ht="16.5" customHeight="1" x14ac:dyDescent="0.2">
      <c r="A125" s="7"/>
      <c r="B125" s="7"/>
      <c r="C125" s="7"/>
      <c r="D125" s="7" t="s">
        <v>521</v>
      </c>
      <c r="E125" s="7"/>
      <c r="F125" s="7"/>
      <c r="G125" s="7"/>
      <c r="H125" s="7"/>
      <c r="I125" s="7"/>
      <c r="J125" s="7"/>
      <c r="K125" s="7"/>
      <c r="L125" s="9" t="s">
        <v>174</v>
      </c>
      <c r="M125" s="36">
        <v>1.7</v>
      </c>
      <c r="N125" s="7"/>
      <c r="O125" s="36">
        <v>2.2000000000000002</v>
      </c>
      <c r="P125" s="7"/>
      <c r="Q125" s="36">
        <v>2.1</v>
      </c>
      <c r="R125" s="7"/>
      <c r="S125" s="36">
        <v>1.1000000000000001</v>
      </c>
      <c r="T125" s="7"/>
      <c r="U125" s="36">
        <v>0.3</v>
      </c>
      <c r="V125" s="7"/>
      <c r="W125" s="36">
        <v>1.2</v>
      </c>
      <c r="X125" s="7"/>
      <c r="Y125" s="42" t="s">
        <v>227</v>
      </c>
      <c r="Z125" s="7"/>
      <c r="AA125" s="36">
        <v>0.5</v>
      </c>
      <c r="AB125" s="7"/>
      <c r="AC125" s="36">
        <v>0.8</v>
      </c>
      <c r="AD125" s="7"/>
    </row>
    <row r="126" spans="1:30" ht="16.5" customHeight="1" x14ac:dyDescent="0.2">
      <c r="A126" s="7"/>
      <c r="B126" s="7"/>
      <c r="C126" s="7" t="s">
        <v>388</v>
      </c>
      <c r="D126" s="7"/>
      <c r="E126" s="7"/>
      <c r="F126" s="7"/>
      <c r="G126" s="7"/>
      <c r="H126" s="7"/>
      <c r="I126" s="7"/>
      <c r="J126" s="7"/>
      <c r="K126" s="7"/>
      <c r="L126" s="9" t="s">
        <v>174</v>
      </c>
      <c r="M126" s="30">
        <v>96.4</v>
      </c>
      <c r="N126" s="52">
        <v>0.5</v>
      </c>
      <c r="O126" s="30">
        <v>95.9</v>
      </c>
      <c r="P126" s="52">
        <v>0.9</v>
      </c>
      <c r="Q126" s="30">
        <v>96.5</v>
      </c>
      <c r="R126" s="52">
        <v>1.1000000000000001</v>
      </c>
      <c r="S126" s="30">
        <v>96.4</v>
      </c>
      <c r="T126" s="52">
        <v>2</v>
      </c>
      <c r="U126" s="30">
        <v>97.4</v>
      </c>
      <c r="V126" s="52">
        <v>1</v>
      </c>
      <c r="W126" s="30">
        <v>95.7</v>
      </c>
      <c r="X126" s="52">
        <v>2.2000000000000002</v>
      </c>
      <c r="Y126" s="30">
        <v>95.3</v>
      </c>
      <c r="Z126" s="52">
        <v>2.9</v>
      </c>
      <c r="AA126" s="30">
        <v>95.6</v>
      </c>
      <c r="AB126" s="52">
        <v>1</v>
      </c>
      <c r="AC126" s="30">
        <v>96.3</v>
      </c>
      <c r="AD126" s="52">
        <v>0.3</v>
      </c>
    </row>
    <row r="127" spans="1:30" ht="16.5" customHeight="1" x14ac:dyDescent="0.2">
      <c r="A127" s="7"/>
      <c r="B127" s="7"/>
      <c r="C127" s="7"/>
      <c r="D127" s="7" t="s">
        <v>521</v>
      </c>
      <c r="E127" s="7"/>
      <c r="F127" s="7"/>
      <c r="G127" s="7"/>
      <c r="H127" s="7"/>
      <c r="I127" s="7"/>
      <c r="J127" s="7"/>
      <c r="K127" s="7"/>
      <c r="L127" s="9" t="s">
        <v>174</v>
      </c>
      <c r="M127" s="36">
        <v>0.3</v>
      </c>
      <c r="N127" s="7"/>
      <c r="O127" s="36">
        <v>0.5</v>
      </c>
      <c r="P127" s="7"/>
      <c r="Q127" s="36">
        <v>0.6</v>
      </c>
      <c r="R127" s="7"/>
      <c r="S127" s="36">
        <v>1</v>
      </c>
      <c r="T127" s="7"/>
      <c r="U127" s="36">
        <v>0.5</v>
      </c>
      <c r="V127" s="7"/>
      <c r="W127" s="36">
        <v>1.2</v>
      </c>
      <c r="X127" s="7"/>
      <c r="Y127" s="36">
        <v>1.5</v>
      </c>
      <c r="Z127" s="7"/>
      <c r="AA127" s="36">
        <v>0.5</v>
      </c>
      <c r="AB127" s="7"/>
      <c r="AC127" s="36">
        <v>0.1</v>
      </c>
      <c r="AD127" s="7"/>
    </row>
    <row r="128" spans="1:30" ht="16.5" customHeight="1" x14ac:dyDescent="0.2">
      <c r="A128" s="7"/>
      <c r="B128" s="7" t="s">
        <v>881</v>
      </c>
      <c r="C128" s="7"/>
      <c r="D128" s="7"/>
      <c r="E128" s="7"/>
      <c r="F128" s="7"/>
      <c r="G128" s="7"/>
      <c r="H128" s="7"/>
      <c r="I128" s="7"/>
      <c r="J128" s="7"/>
      <c r="K128" s="7"/>
      <c r="L128" s="9"/>
      <c r="M128" s="10"/>
      <c r="N128" s="7"/>
      <c r="O128" s="10"/>
      <c r="P128" s="7"/>
      <c r="Q128" s="10"/>
      <c r="R128" s="7"/>
      <c r="S128" s="10"/>
      <c r="T128" s="7"/>
      <c r="U128" s="10"/>
      <c r="V128" s="7"/>
      <c r="W128" s="10"/>
      <c r="X128" s="7"/>
      <c r="Y128" s="10"/>
      <c r="Z128" s="7"/>
      <c r="AA128" s="10"/>
      <c r="AB128" s="7"/>
      <c r="AC128" s="10"/>
      <c r="AD128" s="7"/>
    </row>
    <row r="129" spans="1:30" ht="16.5" customHeight="1" x14ac:dyDescent="0.2">
      <c r="A129" s="7"/>
      <c r="B129" s="7"/>
      <c r="C129" s="7" t="s">
        <v>433</v>
      </c>
      <c r="D129" s="7"/>
      <c r="E129" s="7"/>
      <c r="F129" s="7"/>
      <c r="G129" s="7"/>
      <c r="H129" s="7"/>
      <c r="I129" s="7"/>
      <c r="J129" s="7"/>
      <c r="K129" s="7"/>
      <c r="L129" s="9" t="s">
        <v>174</v>
      </c>
      <c r="M129" s="30">
        <v>96.6</v>
      </c>
      <c r="N129" s="52">
        <v>0.1</v>
      </c>
      <c r="O129" s="30">
        <v>95.8</v>
      </c>
      <c r="P129" s="52">
        <v>0.8</v>
      </c>
      <c r="Q129" s="30">
        <v>96.4</v>
      </c>
      <c r="R129" s="52">
        <v>1.9</v>
      </c>
      <c r="S129" s="30">
        <v>97.4</v>
      </c>
      <c r="T129" s="52">
        <v>2</v>
      </c>
      <c r="U129" s="30">
        <v>97.5</v>
      </c>
      <c r="V129" s="52">
        <v>0.8</v>
      </c>
      <c r="W129" s="42" t="s">
        <v>101</v>
      </c>
      <c r="X129" s="7"/>
      <c r="Y129" s="30">
        <v>97.2</v>
      </c>
      <c r="Z129" s="52">
        <v>1.3</v>
      </c>
      <c r="AA129" s="42" t="s">
        <v>101</v>
      </c>
      <c r="AB129" s="7"/>
      <c r="AC129" s="30">
        <v>96.5</v>
      </c>
      <c r="AD129" s="52">
        <v>0.5</v>
      </c>
    </row>
    <row r="130" spans="1:30" ht="16.5" customHeight="1" x14ac:dyDescent="0.2">
      <c r="A130" s="7"/>
      <c r="B130" s="7"/>
      <c r="C130" s="7"/>
      <c r="D130" s="7" t="s">
        <v>521</v>
      </c>
      <c r="E130" s="7"/>
      <c r="F130" s="7"/>
      <c r="G130" s="7"/>
      <c r="H130" s="7"/>
      <c r="I130" s="7"/>
      <c r="J130" s="7"/>
      <c r="K130" s="7"/>
      <c r="L130" s="9" t="s">
        <v>174</v>
      </c>
      <c r="M130" s="36">
        <v>0.1</v>
      </c>
      <c r="N130" s="7"/>
      <c r="O130" s="36">
        <v>0.4</v>
      </c>
      <c r="P130" s="7"/>
      <c r="Q130" s="36">
        <v>1</v>
      </c>
      <c r="R130" s="7"/>
      <c r="S130" s="36">
        <v>1.1000000000000001</v>
      </c>
      <c r="T130" s="7"/>
      <c r="U130" s="36">
        <v>0.4</v>
      </c>
      <c r="V130" s="7"/>
      <c r="W130" s="42" t="s">
        <v>101</v>
      </c>
      <c r="X130" s="7"/>
      <c r="Y130" s="36">
        <v>0.7</v>
      </c>
      <c r="Z130" s="7"/>
      <c r="AA130" s="42" t="s">
        <v>101</v>
      </c>
      <c r="AB130" s="7"/>
      <c r="AC130" s="36">
        <v>0.2</v>
      </c>
      <c r="AD130" s="7"/>
    </row>
    <row r="131" spans="1:30" ht="29.45" customHeight="1" x14ac:dyDescent="0.2">
      <c r="A131" s="7"/>
      <c r="B131" s="7"/>
      <c r="C131" s="84" t="s">
        <v>868</v>
      </c>
      <c r="D131" s="84"/>
      <c r="E131" s="84"/>
      <c r="F131" s="84"/>
      <c r="G131" s="84"/>
      <c r="H131" s="84"/>
      <c r="I131" s="84"/>
      <c r="J131" s="84"/>
      <c r="K131" s="84"/>
      <c r="L131" s="9" t="s">
        <v>174</v>
      </c>
      <c r="M131" s="30">
        <v>97.4</v>
      </c>
      <c r="N131" s="52">
        <v>2.4</v>
      </c>
      <c r="O131" s="30">
        <v>94.6</v>
      </c>
      <c r="P131" s="52">
        <v>3.4</v>
      </c>
      <c r="Q131" s="30">
        <v>98</v>
      </c>
      <c r="R131" s="52">
        <v>2.4</v>
      </c>
      <c r="S131" s="30">
        <v>97.3</v>
      </c>
      <c r="T131" s="52">
        <v>4.5</v>
      </c>
      <c r="U131" s="30">
        <v>96.9</v>
      </c>
      <c r="V131" s="52">
        <v>2.1</v>
      </c>
      <c r="W131" s="30">
        <v>96.2</v>
      </c>
      <c r="X131" s="52">
        <v>1.4</v>
      </c>
      <c r="Y131" s="42" t="s">
        <v>227</v>
      </c>
      <c r="Z131" s="7"/>
      <c r="AA131" s="30">
        <v>96.8</v>
      </c>
      <c r="AB131" s="52">
        <v>2</v>
      </c>
      <c r="AC131" s="30">
        <v>96.6</v>
      </c>
      <c r="AD131" s="52">
        <v>1.1000000000000001</v>
      </c>
    </row>
    <row r="132" spans="1:30" ht="16.5" customHeight="1" x14ac:dyDescent="0.2">
      <c r="A132" s="7"/>
      <c r="B132" s="7"/>
      <c r="C132" s="7"/>
      <c r="D132" s="7" t="s">
        <v>521</v>
      </c>
      <c r="E132" s="7"/>
      <c r="F132" s="7"/>
      <c r="G132" s="7"/>
      <c r="H132" s="7"/>
      <c r="I132" s="7"/>
      <c r="J132" s="7"/>
      <c r="K132" s="7"/>
      <c r="L132" s="9" t="s">
        <v>174</v>
      </c>
      <c r="M132" s="36">
        <v>1.3</v>
      </c>
      <c r="N132" s="7"/>
      <c r="O132" s="36">
        <v>1.9</v>
      </c>
      <c r="P132" s="7"/>
      <c r="Q132" s="36">
        <v>1.3</v>
      </c>
      <c r="R132" s="7"/>
      <c r="S132" s="36">
        <v>2.4</v>
      </c>
      <c r="T132" s="7"/>
      <c r="U132" s="36">
        <v>1.1000000000000001</v>
      </c>
      <c r="V132" s="7"/>
      <c r="W132" s="36">
        <v>0.7</v>
      </c>
      <c r="X132" s="7"/>
      <c r="Y132" s="42" t="s">
        <v>227</v>
      </c>
      <c r="Z132" s="7"/>
      <c r="AA132" s="36">
        <v>1</v>
      </c>
      <c r="AB132" s="7"/>
      <c r="AC132" s="36">
        <v>0.6</v>
      </c>
      <c r="AD132" s="7"/>
    </row>
    <row r="133" spans="1:30" ht="16.5" customHeight="1" x14ac:dyDescent="0.2">
      <c r="A133" s="7"/>
      <c r="B133" s="7"/>
      <c r="C133" s="7" t="s">
        <v>388</v>
      </c>
      <c r="D133" s="7"/>
      <c r="E133" s="7"/>
      <c r="F133" s="7"/>
      <c r="G133" s="7"/>
      <c r="H133" s="7"/>
      <c r="I133" s="7"/>
      <c r="J133" s="7"/>
      <c r="K133" s="7"/>
      <c r="L133" s="9" t="s">
        <v>174</v>
      </c>
      <c r="M133" s="30">
        <v>96.5</v>
      </c>
      <c r="N133" s="52">
        <v>1</v>
      </c>
      <c r="O133" s="30">
        <v>95.8</v>
      </c>
      <c r="P133" s="52">
        <v>0.6</v>
      </c>
      <c r="Q133" s="30">
        <v>96.9</v>
      </c>
      <c r="R133" s="52">
        <v>0.8</v>
      </c>
      <c r="S133" s="30">
        <v>97.6</v>
      </c>
      <c r="T133" s="52">
        <v>1.9</v>
      </c>
      <c r="U133" s="30">
        <v>97.1</v>
      </c>
      <c r="V133" s="52">
        <v>0.8</v>
      </c>
      <c r="W133" s="30">
        <v>96.2</v>
      </c>
      <c r="X133" s="52">
        <v>1.4</v>
      </c>
      <c r="Y133" s="30">
        <v>97.1</v>
      </c>
      <c r="Z133" s="52">
        <v>1.3</v>
      </c>
      <c r="AA133" s="30">
        <v>96.8</v>
      </c>
      <c r="AB133" s="52">
        <v>2</v>
      </c>
      <c r="AC133" s="30">
        <v>96.6</v>
      </c>
      <c r="AD133" s="52">
        <v>0.2</v>
      </c>
    </row>
    <row r="134" spans="1:30" ht="16.5" customHeight="1" x14ac:dyDescent="0.2">
      <c r="A134" s="7"/>
      <c r="B134" s="7"/>
      <c r="C134" s="7"/>
      <c r="D134" s="7" t="s">
        <v>521</v>
      </c>
      <c r="E134" s="7"/>
      <c r="F134" s="7"/>
      <c r="G134" s="7"/>
      <c r="H134" s="7"/>
      <c r="I134" s="7"/>
      <c r="J134" s="7"/>
      <c r="K134" s="7"/>
      <c r="L134" s="9" t="s">
        <v>174</v>
      </c>
      <c r="M134" s="36">
        <v>0.5</v>
      </c>
      <c r="N134" s="7"/>
      <c r="O134" s="36">
        <v>0.3</v>
      </c>
      <c r="P134" s="7"/>
      <c r="Q134" s="36">
        <v>0.4</v>
      </c>
      <c r="R134" s="7"/>
      <c r="S134" s="36">
        <v>1</v>
      </c>
      <c r="T134" s="7"/>
      <c r="U134" s="36">
        <v>0.4</v>
      </c>
      <c r="V134" s="7"/>
      <c r="W134" s="36">
        <v>0.7</v>
      </c>
      <c r="X134" s="7"/>
      <c r="Y134" s="36">
        <v>0.7</v>
      </c>
      <c r="Z134" s="7"/>
      <c r="AA134" s="36">
        <v>1</v>
      </c>
      <c r="AB134" s="7"/>
      <c r="AC134" s="36">
        <v>0.1</v>
      </c>
      <c r="AD134" s="7"/>
    </row>
    <row r="135" spans="1:30" ht="16.5" customHeight="1" x14ac:dyDescent="0.2">
      <c r="A135" s="7" t="s">
        <v>145</v>
      </c>
      <c r="B135" s="7"/>
      <c r="C135" s="7"/>
      <c r="D135" s="7"/>
      <c r="E135" s="7"/>
      <c r="F135" s="7"/>
      <c r="G135" s="7"/>
      <c r="H135" s="7"/>
      <c r="I135" s="7"/>
      <c r="J135" s="7"/>
      <c r="K135" s="7"/>
      <c r="L135" s="9"/>
      <c r="M135" s="10"/>
      <c r="N135" s="7"/>
      <c r="O135" s="10"/>
      <c r="P135" s="7"/>
      <c r="Q135" s="10"/>
      <c r="R135" s="7"/>
      <c r="S135" s="10"/>
      <c r="T135" s="7"/>
      <c r="U135" s="10"/>
      <c r="V135" s="7"/>
      <c r="W135" s="10"/>
      <c r="X135" s="7"/>
      <c r="Y135" s="10"/>
      <c r="Z135" s="7"/>
      <c r="AA135" s="10"/>
      <c r="AB135" s="7"/>
      <c r="AC135" s="10"/>
      <c r="AD135" s="7"/>
    </row>
    <row r="136" spans="1:30" ht="16.5" customHeight="1" x14ac:dyDescent="0.2">
      <c r="A136" s="7"/>
      <c r="B136" s="7" t="s">
        <v>879</v>
      </c>
      <c r="C136" s="7"/>
      <c r="D136" s="7"/>
      <c r="E136" s="7"/>
      <c r="F136" s="7"/>
      <c r="G136" s="7"/>
      <c r="H136" s="7"/>
      <c r="I136" s="7"/>
      <c r="J136" s="7"/>
      <c r="K136" s="7"/>
      <c r="L136" s="9"/>
      <c r="M136" s="10"/>
      <c r="N136" s="7"/>
      <c r="O136" s="10"/>
      <c r="P136" s="7"/>
      <c r="Q136" s="10"/>
      <c r="R136" s="7"/>
      <c r="S136" s="10"/>
      <c r="T136" s="7"/>
      <c r="U136" s="10"/>
      <c r="V136" s="7"/>
      <c r="W136" s="10"/>
      <c r="X136" s="7"/>
      <c r="Y136" s="10"/>
      <c r="Z136" s="7"/>
      <c r="AA136" s="10"/>
      <c r="AB136" s="7"/>
      <c r="AC136" s="10"/>
      <c r="AD136" s="7"/>
    </row>
    <row r="137" spans="1:30" ht="16.5" customHeight="1" x14ac:dyDescent="0.2">
      <c r="A137" s="7"/>
      <c r="B137" s="7"/>
      <c r="C137" s="7" t="s">
        <v>433</v>
      </c>
      <c r="D137" s="7"/>
      <c r="E137" s="7"/>
      <c r="F137" s="7"/>
      <c r="G137" s="7"/>
      <c r="H137" s="7"/>
      <c r="I137" s="7"/>
      <c r="J137" s="7"/>
      <c r="K137" s="7"/>
      <c r="L137" s="9" t="s">
        <v>174</v>
      </c>
      <c r="M137" s="30">
        <v>94.9</v>
      </c>
      <c r="N137" s="52">
        <v>1.6</v>
      </c>
      <c r="O137" s="30">
        <v>94.7</v>
      </c>
      <c r="P137" s="52">
        <v>1.4</v>
      </c>
      <c r="Q137" s="30">
        <v>94.7</v>
      </c>
      <c r="R137" s="52">
        <v>0.8</v>
      </c>
      <c r="S137" s="30">
        <v>95.2</v>
      </c>
      <c r="T137" s="52">
        <v>1.4</v>
      </c>
      <c r="U137" s="30">
        <v>94.1</v>
      </c>
      <c r="V137" s="52">
        <v>0.9</v>
      </c>
      <c r="W137" s="42" t="s">
        <v>101</v>
      </c>
      <c r="X137" s="7"/>
      <c r="Y137" s="30">
        <v>94.2</v>
      </c>
      <c r="Z137" s="52">
        <v>2.2999999999999998</v>
      </c>
      <c r="AA137" s="42" t="s">
        <v>101</v>
      </c>
      <c r="AB137" s="7"/>
      <c r="AC137" s="30">
        <v>94.7</v>
      </c>
      <c r="AD137" s="52">
        <v>0.6</v>
      </c>
    </row>
    <row r="138" spans="1:30" ht="16.5" customHeight="1" x14ac:dyDescent="0.2">
      <c r="A138" s="7"/>
      <c r="B138" s="7"/>
      <c r="C138" s="7"/>
      <c r="D138" s="7" t="s">
        <v>521</v>
      </c>
      <c r="E138" s="7"/>
      <c r="F138" s="7"/>
      <c r="G138" s="7"/>
      <c r="H138" s="7"/>
      <c r="I138" s="7"/>
      <c r="J138" s="7"/>
      <c r="K138" s="7"/>
      <c r="L138" s="9" t="s">
        <v>174</v>
      </c>
      <c r="M138" s="36">
        <v>0.9</v>
      </c>
      <c r="N138" s="7"/>
      <c r="O138" s="36">
        <v>0.7</v>
      </c>
      <c r="P138" s="7"/>
      <c r="Q138" s="36">
        <v>0.4</v>
      </c>
      <c r="R138" s="7"/>
      <c r="S138" s="36">
        <v>0.8</v>
      </c>
      <c r="T138" s="7"/>
      <c r="U138" s="36">
        <v>0.5</v>
      </c>
      <c r="V138" s="7"/>
      <c r="W138" s="42" t="s">
        <v>101</v>
      </c>
      <c r="X138" s="7"/>
      <c r="Y138" s="36">
        <v>1.3</v>
      </c>
      <c r="Z138" s="7"/>
      <c r="AA138" s="42" t="s">
        <v>101</v>
      </c>
      <c r="AB138" s="7"/>
      <c r="AC138" s="36">
        <v>0.3</v>
      </c>
      <c r="AD138" s="7"/>
    </row>
    <row r="139" spans="1:30" ht="29.45" customHeight="1" x14ac:dyDescent="0.2">
      <c r="A139" s="7"/>
      <c r="B139" s="7"/>
      <c r="C139" s="84" t="s">
        <v>868</v>
      </c>
      <c r="D139" s="84"/>
      <c r="E139" s="84"/>
      <c r="F139" s="84"/>
      <c r="G139" s="84"/>
      <c r="H139" s="84"/>
      <c r="I139" s="84"/>
      <c r="J139" s="84"/>
      <c r="K139" s="84"/>
      <c r="L139" s="9" t="s">
        <v>174</v>
      </c>
      <c r="M139" s="30">
        <v>94.1</v>
      </c>
      <c r="N139" s="52">
        <v>2.4</v>
      </c>
      <c r="O139" s="30">
        <v>93.1</v>
      </c>
      <c r="P139" s="52">
        <v>4.8</v>
      </c>
      <c r="Q139" s="30">
        <v>94.8</v>
      </c>
      <c r="R139" s="52">
        <v>5.0999999999999996</v>
      </c>
      <c r="S139" s="30">
        <v>94.7</v>
      </c>
      <c r="T139" s="52">
        <v>3.9</v>
      </c>
      <c r="U139" s="30">
        <v>92.1</v>
      </c>
      <c r="V139" s="52">
        <v>3</v>
      </c>
      <c r="W139" s="30">
        <v>94.2</v>
      </c>
      <c r="X139" s="52">
        <v>0.7</v>
      </c>
      <c r="Y139" s="36" t="s">
        <v>104</v>
      </c>
      <c r="Z139" s="7"/>
      <c r="AA139" s="30">
        <v>95.6</v>
      </c>
      <c r="AB139" s="52">
        <v>1.5</v>
      </c>
      <c r="AC139" s="30">
        <v>93.7</v>
      </c>
      <c r="AD139" s="52">
        <v>2</v>
      </c>
    </row>
    <row r="140" spans="1:30" ht="16.5" customHeight="1" x14ac:dyDescent="0.2">
      <c r="A140" s="7"/>
      <c r="B140" s="7"/>
      <c r="C140" s="7"/>
      <c r="D140" s="7" t="s">
        <v>521</v>
      </c>
      <c r="E140" s="7"/>
      <c r="F140" s="7"/>
      <c r="G140" s="7"/>
      <c r="H140" s="7"/>
      <c r="I140" s="7"/>
      <c r="J140" s="7"/>
      <c r="K140" s="7"/>
      <c r="L140" s="9" t="s">
        <v>174</v>
      </c>
      <c r="M140" s="36">
        <v>1.3</v>
      </c>
      <c r="N140" s="7"/>
      <c r="O140" s="36">
        <v>2.7</v>
      </c>
      <c r="P140" s="7"/>
      <c r="Q140" s="36">
        <v>2.7</v>
      </c>
      <c r="R140" s="7"/>
      <c r="S140" s="36">
        <v>2.1</v>
      </c>
      <c r="T140" s="7"/>
      <c r="U140" s="36">
        <v>1.7</v>
      </c>
      <c r="V140" s="7"/>
      <c r="W140" s="36">
        <v>0.4</v>
      </c>
      <c r="X140" s="7"/>
      <c r="Y140" s="36" t="s">
        <v>104</v>
      </c>
      <c r="Z140" s="7"/>
      <c r="AA140" s="36">
        <v>0.8</v>
      </c>
      <c r="AB140" s="7"/>
      <c r="AC140" s="36">
        <v>1.1000000000000001</v>
      </c>
      <c r="AD140" s="7"/>
    </row>
    <row r="141" spans="1:30" ht="16.5" customHeight="1" x14ac:dyDescent="0.2">
      <c r="A141" s="7"/>
      <c r="B141" s="7"/>
      <c r="C141" s="7" t="s">
        <v>388</v>
      </c>
      <c r="D141" s="7"/>
      <c r="E141" s="7"/>
      <c r="F141" s="7"/>
      <c r="G141" s="7"/>
      <c r="H141" s="7"/>
      <c r="I141" s="7"/>
      <c r="J141" s="7"/>
      <c r="K141" s="7"/>
      <c r="L141" s="9" t="s">
        <v>174</v>
      </c>
      <c r="M141" s="30">
        <v>94.6</v>
      </c>
      <c r="N141" s="52">
        <v>1.3</v>
      </c>
      <c r="O141" s="30">
        <v>94.3</v>
      </c>
      <c r="P141" s="52">
        <v>1.1000000000000001</v>
      </c>
      <c r="Q141" s="30">
        <v>94.5</v>
      </c>
      <c r="R141" s="52">
        <v>2</v>
      </c>
      <c r="S141" s="30">
        <v>94.6</v>
      </c>
      <c r="T141" s="52">
        <v>1</v>
      </c>
      <c r="U141" s="30">
        <v>93.6</v>
      </c>
      <c r="V141" s="52">
        <v>2.2999999999999998</v>
      </c>
      <c r="W141" s="30">
        <v>94.2</v>
      </c>
      <c r="X141" s="52">
        <v>0.7</v>
      </c>
      <c r="Y141" s="30">
        <v>94.7</v>
      </c>
      <c r="Z141" s="52">
        <v>2</v>
      </c>
      <c r="AA141" s="30">
        <v>95.6</v>
      </c>
      <c r="AB141" s="52">
        <v>1.5</v>
      </c>
      <c r="AC141" s="30">
        <v>94.5</v>
      </c>
      <c r="AD141" s="52">
        <v>0.4</v>
      </c>
    </row>
    <row r="142" spans="1:30" ht="16.5" customHeight="1" x14ac:dyDescent="0.2">
      <c r="A142" s="7"/>
      <c r="B142" s="7"/>
      <c r="C142" s="7"/>
      <c r="D142" s="7" t="s">
        <v>521</v>
      </c>
      <c r="E142" s="7"/>
      <c r="F142" s="7"/>
      <c r="G142" s="7"/>
      <c r="H142" s="7"/>
      <c r="I142" s="7"/>
      <c r="J142" s="7"/>
      <c r="K142" s="7"/>
      <c r="L142" s="9" t="s">
        <v>174</v>
      </c>
      <c r="M142" s="36">
        <v>0.7</v>
      </c>
      <c r="N142" s="7"/>
      <c r="O142" s="36">
        <v>0.6</v>
      </c>
      <c r="P142" s="7"/>
      <c r="Q142" s="36">
        <v>1.1000000000000001</v>
      </c>
      <c r="R142" s="7"/>
      <c r="S142" s="36">
        <v>0.5</v>
      </c>
      <c r="T142" s="7"/>
      <c r="U142" s="36">
        <v>1.2</v>
      </c>
      <c r="V142" s="7"/>
      <c r="W142" s="36">
        <v>0.4</v>
      </c>
      <c r="X142" s="7"/>
      <c r="Y142" s="36">
        <v>1.1000000000000001</v>
      </c>
      <c r="Z142" s="7"/>
      <c r="AA142" s="36">
        <v>0.8</v>
      </c>
      <c r="AB142" s="7"/>
      <c r="AC142" s="36">
        <v>0.2</v>
      </c>
      <c r="AD142" s="7"/>
    </row>
    <row r="143" spans="1:30" ht="16.5" customHeight="1" x14ac:dyDescent="0.2">
      <c r="A143" s="7"/>
      <c r="B143" s="7" t="s">
        <v>880</v>
      </c>
      <c r="C143" s="7"/>
      <c r="D143" s="7"/>
      <c r="E143" s="7"/>
      <c r="F143" s="7"/>
      <c r="G143" s="7"/>
      <c r="H143" s="7"/>
      <c r="I143" s="7"/>
      <c r="J143" s="7"/>
      <c r="K143" s="7"/>
      <c r="L143" s="9"/>
      <c r="M143" s="10"/>
      <c r="N143" s="7"/>
      <c r="O143" s="10"/>
      <c r="P143" s="7"/>
      <c r="Q143" s="10"/>
      <c r="R143" s="7"/>
      <c r="S143" s="10"/>
      <c r="T143" s="7"/>
      <c r="U143" s="10"/>
      <c r="V143" s="7"/>
      <c r="W143" s="10"/>
      <c r="X143" s="7"/>
      <c r="Y143" s="10"/>
      <c r="Z143" s="7"/>
      <c r="AA143" s="10"/>
      <c r="AB143" s="7"/>
      <c r="AC143" s="10"/>
      <c r="AD143" s="7"/>
    </row>
    <row r="144" spans="1:30" ht="16.5" customHeight="1" x14ac:dyDescent="0.2">
      <c r="A144" s="7"/>
      <c r="B144" s="7"/>
      <c r="C144" s="7" t="s">
        <v>433</v>
      </c>
      <c r="D144" s="7"/>
      <c r="E144" s="7"/>
      <c r="F144" s="7"/>
      <c r="G144" s="7"/>
      <c r="H144" s="7"/>
      <c r="I144" s="7"/>
      <c r="J144" s="7"/>
      <c r="K144" s="7"/>
      <c r="L144" s="9" t="s">
        <v>174</v>
      </c>
      <c r="M144" s="30">
        <v>96.5</v>
      </c>
      <c r="N144" s="52">
        <v>0.9</v>
      </c>
      <c r="O144" s="30">
        <v>96.3</v>
      </c>
      <c r="P144" s="52">
        <v>1.8</v>
      </c>
      <c r="Q144" s="30">
        <v>95.3</v>
      </c>
      <c r="R144" s="52">
        <v>1</v>
      </c>
      <c r="S144" s="30">
        <v>96.3</v>
      </c>
      <c r="T144" s="52">
        <v>1.8</v>
      </c>
      <c r="U144" s="30">
        <v>95.5</v>
      </c>
      <c r="V144" s="52">
        <v>1.5</v>
      </c>
      <c r="W144" s="42" t="s">
        <v>101</v>
      </c>
      <c r="X144" s="7"/>
      <c r="Y144" s="30">
        <v>94.7</v>
      </c>
      <c r="Z144" s="52">
        <v>2.7</v>
      </c>
      <c r="AA144" s="42" t="s">
        <v>101</v>
      </c>
      <c r="AB144" s="7"/>
      <c r="AC144" s="30">
        <v>96</v>
      </c>
      <c r="AD144" s="52">
        <v>0.5</v>
      </c>
    </row>
    <row r="145" spans="1:30" ht="16.5" customHeight="1" x14ac:dyDescent="0.2">
      <c r="A145" s="7"/>
      <c r="B145" s="7"/>
      <c r="C145" s="7"/>
      <c r="D145" s="7" t="s">
        <v>521</v>
      </c>
      <c r="E145" s="7"/>
      <c r="F145" s="7"/>
      <c r="G145" s="7"/>
      <c r="H145" s="7"/>
      <c r="I145" s="7"/>
      <c r="J145" s="7"/>
      <c r="K145" s="7"/>
      <c r="L145" s="9" t="s">
        <v>174</v>
      </c>
      <c r="M145" s="36">
        <v>0.5</v>
      </c>
      <c r="N145" s="7"/>
      <c r="O145" s="36">
        <v>1</v>
      </c>
      <c r="P145" s="7"/>
      <c r="Q145" s="36">
        <v>0.5</v>
      </c>
      <c r="R145" s="7"/>
      <c r="S145" s="36">
        <v>0.9</v>
      </c>
      <c r="T145" s="7"/>
      <c r="U145" s="36">
        <v>0.8</v>
      </c>
      <c r="V145" s="7"/>
      <c r="W145" s="42" t="s">
        <v>101</v>
      </c>
      <c r="X145" s="7"/>
      <c r="Y145" s="36">
        <v>1.5</v>
      </c>
      <c r="Z145" s="7"/>
      <c r="AA145" s="42" t="s">
        <v>101</v>
      </c>
      <c r="AB145" s="7"/>
      <c r="AC145" s="36">
        <v>0.3</v>
      </c>
      <c r="AD145" s="7"/>
    </row>
    <row r="146" spans="1:30" ht="29.45" customHeight="1" x14ac:dyDescent="0.2">
      <c r="A146" s="7"/>
      <c r="B146" s="7"/>
      <c r="C146" s="84" t="s">
        <v>868</v>
      </c>
      <c r="D146" s="84"/>
      <c r="E146" s="84"/>
      <c r="F146" s="84"/>
      <c r="G146" s="84"/>
      <c r="H146" s="84"/>
      <c r="I146" s="84"/>
      <c r="J146" s="84"/>
      <c r="K146" s="84"/>
      <c r="L146" s="9" t="s">
        <v>174</v>
      </c>
      <c r="M146" s="30">
        <v>94.2</v>
      </c>
      <c r="N146" s="52">
        <v>3.2</v>
      </c>
      <c r="O146" s="30">
        <v>94.9</v>
      </c>
      <c r="P146" s="52">
        <v>5.4</v>
      </c>
      <c r="Q146" s="30">
        <v>95.9</v>
      </c>
      <c r="R146" s="52">
        <v>4.9000000000000004</v>
      </c>
      <c r="S146" s="30">
        <v>94.9</v>
      </c>
      <c r="T146" s="52">
        <v>4.3</v>
      </c>
      <c r="U146" s="30">
        <v>95.1</v>
      </c>
      <c r="V146" s="52">
        <v>3</v>
      </c>
      <c r="W146" s="30">
        <v>95.8</v>
      </c>
      <c r="X146" s="52">
        <v>0.6</v>
      </c>
      <c r="Y146" s="36" t="s">
        <v>104</v>
      </c>
      <c r="Z146" s="7"/>
      <c r="AA146" s="30">
        <v>97.9</v>
      </c>
      <c r="AB146" s="52">
        <v>1.8</v>
      </c>
      <c r="AC146" s="30">
        <v>94.9</v>
      </c>
      <c r="AD146" s="52">
        <v>2.4</v>
      </c>
    </row>
    <row r="147" spans="1:30" ht="16.5" customHeight="1" x14ac:dyDescent="0.2">
      <c r="A147" s="7"/>
      <c r="B147" s="7"/>
      <c r="C147" s="7"/>
      <c r="D147" s="7" t="s">
        <v>521</v>
      </c>
      <c r="E147" s="7"/>
      <c r="F147" s="7"/>
      <c r="G147" s="7"/>
      <c r="H147" s="7"/>
      <c r="I147" s="7"/>
      <c r="J147" s="7"/>
      <c r="K147" s="7"/>
      <c r="L147" s="9" t="s">
        <v>174</v>
      </c>
      <c r="M147" s="36">
        <v>1.7</v>
      </c>
      <c r="N147" s="7"/>
      <c r="O147" s="36">
        <v>2.9</v>
      </c>
      <c r="P147" s="7"/>
      <c r="Q147" s="36">
        <v>2.6</v>
      </c>
      <c r="R147" s="7"/>
      <c r="S147" s="36">
        <v>2.2999999999999998</v>
      </c>
      <c r="T147" s="7"/>
      <c r="U147" s="36">
        <v>1.6</v>
      </c>
      <c r="V147" s="7"/>
      <c r="W147" s="36">
        <v>0.3</v>
      </c>
      <c r="X147" s="7"/>
      <c r="Y147" s="36" t="s">
        <v>104</v>
      </c>
      <c r="Z147" s="7"/>
      <c r="AA147" s="36">
        <v>1</v>
      </c>
      <c r="AB147" s="7"/>
      <c r="AC147" s="36">
        <v>1.3</v>
      </c>
      <c r="AD147" s="7"/>
    </row>
    <row r="148" spans="1:30" ht="16.5" customHeight="1" x14ac:dyDescent="0.2">
      <c r="A148" s="7"/>
      <c r="B148" s="7"/>
      <c r="C148" s="7" t="s">
        <v>388</v>
      </c>
      <c r="D148" s="7"/>
      <c r="E148" s="7"/>
      <c r="F148" s="7"/>
      <c r="G148" s="7"/>
      <c r="H148" s="7"/>
      <c r="I148" s="7"/>
      <c r="J148" s="7"/>
      <c r="K148" s="7"/>
      <c r="L148" s="9" t="s">
        <v>174</v>
      </c>
      <c r="M148" s="30">
        <v>95.9</v>
      </c>
      <c r="N148" s="52">
        <v>0.9</v>
      </c>
      <c r="O148" s="30">
        <v>95.9</v>
      </c>
      <c r="P148" s="52">
        <v>1.2</v>
      </c>
      <c r="Q148" s="30">
        <v>95</v>
      </c>
      <c r="R148" s="52">
        <v>1.7</v>
      </c>
      <c r="S148" s="30">
        <v>95.9</v>
      </c>
      <c r="T148" s="52">
        <v>1</v>
      </c>
      <c r="U148" s="30">
        <v>95.4</v>
      </c>
      <c r="V148" s="52">
        <v>2.1</v>
      </c>
      <c r="W148" s="30">
        <v>95.8</v>
      </c>
      <c r="X148" s="52">
        <v>0.6</v>
      </c>
      <c r="Y148" s="30">
        <v>94.5</v>
      </c>
      <c r="Z148" s="52">
        <v>2.6</v>
      </c>
      <c r="AA148" s="30">
        <v>97.9</v>
      </c>
      <c r="AB148" s="52">
        <v>1.8</v>
      </c>
      <c r="AC148" s="30">
        <v>95.7</v>
      </c>
      <c r="AD148" s="52">
        <v>0.8</v>
      </c>
    </row>
    <row r="149" spans="1:30" ht="16.5" customHeight="1" x14ac:dyDescent="0.2">
      <c r="A149" s="7"/>
      <c r="B149" s="7"/>
      <c r="C149" s="7"/>
      <c r="D149" s="7" t="s">
        <v>521</v>
      </c>
      <c r="E149" s="7"/>
      <c r="F149" s="7"/>
      <c r="G149" s="7"/>
      <c r="H149" s="7"/>
      <c r="I149" s="7"/>
      <c r="J149" s="7"/>
      <c r="K149" s="7"/>
      <c r="L149" s="9" t="s">
        <v>174</v>
      </c>
      <c r="M149" s="36">
        <v>0.5</v>
      </c>
      <c r="N149" s="7"/>
      <c r="O149" s="36">
        <v>0.6</v>
      </c>
      <c r="P149" s="7"/>
      <c r="Q149" s="36">
        <v>0.9</v>
      </c>
      <c r="R149" s="7"/>
      <c r="S149" s="36">
        <v>0.6</v>
      </c>
      <c r="T149" s="7"/>
      <c r="U149" s="36">
        <v>1.1000000000000001</v>
      </c>
      <c r="V149" s="7"/>
      <c r="W149" s="36">
        <v>0.3</v>
      </c>
      <c r="X149" s="7"/>
      <c r="Y149" s="36">
        <v>1.4</v>
      </c>
      <c r="Z149" s="7"/>
      <c r="AA149" s="36">
        <v>1</v>
      </c>
      <c r="AB149" s="7"/>
      <c r="AC149" s="36">
        <v>0.4</v>
      </c>
      <c r="AD149" s="7"/>
    </row>
    <row r="150" spans="1:30" ht="16.5" customHeight="1" x14ac:dyDescent="0.2">
      <c r="A150" s="7"/>
      <c r="B150" s="7" t="s">
        <v>881</v>
      </c>
      <c r="C150" s="7"/>
      <c r="D150" s="7"/>
      <c r="E150" s="7"/>
      <c r="F150" s="7"/>
      <c r="G150" s="7"/>
      <c r="H150" s="7"/>
      <c r="I150" s="7"/>
      <c r="J150" s="7"/>
      <c r="K150" s="7"/>
      <c r="L150" s="9"/>
      <c r="M150" s="10"/>
      <c r="N150" s="7"/>
      <c r="O150" s="10"/>
      <c r="P150" s="7"/>
      <c r="Q150" s="10"/>
      <c r="R150" s="7"/>
      <c r="S150" s="10"/>
      <c r="T150" s="7"/>
      <c r="U150" s="10"/>
      <c r="V150" s="7"/>
      <c r="W150" s="10"/>
      <c r="X150" s="7"/>
      <c r="Y150" s="10"/>
      <c r="Z150" s="7"/>
      <c r="AA150" s="10"/>
      <c r="AB150" s="7"/>
      <c r="AC150" s="10"/>
      <c r="AD150" s="7"/>
    </row>
    <row r="151" spans="1:30" ht="16.5" customHeight="1" x14ac:dyDescent="0.2">
      <c r="A151" s="7"/>
      <c r="B151" s="7"/>
      <c r="C151" s="7" t="s">
        <v>433</v>
      </c>
      <c r="D151" s="7"/>
      <c r="E151" s="7"/>
      <c r="F151" s="7"/>
      <c r="G151" s="7"/>
      <c r="H151" s="7"/>
      <c r="I151" s="7"/>
      <c r="J151" s="7"/>
      <c r="K151" s="7"/>
      <c r="L151" s="9" t="s">
        <v>174</v>
      </c>
      <c r="M151" s="30">
        <v>95.6</v>
      </c>
      <c r="N151" s="52">
        <v>1.2</v>
      </c>
      <c r="O151" s="30">
        <v>96.3</v>
      </c>
      <c r="P151" s="52">
        <v>2</v>
      </c>
      <c r="Q151" s="30">
        <v>95</v>
      </c>
      <c r="R151" s="52">
        <v>1.2</v>
      </c>
      <c r="S151" s="30">
        <v>96.1</v>
      </c>
      <c r="T151" s="52">
        <v>2.2000000000000002</v>
      </c>
      <c r="U151" s="30">
        <v>95.4</v>
      </c>
      <c r="V151" s="52">
        <v>2</v>
      </c>
      <c r="W151" s="42" t="s">
        <v>101</v>
      </c>
      <c r="X151" s="7"/>
      <c r="Y151" s="30">
        <v>95.2</v>
      </c>
      <c r="Z151" s="52">
        <v>2.2000000000000002</v>
      </c>
      <c r="AA151" s="42" t="s">
        <v>101</v>
      </c>
      <c r="AB151" s="7"/>
      <c r="AC151" s="30">
        <v>95.8</v>
      </c>
      <c r="AD151" s="52">
        <v>0.8</v>
      </c>
    </row>
    <row r="152" spans="1:30" ht="16.5" customHeight="1" x14ac:dyDescent="0.2">
      <c r="A152" s="7"/>
      <c r="B152" s="7"/>
      <c r="C152" s="7"/>
      <c r="D152" s="7" t="s">
        <v>521</v>
      </c>
      <c r="E152" s="7"/>
      <c r="F152" s="7"/>
      <c r="G152" s="7"/>
      <c r="H152" s="7"/>
      <c r="I152" s="7"/>
      <c r="J152" s="7"/>
      <c r="K152" s="7"/>
      <c r="L152" s="9" t="s">
        <v>174</v>
      </c>
      <c r="M152" s="36">
        <v>0.6</v>
      </c>
      <c r="N152" s="7"/>
      <c r="O152" s="36">
        <v>1.1000000000000001</v>
      </c>
      <c r="P152" s="7"/>
      <c r="Q152" s="36">
        <v>0.7</v>
      </c>
      <c r="R152" s="7"/>
      <c r="S152" s="36">
        <v>1.2</v>
      </c>
      <c r="T152" s="7"/>
      <c r="U152" s="36">
        <v>1.1000000000000001</v>
      </c>
      <c r="V152" s="7"/>
      <c r="W152" s="42" t="s">
        <v>101</v>
      </c>
      <c r="X152" s="7"/>
      <c r="Y152" s="36">
        <v>1.2</v>
      </c>
      <c r="Z152" s="7"/>
      <c r="AA152" s="42" t="s">
        <v>101</v>
      </c>
      <c r="AB152" s="7"/>
      <c r="AC152" s="36">
        <v>0.4</v>
      </c>
      <c r="AD152" s="7"/>
    </row>
    <row r="153" spans="1:30" ht="29.45" customHeight="1" x14ac:dyDescent="0.2">
      <c r="A153" s="7"/>
      <c r="B153" s="7"/>
      <c r="C153" s="84" t="s">
        <v>868</v>
      </c>
      <c r="D153" s="84"/>
      <c r="E153" s="84"/>
      <c r="F153" s="84"/>
      <c r="G153" s="84"/>
      <c r="H153" s="84"/>
      <c r="I153" s="84"/>
      <c r="J153" s="84"/>
      <c r="K153" s="84"/>
      <c r="L153" s="9" t="s">
        <v>174</v>
      </c>
      <c r="M153" s="30">
        <v>94.6</v>
      </c>
      <c r="N153" s="52">
        <v>2.6</v>
      </c>
      <c r="O153" s="30">
        <v>96.6</v>
      </c>
      <c r="P153" s="52">
        <v>4.3</v>
      </c>
      <c r="Q153" s="30">
        <v>95.7</v>
      </c>
      <c r="R153" s="52">
        <v>3.8</v>
      </c>
      <c r="S153" s="30">
        <v>96.3</v>
      </c>
      <c r="T153" s="52">
        <v>3.8</v>
      </c>
      <c r="U153" s="30">
        <v>93</v>
      </c>
      <c r="V153" s="52">
        <v>4.8</v>
      </c>
      <c r="W153" s="30">
        <v>95.9</v>
      </c>
      <c r="X153" s="52">
        <v>1.5</v>
      </c>
      <c r="Y153" s="36" t="s">
        <v>104</v>
      </c>
      <c r="Z153" s="7"/>
      <c r="AA153" s="30">
        <v>97.7</v>
      </c>
      <c r="AB153" s="52">
        <v>2.4</v>
      </c>
      <c r="AC153" s="30">
        <v>95.4</v>
      </c>
      <c r="AD153" s="52">
        <v>1.7</v>
      </c>
    </row>
    <row r="154" spans="1:30" ht="16.5" customHeight="1" x14ac:dyDescent="0.2">
      <c r="A154" s="7"/>
      <c r="B154" s="7"/>
      <c r="C154" s="7"/>
      <c r="D154" s="7" t="s">
        <v>521</v>
      </c>
      <c r="E154" s="7"/>
      <c r="F154" s="7"/>
      <c r="G154" s="7"/>
      <c r="H154" s="7"/>
      <c r="I154" s="7"/>
      <c r="J154" s="7"/>
      <c r="K154" s="7"/>
      <c r="L154" s="9" t="s">
        <v>174</v>
      </c>
      <c r="M154" s="36">
        <v>1.4</v>
      </c>
      <c r="N154" s="7"/>
      <c r="O154" s="36">
        <v>2.2999999999999998</v>
      </c>
      <c r="P154" s="7"/>
      <c r="Q154" s="36">
        <v>2</v>
      </c>
      <c r="R154" s="7"/>
      <c r="S154" s="36">
        <v>2</v>
      </c>
      <c r="T154" s="7"/>
      <c r="U154" s="36">
        <v>2.6</v>
      </c>
      <c r="V154" s="7"/>
      <c r="W154" s="36">
        <v>0.8</v>
      </c>
      <c r="X154" s="7"/>
      <c r="Y154" s="36" t="s">
        <v>104</v>
      </c>
      <c r="Z154" s="7"/>
      <c r="AA154" s="36">
        <v>1.2</v>
      </c>
      <c r="AB154" s="7"/>
      <c r="AC154" s="36">
        <v>0.9</v>
      </c>
      <c r="AD154" s="7"/>
    </row>
    <row r="155" spans="1:30" ht="16.5" customHeight="1" x14ac:dyDescent="0.2">
      <c r="A155" s="7"/>
      <c r="B155" s="7"/>
      <c r="C155" s="7" t="s">
        <v>388</v>
      </c>
      <c r="D155" s="7"/>
      <c r="E155" s="7"/>
      <c r="F155" s="7"/>
      <c r="G155" s="7"/>
      <c r="H155" s="7"/>
      <c r="I155" s="7"/>
      <c r="J155" s="7"/>
      <c r="K155" s="7"/>
      <c r="L155" s="9" t="s">
        <v>174</v>
      </c>
      <c r="M155" s="30">
        <v>95.4</v>
      </c>
      <c r="N155" s="52">
        <v>0.9</v>
      </c>
      <c r="O155" s="30">
        <v>96.3</v>
      </c>
      <c r="P155" s="52">
        <v>1.7</v>
      </c>
      <c r="Q155" s="30">
        <v>95</v>
      </c>
      <c r="R155" s="52">
        <v>1.4</v>
      </c>
      <c r="S155" s="30">
        <v>95.8</v>
      </c>
      <c r="T155" s="52">
        <v>0.8</v>
      </c>
      <c r="U155" s="30">
        <v>94.6</v>
      </c>
      <c r="V155" s="52">
        <v>2.2000000000000002</v>
      </c>
      <c r="W155" s="30">
        <v>95.9</v>
      </c>
      <c r="X155" s="52">
        <v>1.5</v>
      </c>
      <c r="Y155" s="30">
        <v>95.6</v>
      </c>
      <c r="Z155" s="52">
        <v>1.9</v>
      </c>
      <c r="AA155" s="30">
        <v>97.7</v>
      </c>
      <c r="AB155" s="52">
        <v>2.4</v>
      </c>
      <c r="AC155" s="30">
        <v>95.7</v>
      </c>
      <c r="AD155" s="52">
        <v>0.5</v>
      </c>
    </row>
    <row r="156" spans="1:30" ht="16.5" customHeight="1" x14ac:dyDescent="0.2">
      <c r="A156" s="7"/>
      <c r="B156" s="7"/>
      <c r="C156" s="7"/>
      <c r="D156" s="7" t="s">
        <v>521</v>
      </c>
      <c r="E156" s="7"/>
      <c r="F156" s="7"/>
      <c r="G156" s="7"/>
      <c r="H156" s="7"/>
      <c r="I156" s="7"/>
      <c r="J156" s="7"/>
      <c r="K156" s="7"/>
      <c r="L156" s="9" t="s">
        <v>174</v>
      </c>
      <c r="M156" s="36">
        <v>0.5</v>
      </c>
      <c r="N156" s="7"/>
      <c r="O156" s="36">
        <v>0.9</v>
      </c>
      <c r="P156" s="7"/>
      <c r="Q156" s="36">
        <v>0.7</v>
      </c>
      <c r="R156" s="7"/>
      <c r="S156" s="36">
        <v>0.4</v>
      </c>
      <c r="T156" s="7"/>
      <c r="U156" s="36">
        <v>1.2</v>
      </c>
      <c r="V156" s="7"/>
      <c r="W156" s="36">
        <v>0.8</v>
      </c>
      <c r="X156" s="7"/>
      <c r="Y156" s="36">
        <v>1</v>
      </c>
      <c r="Z156" s="7"/>
      <c r="AA156" s="36">
        <v>1.2</v>
      </c>
      <c r="AB156" s="7"/>
      <c r="AC156" s="36">
        <v>0.3</v>
      </c>
      <c r="AD156" s="7"/>
    </row>
    <row r="157" spans="1:30" ht="16.5" customHeight="1" x14ac:dyDescent="0.2">
      <c r="A157" s="7" t="s">
        <v>146</v>
      </c>
      <c r="B157" s="7"/>
      <c r="C157" s="7"/>
      <c r="D157" s="7"/>
      <c r="E157" s="7"/>
      <c r="F157" s="7"/>
      <c r="G157" s="7"/>
      <c r="H157" s="7"/>
      <c r="I157" s="7"/>
      <c r="J157" s="7"/>
      <c r="K157" s="7"/>
      <c r="L157" s="9"/>
      <c r="M157" s="10"/>
      <c r="N157" s="7"/>
      <c r="O157" s="10"/>
      <c r="P157" s="7"/>
      <c r="Q157" s="10"/>
      <c r="R157" s="7"/>
      <c r="S157" s="10"/>
      <c r="T157" s="7"/>
      <c r="U157" s="10"/>
      <c r="V157" s="7"/>
      <c r="W157" s="10"/>
      <c r="X157" s="7"/>
      <c r="Y157" s="10"/>
      <c r="Z157" s="7"/>
      <c r="AA157" s="10"/>
      <c r="AB157" s="7"/>
      <c r="AC157" s="10"/>
      <c r="AD157" s="7"/>
    </row>
    <row r="158" spans="1:30" ht="16.5" customHeight="1" x14ac:dyDescent="0.2">
      <c r="A158" s="7"/>
      <c r="B158" s="7" t="s">
        <v>879</v>
      </c>
      <c r="C158" s="7"/>
      <c r="D158" s="7"/>
      <c r="E158" s="7"/>
      <c r="F158" s="7"/>
      <c r="G158" s="7"/>
      <c r="H158" s="7"/>
      <c r="I158" s="7"/>
      <c r="J158" s="7"/>
      <c r="K158" s="7"/>
      <c r="L158" s="9"/>
      <c r="M158" s="10"/>
      <c r="N158" s="7"/>
      <c r="O158" s="10"/>
      <c r="P158" s="7"/>
      <c r="Q158" s="10"/>
      <c r="R158" s="7"/>
      <c r="S158" s="10"/>
      <c r="T158" s="7"/>
      <c r="U158" s="10"/>
      <c r="V158" s="7"/>
      <c r="W158" s="10"/>
      <c r="X158" s="7"/>
      <c r="Y158" s="10"/>
      <c r="Z158" s="7"/>
      <c r="AA158" s="10"/>
      <c r="AB158" s="7"/>
      <c r="AC158" s="10"/>
      <c r="AD158" s="7"/>
    </row>
    <row r="159" spans="1:30" ht="16.5" customHeight="1" x14ac:dyDescent="0.2">
      <c r="A159" s="7"/>
      <c r="B159" s="7"/>
      <c r="C159" s="7" t="s">
        <v>433</v>
      </c>
      <c r="D159" s="7"/>
      <c r="E159" s="7"/>
      <c r="F159" s="7"/>
      <c r="G159" s="7"/>
      <c r="H159" s="7"/>
      <c r="I159" s="7"/>
      <c r="J159" s="7"/>
      <c r="K159" s="7"/>
      <c r="L159" s="9" t="s">
        <v>174</v>
      </c>
      <c r="M159" s="30">
        <v>94.6</v>
      </c>
      <c r="N159" s="52">
        <v>1.6</v>
      </c>
      <c r="O159" s="30">
        <v>95.3</v>
      </c>
      <c r="P159" s="52">
        <v>1.6</v>
      </c>
      <c r="Q159" s="30">
        <v>93</v>
      </c>
      <c r="R159" s="52">
        <v>0.8</v>
      </c>
      <c r="S159" s="30">
        <v>96.3</v>
      </c>
      <c r="T159" s="52">
        <v>0.6</v>
      </c>
      <c r="U159" s="30">
        <v>97.5</v>
      </c>
      <c r="V159" s="52">
        <v>4.4000000000000004</v>
      </c>
      <c r="W159" s="42" t="s">
        <v>101</v>
      </c>
      <c r="X159" s="7"/>
      <c r="Y159" s="30">
        <v>95.6</v>
      </c>
      <c r="Z159" s="52">
        <v>6.7</v>
      </c>
      <c r="AA159" s="42" t="s">
        <v>101</v>
      </c>
      <c r="AB159" s="7"/>
      <c r="AC159" s="30">
        <v>95</v>
      </c>
      <c r="AD159" s="52">
        <v>0.7</v>
      </c>
    </row>
    <row r="160" spans="1:30" ht="16.5" customHeight="1" x14ac:dyDescent="0.2">
      <c r="A160" s="7"/>
      <c r="B160" s="7"/>
      <c r="C160" s="7"/>
      <c r="D160" s="7" t="s">
        <v>521</v>
      </c>
      <c r="E160" s="7"/>
      <c r="F160" s="7"/>
      <c r="G160" s="7"/>
      <c r="H160" s="7"/>
      <c r="I160" s="7"/>
      <c r="J160" s="7"/>
      <c r="K160" s="7"/>
      <c r="L160" s="9" t="s">
        <v>174</v>
      </c>
      <c r="M160" s="36">
        <v>0.9</v>
      </c>
      <c r="N160" s="7"/>
      <c r="O160" s="36">
        <v>0.9</v>
      </c>
      <c r="P160" s="7"/>
      <c r="Q160" s="36">
        <v>0.4</v>
      </c>
      <c r="R160" s="7"/>
      <c r="S160" s="36">
        <v>0.3</v>
      </c>
      <c r="T160" s="7"/>
      <c r="U160" s="36">
        <v>2.2999999999999998</v>
      </c>
      <c r="V160" s="7"/>
      <c r="W160" s="42" t="s">
        <v>101</v>
      </c>
      <c r="X160" s="7"/>
      <c r="Y160" s="36">
        <v>3.6</v>
      </c>
      <c r="Z160" s="7"/>
      <c r="AA160" s="42" t="s">
        <v>101</v>
      </c>
      <c r="AB160" s="7"/>
      <c r="AC160" s="36">
        <v>0.4</v>
      </c>
      <c r="AD160" s="7"/>
    </row>
    <row r="161" spans="1:30" ht="29.45" customHeight="1" x14ac:dyDescent="0.2">
      <c r="A161" s="7"/>
      <c r="B161" s="7"/>
      <c r="C161" s="84" t="s">
        <v>868</v>
      </c>
      <c r="D161" s="84"/>
      <c r="E161" s="84"/>
      <c r="F161" s="84"/>
      <c r="G161" s="84"/>
      <c r="H161" s="84"/>
      <c r="I161" s="84"/>
      <c r="J161" s="84"/>
      <c r="K161" s="84"/>
      <c r="L161" s="9" t="s">
        <v>174</v>
      </c>
      <c r="M161" s="30">
        <v>95</v>
      </c>
      <c r="N161" s="52">
        <v>1.2</v>
      </c>
      <c r="O161" s="30">
        <v>91.2</v>
      </c>
      <c r="P161" s="52">
        <v>3.6</v>
      </c>
      <c r="Q161" s="30">
        <v>92.6</v>
      </c>
      <c r="R161" s="52">
        <v>1.5</v>
      </c>
      <c r="S161" s="30">
        <v>96.6</v>
      </c>
      <c r="T161" s="52">
        <v>2.8</v>
      </c>
      <c r="U161" s="30">
        <v>92.9</v>
      </c>
      <c r="V161" s="52">
        <v>2</v>
      </c>
      <c r="W161" s="30">
        <v>93.7</v>
      </c>
      <c r="X161" s="52">
        <v>2.1</v>
      </c>
      <c r="Y161" s="36" t="s">
        <v>104</v>
      </c>
      <c r="Z161" s="7"/>
      <c r="AA161" s="30">
        <v>94.5</v>
      </c>
      <c r="AB161" s="52">
        <v>3.5</v>
      </c>
      <c r="AC161" s="30">
        <v>93.3</v>
      </c>
      <c r="AD161" s="52">
        <v>1</v>
      </c>
    </row>
    <row r="162" spans="1:30" ht="16.5" customHeight="1" x14ac:dyDescent="0.2">
      <c r="A162" s="7"/>
      <c r="B162" s="7"/>
      <c r="C162" s="7"/>
      <c r="D162" s="7" t="s">
        <v>521</v>
      </c>
      <c r="E162" s="7"/>
      <c r="F162" s="7"/>
      <c r="G162" s="7"/>
      <c r="H162" s="7"/>
      <c r="I162" s="7"/>
      <c r="J162" s="7"/>
      <c r="K162" s="7"/>
      <c r="L162" s="9" t="s">
        <v>174</v>
      </c>
      <c r="M162" s="36">
        <v>0.6</v>
      </c>
      <c r="N162" s="7"/>
      <c r="O162" s="36">
        <v>2</v>
      </c>
      <c r="P162" s="7"/>
      <c r="Q162" s="36">
        <v>0.8</v>
      </c>
      <c r="R162" s="7"/>
      <c r="S162" s="36">
        <v>1.5</v>
      </c>
      <c r="T162" s="7"/>
      <c r="U162" s="36">
        <v>1.1000000000000001</v>
      </c>
      <c r="V162" s="7"/>
      <c r="W162" s="36">
        <v>1.1000000000000001</v>
      </c>
      <c r="X162" s="7"/>
      <c r="Y162" s="36" t="s">
        <v>104</v>
      </c>
      <c r="Z162" s="7"/>
      <c r="AA162" s="36">
        <v>1.9</v>
      </c>
      <c r="AB162" s="7"/>
      <c r="AC162" s="36">
        <v>0.5</v>
      </c>
      <c r="AD162" s="7"/>
    </row>
    <row r="163" spans="1:30" ht="16.5" customHeight="1" x14ac:dyDescent="0.2">
      <c r="A163" s="7"/>
      <c r="B163" s="7"/>
      <c r="C163" s="7" t="s">
        <v>388</v>
      </c>
      <c r="D163" s="7"/>
      <c r="E163" s="7"/>
      <c r="F163" s="7"/>
      <c r="G163" s="7"/>
      <c r="H163" s="7"/>
      <c r="I163" s="7"/>
      <c r="J163" s="7"/>
      <c r="K163" s="7"/>
      <c r="L163" s="9" t="s">
        <v>174</v>
      </c>
      <c r="M163" s="30">
        <v>94.8</v>
      </c>
      <c r="N163" s="52">
        <v>1.2</v>
      </c>
      <c r="O163" s="30">
        <v>94.5</v>
      </c>
      <c r="P163" s="52">
        <v>1.3</v>
      </c>
      <c r="Q163" s="30">
        <v>92.9</v>
      </c>
      <c r="R163" s="52">
        <v>1.4</v>
      </c>
      <c r="S163" s="30">
        <v>96.5</v>
      </c>
      <c r="T163" s="52">
        <v>1.1000000000000001</v>
      </c>
      <c r="U163" s="30">
        <v>96.5</v>
      </c>
      <c r="V163" s="52">
        <v>3</v>
      </c>
      <c r="W163" s="30">
        <v>93.7</v>
      </c>
      <c r="X163" s="52">
        <v>2.1</v>
      </c>
      <c r="Y163" s="30">
        <v>95.4</v>
      </c>
      <c r="Z163" s="52">
        <v>6.8</v>
      </c>
      <c r="AA163" s="30">
        <v>94.5</v>
      </c>
      <c r="AB163" s="52">
        <v>3.5</v>
      </c>
      <c r="AC163" s="30">
        <v>94.6</v>
      </c>
      <c r="AD163" s="52">
        <v>1.9</v>
      </c>
    </row>
    <row r="164" spans="1:30" ht="16.5" customHeight="1" x14ac:dyDescent="0.2">
      <c r="A164" s="7"/>
      <c r="B164" s="7"/>
      <c r="C164" s="7"/>
      <c r="D164" s="7" t="s">
        <v>521</v>
      </c>
      <c r="E164" s="7"/>
      <c r="F164" s="7"/>
      <c r="G164" s="7"/>
      <c r="H164" s="7"/>
      <c r="I164" s="7"/>
      <c r="J164" s="7"/>
      <c r="K164" s="7"/>
      <c r="L164" s="9" t="s">
        <v>174</v>
      </c>
      <c r="M164" s="36">
        <v>0.6</v>
      </c>
      <c r="N164" s="7"/>
      <c r="O164" s="36">
        <v>0.7</v>
      </c>
      <c r="P164" s="7"/>
      <c r="Q164" s="36">
        <v>0.8</v>
      </c>
      <c r="R164" s="7"/>
      <c r="S164" s="36">
        <v>0.6</v>
      </c>
      <c r="T164" s="7"/>
      <c r="U164" s="36">
        <v>1.6</v>
      </c>
      <c r="V164" s="7"/>
      <c r="W164" s="36">
        <v>1.1000000000000001</v>
      </c>
      <c r="X164" s="7"/>
      <c r="Y164" s="36">
        <v>3.6</v>
      </c>
      <c r="Z164" s="7"/>
      <c r="AA164" s="36">
        <v>1.9</v>
      </c>
      <c r="AB164" s="7"/>
      <c r="AC164" s="36">
        <v>1</v>
      </c>
      <c r="AD164" s="7"/>
    </row>
    <row r="165" spans="1:30" ht="16.5" customHeight="1" x14ac:dyDescent="0.2">
      <c r="A165" s="7"/>
      <c r="B165" s="7" t="s">
        <v>880</v>
      </c>
      <c r="C165" s="7"/>
      <c r="D165" s="7"/>
      <c r="E165" s="7"/>
      <c r="F165" s="7"/>
      <c r="G165" s="7"/>
      <c r="H165" s="7"/>
      <c r="I165" s="7"/>
      <c r="J165" s="7"/>
      <c r="K165" s="7"/>
      <c r="L165" s="9"/>
      <c r="M165" s="10"/>
      <c r="N165" s="7"/>
      <c r="O165" s="10"/>
      <c r="P165" s="7"/>
      <c r="Q165" s="10"/>
      <c r="R165" s="7"/>
      <c r="S165" s="10"/>
      <c r="T165" s="7"/>
      <c r="U165" s="10"/>
      <c r="V165" s="7"/>
      <c r="W165" s="10"/>
      <c r="X165" s="7"/>
      <c r="Y165" s="10"/>
      <c r="Z165" s="7"/>
      <c r="AA165" s="10"/>
      <c r="AB165" s="7"/>
      <c r="AC165" s="10"/>
      <c r="AD165" s="7"/>
    </row>
    <row r="166" spans="1:30" ht="16.5" customHeight="1" x14ac:dyDescent="0.2">
      <c r="A166" s="7"/>
      <c r="B166" s="7"/>
      <c r="C166" s="7" t="s">
        <v>433</v>
      </c>
      <c r="D166" s="7"/>
      <c r="E166" s="7"/>
      <c r="F166" s="7"/>
      <c r="G166" s="7"/>
      <c r="H166" s="7"/>
      <c r="I166" s="7"/>
      <c r="J166" s="7"/>
      <c r="K166" s="7"/>
      <c r="L166" s="9" t="s">
        <v>174</v>
      </c>
      <c r="M166" s="30">
        <v>95.9</v>
      </c>
      <c r="N166" s="52">
        <v>1.4</v>
      </c>
      <c r="O166" s="30">
        <v>96.2</v>
      </c>
      <c r="P166" s="52">
        <v>1.2</v>
      </c>
      <c r="Q166" s="30">
        <v>94.5</v>
      </c>
      <c r="R166" s="52">
        <v>5.7</v>
      </c>
      <c r="S166" s="30">
        <v>96.6</v>
      </c>
      <c r="T166" s="52">
        <v>4.4000000000000004</v>
      </c>
      <c r="U166" s="30">
        <v>97.2</v>
      </c>
      <c r="V166" s="52">
        <v>4.4000000000000004</v>
      </c>
      <c r="W166" s="42" t="s">
        <v>101</v>
      </c>
      <c r="X166" s="7"/>
      <c r="Y166" s="30">
        <v>96.7</v>
      </c>
      <c r="Z166" s="52">
        <v>6.6</v>
      </c>
      <c r="AA166" s="42" t="s">
        <v>101</v>
      </c>
      <c r="AB166" s="7"/>
      <c r="AC166" s="30">
        <v>96</v>
      </c>
      <c r="AD166" s="52">
        <v>0.8</v>
      </c>
    </row>
    <row r="167" spans="1:30" ht="16.5" customHeight="1" x14ac:dyDescent="0.2">
      <c r="A167" s="7"/>
      <c r="B167" s="7"/>
      <c r="C167" s="7"/>
      <c r="D167" s="7" t="s">
        <v>521</v>
      </c>
      <c r="E167" s="7"/>
      <c r="F167" s="7"/>
      <c r="G167" s="7"/>
      <c r="H167" s="7"/>
      <c r="I167" s="7"/>
      <c r="J167" s="7"/>
      <c r="K167" s="7"/>
      <c r="L167" s="9" t="s">
        <v>174</v>
      </c>
      <c r="M167" s="36">
        <v>0.7</v>
      </c>
      <c r="N167" s="7"/>
      <c r="O167" s="36">
        <v>0.6</v>
      </c>
      <c r="P167" s="7"/>
      <c r="Q167" s="36">
        <v>3.1</v>
      </c>
      <c r="R167" s="7"/>
      <c r="S167" s="36">
        <v>2.2999999999999998</v>
      </c>
      <c r="T167" s="7"/>
      <c r="U167" s="36">
        <v>2.2999999999999998</v>
      </c>
      <c r="V167" s="7"/>
      <c r="W167" s="42" t="s">
        <v>101</v>
      </c>
      <c r="X167" s="7"/>
      <c r="Y167" s="36">
        <v>3.5</v>
      </c>
      <c r="Z167" s="7"/>
      <c r="AA167" s="42" t="s">
        <v>101</v>
      </c>
      <c r="AB167" s="7"/>
      <c r="AC167" s="36">
        <v>0.4</v>
      </c>
      <c r="AD167" s="7"/>
    </row>
    <row r="168" spans="1:30" ht="29.45" customHeight="1" x14ac:dyDescent="0.2">
      <c r="A168" s="7"/>
      <c r="B168" s="7"/>
      <c r="C168" s="84" t="s">
        <v>868</v>
      </c>
      <c r="D168" s="84"/>
      <c r="E168" s="84"/>
      <c r="F168" s="84"/>
      <c r="G168" s="84"/>
      <c r="H168" s="84"/>
      <c r="I168" s="84"/>
      <c r="J168" s="84"/>
      <c r="K168" s="84"/>
      <c r="L168" s="9" t="s">
        <v>174</v>
      </c>
      <c r="M168" s="30">
        <v>94.9</v>
      </c>
      <c r="N168" s="52" t="s">
        <v>104</v>
      </c>
      <c r="O168" s="30">
        <v>92.7</v>
      </c>
      <c r="P168" s="52">
        <v>3.9</v>
      </c>
      <c r="Q168" s="30">
        <v>93.6</v>
      </c>
      <c r="R168" s="52">
        <v>1</v>
      </c>
      <c r="S168" s="30">
        <v>95.6</v>
      </c>
      <c r="T168" s="52">
        <v>3.5</v>
      </c>
      <c r="U168" s="30">
        <v>94.3</v>
      </c>
      <c r="V168" s="61">
        <v>12.9</v>
      </c>
      <c r="W168" s="30">
        <v>96.2</v>
      </c>
      <c r="X168" s="52">
        <v>1.7</v>
      </c>
      <c r="Y168" s="36" t="s">
        <v>104</v>
      </c>
      <c r="Z168" s="7"/>
      <c r="AA168" s="30">
        <v>95.4</v>
      </c>
      <c r="AB168" s="52">
        <v>3.8</v>
      </c>
      <c r="AC168" s="30">
        <v>94.2</v>
      </c>
      <c r="AD168" s="52">
        <v>0.5</v>
      </c>
    </row>
    <row r="169" spans="1:30" ht="16.5" customHeight="1" x14ac:dyDescent="0.2">
      <c r="A169" s="7"/>
      <c r="B169" s="7"/>
      <c r="C169" s="7"/>
      <c r="D169" s="7" t="s">
        <v>521</v>
      </c>
      <c r="E169" s="7"/>
      <c r="F169" s="7"/>
      <c r="G169" s="7"/>
      <c r="H169" s="7"/>
      <c r="I169" s="7"/>
      <c r="J169" s="7"/>
      <c r="K169" s="7"/>
      <c r="L169" s="9" t="s">
        <v>174</v>
      </c>
      <c r="M169" s="36" t="s">
        <v>104</v>
      </c>
      <c r="N169" s="7"/>
      <c r="O169" s="36">
        <v>2.2000000000000002</v>
      </c>
      <c r="P169" s="7"/>
      <c r="Q169" s="36">
        <v>0.5</v>
      </c>
      <c r="R169" s="7"/>
      <c r="S169" s="36">
        <v>1.9</v>
      </c>
      <c r="T169" s="7"/>
      <c r="U169" s="36">
        <v>7</v>
      </c>
      <c r="V169" s="7"/>
      <c r="W169" s="36">
        <v>0.9</v>
      </c>
      <c r="X169" s="7"/>
      <c r="Y169" s="36" t="s">
        <v>104</v>
      </c>
      <c r="Z169" s="7"/>
      <c r="AA169" s="36">
        <v>2</v>
      </c>
      <c r="AB169" s="7"/>
      <c r="AC169" s="36">
        <v>0.3</v>
      </c>
      <c r="AD169" s="7"/>
    </row>
    <row r="170" spans="1:30" ht="16.5" customHeight="1" x14ac:dyDescent="0.2">
      <c r="A170" s="7"/>
      <c r="B170" s="7"/>
      <c r="C170" s="7" t="s">
        <v>388</v>
      </c>
      <c r="D170" s="7"/>
      <c r="E170" s="7"/>
      <c r="F170" s="7"/>
      <c r="G170" s="7"/>
      <c r="H170" s="7"/>
      <c r="I170" s="7"/>
      <c r="J170" s="7"/>
      <c r="K170" s="7"/>
      <c r="L170" s="9" t="s">
        <v>174</v>
      </c>
      <c r="M170" s="30">
        <v>95.8</v>
      </c>
      <c r="N170" s="52">
        <v>1.1000000000000001</v>
      </c>
      <c r="O170" s="30">
        <v>95.3</v>
      </c>
      <c r="P170" s="52">
        <v>1.1000000000000001</v>
      </c>
      <c r="Q170" s="30">
        <v>94.2</v>
      </c>
      <c r="R170" s="52">
        <v>0.9</v>
      </c>
      <c r="S170" s="30">
        <v>96.7</v>
      </c>
      <c r="T170" s="52">
        <v>0.5</v>
      </c>
      <c r="U170" s="30">
        <v>96.5</v>
      </c>
      <c r="V170" s="52">
        <v>3</v>
      </c>
      <c r="W170" s="30">
        <v>96.2</v>
      </c>
      <c r="X170" s="52">
        <v>1.7</v>
      </c>
      <c r="Y170" s="30">
        <v>96.3</v>
      </c>
      <c r="Z170" s="52">
        <v>6.6</v>
      </c>
      <c r="AA170" s="30">
        <v>95.4</v>
      </c>
      <c r="AB170" s="52">
        <v>3.8</v>
      </c>
      <c r="AC170" s="30">
        <v>95.5</v>
      </c>
      <c r="AD170" s="52">
        <v>0.5</v>
      </c>
    </row>
    <row r="171" spans="1:30" ht="16.5" customHeight="1" x14ac:dyDescent="0.2">
      <c r="A171" s="7"/>
      <c r="B171" s="7"/>
      <c r="C171" s="7"/>
      <c r="D171" s="7" t="s">
        <v>521</v>
      </c>
      <c r="E171" s="7"/>
      <c r="F171" s="7"/>
      <c r="G171" s="7"/>
      <c r="H171" s="7"/>
      <c r="I171" s="7"/>
      <c r="J171" s="7"/>
      <c r="K171" s="7"/>
      <c r="L171" s="9" t="s">
        <v>174</v>
      </c>
      <c r="M171" s="36">
        <v>0.6</v>
      </c>
      <c r="N171" s="7"/>
      <c r="O171" s="36">
        <v>0.6</v>
      </c>
      <c r="P171" s="7"/>
      <c r="Q171" s="36">
        <v>0.5</v>
      </c>
      <c r="R171" s="7"/>
      <c r="S171" s="36">
        <v>0.3</v>
      </c>
      <c r="T171" s="7"/>
      <c r="U171" s="36">
        <v>1.6</v>
      </c>
      <c r="V171" s="7"/>
      <c r="W171" s="36">
        <v>0.9</v>
      </c>
      <c r="X171" s="7"/>
      <c r="Y171" s="36">
        <v>3.5</v>
      </c>
      <c r="Z171" s="7"/>
      <c r="AA171" s="36">
        <v>2</v>
      </c>
      <c r="AB171" s="7"/>
      <c r="AC171" s="36">
        <v>0.2</v>
      </c>
      <c r="AD171" s="7"/>
    </row>
    <row r="172" spans="1:30" ht="16.5" customHeight="1" x14ac:dyDescent="0.2">
      <c r="A172" s="7"/>
      <c r="B172" s="7" t="s">
        <v>881</v>
      </c>
      <c r="C172" s="7"/>
      <c r="D172" s="7"/>
      <c r="E172" s="7"/>
      <c r="F172" s="7"/>
      <c r="G172" s="7"/>
      <c r="H172" s="7"/>
      <c r="I172" s="7"/>
      <c r="J172" s="7"/>
      <c r="K172" s="7"/>
      <c r="L172" s="9"/>
      <c r="M172" s="10"/>
      <c r="N172" s="7"/>
      <c r="O172" s="10"/>
      <c r="P172" s="7"/>
      <c r="Q172" s="10"/>
      <c r="R172" s="7"/>
      <c r="S172" s="10"/>
      <c r="T172" s="7"/>
      <c r="U172" s="10"/>
      <c r="V172" s="7"/>
      <c r="W172" s="10"/>
      <c r="X172" s="7"/>
      <c r="Y172" s="10"/>
      <c r="Z172" s="7"/>
      <c r="AA172" s="10"/>
      <c r="AB172" s="7"/>
      <c r="AC172" s="10"/>
      <c r="AD172" s="7"/>
    </row>
    <row r="173" spans="1:30" ht="16.5" customHeight="1" x14ac:dyDescent="0.2">
      <c r="A173" s="7"/>
      <c r="B173" s="7"/>
      <c r="C173" s="7" t="s">
        <v>433</v>
      </c>
      <c r="D173" s="7"/>
      <c r="E173" s="7"/>
      <c r="F173" s="7"/>
      <c r="G173" s="7"/>
      <c r="H173" s="7"/>
      <c r="I173" s="7"/>
      <c r="J173" s="7"/>
      <c r="K173" s="7"/>
      <c r="L173" s="9" t="s">
        <v>174</v>
      </c>
      <c r="M173" s="30">
        <v>95.6</v>
      </c>
      <c r="N173" s="52">
        <v>1.1000000000000001</v>
      </c>
      <c r="O173" s="30">
        <v>96.9</v>
      </c>
      <c r="P173" s="52">
        <v>1.3</v>
      </c>
      <c r="Q173" s="30">
        <v>94</v>
      </c>
      <c r="R173" s="52">
        <v>5.9</v>
      </c>
      <c r="S173" s="30">
        <v>96.9</v>
      </c>
      <c r="T173" s="52">
        <v>4.4000000000000004</v>
      </c>
      <c r="U173" s="30">
        <v>98.1</v>
      </c>
      <c r="V173" s="52">
        <v>0.4</v>
      </c>
      <c r="W173" s="42" t="s">
        <v>101</v>
      </c>
      <c r="X173" s="7"/>
      <c r="Y173" s="30">
        <v>96.6</v>
      </c>
      <c r="Z173" s="52">
        <v>6.8</v>
      </c>
      <c r="AA173" s="42" t="s">
        <v>101</v>
      </c>
      <c r="AB173" s="7"/>
      <c r="AC173" s="30">
        <v>96</v>
      </c>
      <c r="AD173" s="52">
        <v>0.5</v>
      </c>
    </row>
    <row r="174" spans="1:30" ht="16.5" customHeight="1" x14ac:dyDescent="0.2">
      <c r="A174" s="7"/>
      <c r="B174" s="7"/>
      <c r="C174" s="7"/>
      <c r="D174" s="7" t="s">
        <v>521</v>
      </c>
      <c r="E174" s="7"/>
      <c r="F174" s="7"/>
      <c r="G174" s="7"/>
      <c r="H174" s="7"/>
      <c r="I174" s="7"/>
      <c r="J174" s="7"/>
      <c r="K174" s="7"/>
      <c r="L174" s="9" t="s">
        <v>174</v>
      </c>
      <c r="M174" s="36">
        <v>0.6</v>
      </c>
      <c r="N174" s="7"/>
      <c r="O174" s="36">
        <v>0.7</v>
      </c>
      <c r="P174" s="7"/>
      <c r="Q174" s="36">
        <v>3.2</v>
      </c>
      <c r="R174" s="7"/>
      <c r="S174" s="36">
        <v>2.2999999999999998</v>
      </c>
      <c r="T174" s="7"/>
      <c r="U174" s="36">
        <v>0.2</v>
      </c>
      <c r="V174" s="7"/>
      <c r="W174" s="42" t="s">
        <v>101</v>
      </c>
      <c r="X174" s="7"/>
      <c r="Y174" s="36">
        <v>3.6</v>
      </c>
      <c r="Z174" s="7"/>
      <c r="AA174" s="42" t="s">
        <v>101</v>
      </c>
      <c r="AB174" s="7"/>
      <c r="AC174" s="36">
        <v>0.3</v>
      </c>
      <c r="AD174" s="7"/>
    </row>
    <row r="175" spans="1:30" ht="29.45" customHeight="1" x14ac:dyDescent="0.2">
      <c r="A175" s="7"/>
      <c r="B175" s="7"/>
      <c r="C175" s="84" t="s">
        <v>868</v>
      </c>
      <c r="D175" s="84"/>
      <c r="E175" s="84"/>
      <c r="F175" s="84"/>
      <c r="G175" s="84"/>
      <c r="H175" s="84"/>
      <c r="I175" s="84"/>
      <c r="J175" s="84"/>
      <c r="K175" s="84"/>
      <c r="L175" s="9" t="s">
        <v>174</v>
      </c>
      <c r="M175" s="30">
        <v>95.6</v>
      </c>
      <c r="N175" s="52">
        <v>1.1000000000000001</v>
      </c>
      <c r="O175" s="30">
        <v>94.7</v>
      </c>
      <c r="P175" s="52">
        <v>2.9</v>
      </c>
      <c r="Q175" s="30">
        <v>93.5</v>
      </c>
      <c r="R175" s="52">
        <v>9.6999999999999993</v>
      </c>
      <c r="S175" s="30">
        <v>97.9</v>
      </c>
      <c r="T175" s="52">
        <v>2.7</v>
      </c>
      <c r="U175" s="30">
        <v>93.2</v>
      </c>
      <c r="V175" s="52">
        <v>0.9</v>
      </c>
      <c r="W175" s="30">
        <v>95.5</v>
      </c>
      <c r="X175" s="52">
        <v>3</v>
      </c>
      <c r="Y175" s="36" t="s">
        <v>104</v>
      </c>
      <c r="Z175" s="7"/>
      <c r="AA175" s="30">
        <v>96.3</v>
      </c>
      <c r="AB175" s="52">
        <v>3.1</v>
      </c>
      <c r="AC175" s="30">
        <v>94.9</v>
      </c>
      <c r="AD175" s="52">
        <v>0.9</v>
      </c>
    </row>
    <row r="176" spans="1:30" ht="16.5" customHeight="1" x14ac:dyDescent="0.2">
      <c r="A176" s="7"/>
      <c r="B176" s="7"/>
      <c r="C176" s="7"/>
      <c r="D176" s="7" t="s">
        <v>521</v>
      </c>
      <c r="E176" s="7"/>
      <c r="F176" s="7"/>
      <c r="G176" s="7"/>
      <c r="H176" s="7"/>
      <c r="I176" s="7"/>
      <c r="J176" s="7"/>
      <c r="K176" s="7"/>
      <c r="L176" s="9" t="s">
        <v>174</v>
      </c>
      <c r="M176" s="36">
        <v>0.6</v>
      </c>
      <c r="N176" s="7"/>
      <c r="O176" s="36">
        <v>1.6</v>
      </c>
      <c r="P176" s="7"/>
      <c r="Q176" s="36">
        <v>5.3</v>
      </c>
      <c r="R176" s="7"/>
      <c r="S176" s="36">
        <v>1.4</v>
      </c>
      <c r="T176" s="7"/>
      <c r="U176" s="36">
        <v>0.5</v>
      </c>
      <c r="V176" s="7"/>
      <c r="W176" s="36">
        <v>1.6</v>
      </c>
      <c r="X176" s="7"/>
      <c r="Y176" s="36" t="s">
        <v>104</v>
      </c>
      <c r="Z176" s="7"/>
      <c r="AA176" s="36">
        <v>1.7</v>
      </c>
      <c r="AB176" s="7"/>
      <c r="AC176" s="36">
        <v>0.5</v>
      </c>
      <c r="AD176" s="7"/>
    </row>
    <row r="177" spans="1:30" ht="16.5" customHeight="1" x14ac:dyDescent="0.2">
      <c r="A177" s="7"/>
      <c r="B177" s="7"/>
      <c r="C177" s="7" t="s">
        <v>388</v>
      </c>
      <c r="D177" s="7"/>
      <c r="E177" s="7"/>
      <c r="F177" s="7"/>
      <c r="G177" s="7"/>
      <c r="H177" s="7"/>
      <c r="I177" s="7"/>
      <c r="J177" s="7"/>
      <c r="K177" s="7"/>
      <c r="L177" s="9" t="s">
        <v>174</v>
      </c>
      <c r="M177" s="30">
        <v>95.7</v>
      </c>
      <c r="N177" s="52">
        <v>1</v>
      </c>
      <c r="O177" s="30">
        <v>96.3</v>
      </c>
      <c r="P177" s="52">
        <v>1.1000000000000001</v>
      </c>
      <c r="Q177" s="30">
        <v>93.9</v>
      </c>
      <c r="R177" s="52">
        <v>0.9</v>
      </c>
      <c r="S177" s="30">
        <v>97.1</v>
      </c>
      <c r="T177" s="52">
        <v>0.8</v>
      </c>
      <c r="U177" s="30">
        <v>97</v>
      </c>
      <c r="V177" s="52">
        <v>3.2</v>
      </c>
      <c r="W177" s="30">
        <v>95.5</v>
      </c>
      <c r="X177" s="52">
        <v>3</v>
      </c>
      <c r="Y177" s="30">
        <v>97.1</v>
      </c>
      <c r="Z177" s="52">
        <v>6.9</v>
      </c>
      <c r="AA177" s="30">
        <v>96.3</v>
      </c>
      <c r="AB177" s="52">
        <v>3.1</v>
      </c>
      <c r="AC177" s="30">
        <v>95.7</v>
      </c>
      <c r="AD177" s="52">
        <v>0.2</v>
      </c>
    </row>
    <row r="178" spans="1:30" ht="16.5" customHeight="1" x14ac:dyDescent="0.2">
      <c r="A178" s="7"/>
      <c r="B178" s="7"/>
      <c r="C178" s="7"/>
      <c r="D178" s="7" t="s">
        <v>521</v>
      </c>
      <c r="E178" s="7"/>
      <c r="F178" s="7"/>
      <c r="G178" s="7"/>
      <c r="H178" s="7"/>
      <c r="I178" s="7"/>
      <c r="J178" s="7"/>
      <c r="K178" s="7"/>
      <c r="L178" s="9" t="s">
        <v>174</v>
      </c>
      <c r="M178" s="36">
        <v>0.5</v>
      </c>
      <c r="N178" s="7"/>
      <c r="O178" s="36">
        <v>0.6</v>
      </c>
      <c r="P178" s="7"/>
      <c r="Q178" s="36">
        <v>0.5</v>
      </c>
      <c r="R178" s="7"/>
      <c r="S178" s="36">
        <v>0.4</v>
      </c>
      <c r="T178" s="7"/>
      <c r="U178" s="36">
        <v>1.7</v>
      </c>
      <c r="V178" s="7"/>
      <c r="W178" s="36">
        <v>1.6</v>
      </c>
      <c r="X178" s="7"/>
      <c r="Y178" s="36">
        <v>3.6</v>
      </c>
      <c r="Z178" s="7"/>
      <c r="AA178" s="36">
        <v>1.7</v>
      </c>
      <c r="AB178" s="7"/>
      <c r="AC178" s="36">
        <v>0.1</v>
      </c>
      <c r="AD178" s="7"/>
    </row>
    <row r="179" spans="1:30" ht="16.5" customHeight="1" x14ac:dyDescent="0.2">
      <c r="A179" s="7" t="s">
        <v>147</v>
      </c>
      <c r="B179" s="7"/>
      <c r="C179" s="7"/>
      <c r="D179" s="7"/>
      <c r="E179" s="7"/>
      <c r="F179" s="7"/>
      <c r="G179" s="7"/>
      <c r="H179" s="7"/>
      <c r="I179" s="7"/>
      <c r="J179" s="7"/>
      <c r="K179" s="7"/>
      <c r="L179" s="9"/>
      <c r="M179" s="10"/>
      <c r="N179" s="7"/>
      <c r="O179" s="10"/>
      <c r="P179" s="7"/>
      <c r="Q179" s="10"/>
      <c r="R179" s="7"/>
      <c r="S179" s="10"/>
      <c r="T179" s="7"/>
      <c r="U179" s="10"/>
      <c r="V179" s="7"/>
      <c r="W179" s="10"/>
      <c r="X179" s="7"/>
      <c r="Y179" s="10"/>
      <c r="Z179" s="7"/>
      <c r="AA179" s="10"/>
      <c r="AB179" s="7"/>
      <c r="AC179" s="10"/>
      <c r="AD179" s="7"/>
    </row>
    <row r="180" spans="1:30" ht="16.5" customHeight="1" x14ac:dyDescent="0.2">
      <c r="A180" s="7"/>
      <c r="B180" s="7" t="s">
        <v>879</v>
      </c>
      <c r="C180" s="7"/>
      <c r="D180" s="7"/>
      <c r="E180" s="7"/>
      <c r="F180" s="7"/>
      <c r="G180" s="7"/>
      <c r="H180" s="7"/>
      <c r="I180" s="7"/>
      <c r="J180" s="7"/>
      <c r="K180" s="7"/>
      <c r="L180" s="9"/>
      <c r="M180" s="10"/>
      <c r="N180" s="7"/>
      <c r="O180" s="10"/>
      <c r="P180" s="7"/>
      <c r="Q180" s="10"/>
      <c r="R180" s="7"/>
      <c r="S180" s="10"/>
      <c r="T180" s="7"/>
      <c r="U180" s="10"/>
      <c r="V180" s="7"/>
      <c r="W180" s="10"/>
      <c r="X180" s="7"/>
      <c r="Y180" s="10"/>
      <c r="Z180" s="7"/>
      <c r="AA180" s="10"/>
      <c r="AB180" s="7"/>
      <c r="AC180" s="10"/>
      <c r="AD180" s="7"/>
    </row>
    <row r="181" spans="1:30" ht="16.5" customHeight="1" x14ac:dyDescent="0.2">
      <c r="A181" s="7"/>
      <c r="B181" s="7"/>
      <c r="C181" s="7" t="s">
        <v>433</v>
      </c>
      <c r="D181" s="7"/>
      <c r="E181" s="7"/>
      <c r="F181" s="7"/>
      <c r="G181" s="7"/>
      <c r="H181" s="7"/>
      <c r="I181" s="7"/>
      <c r="J181" s="7"/>
      <c r="K181" s="7"/>
      <c r="L181" s="9" t="s">
        <v>174</v>
      </c>
      <c r="M181" s="30">
        <v>96.3</v>
      </c>
      <c r="N181" s="52">
        <v>1</v>
      </c>
      <c r="O181" s="30">
        <v>94.6</v>
      </c>
      <c r="P181" s="52">
        <v>1.1000000000000001</v>
      </c>
      <c r="Q181" s="30">
        <v>94.5</v>
      </c>
      <c r="R181" s="52">
        <v>1</v>
      </c>
      <c r="S181" s="30">
        <v>95.5</v>
      </c>
      <c r="T181" s="52">
        <v>1.1000000000000001</v>
      </c>
      <c r="U181" s="30">
        <v>95.3</v>
      </c>
      <c r="V181" s="52">
        <v>1.1000000000000001</v>
      </c>
      <c r="W181" s="42" t="s">
        <v>101</v>
      </c>
      <c r="X181" s="7"/>
      <c r="Y181" s="30">
        <v>95.1</v>
      </c>
      <c r="Z181" s="52">
        <v>1.7</v>
      </c>
      <c r="AA181" s="42" t="s">
        <v>101</v>
      </c>
      <c r="AB181" s="7"/>
      <c r="AC181" s="30">
        <v>95.3</v>
      </c>
      <c r="AD181" s="52">
        <v>0.5</v>
      </c>
    </row>
    <row r="182" spans="1:30" ht="16.5" customHeight="1" x14ac:dyDescent="0.2">
      <c r="A182" s="7"/>
      <c r="B182" s="7"/>
      <c r="C182" s="7"/>
      <c r="D182" s="7" t="s">
        <v>521</v>
      </c>
      <c r="E182" s="7"/>
      <c r="F182" s="7"/>
      <c r="G182" s="7"/>
      <c r="H182" s="7"/>
      <c r="I182" s="7"/>
      <c r="J182" s="7"/>
      <c r="K182" s="7"/>
      <c r="L182" s="9" t="s">
        <v>174</v>
      </c>
      <c r="M182" s="36">
        <v>0.5</v>
      </c>
      <c r="N182" s="7"/>
      <c r="O182" s="36">
        <v>0.6</v>
      </c>
      <c r="P182" s="7"/>
      <c r="Q182" s="36">
        <v>0.5</v>
      </c>
      <c r="R182" s="7"/>
      <c r="S182" s="36">
        <v>0.6</v>
      </c>
      <c r="T182" s="7"/>
      <c r="U182" s="36">
        <v>0.6</v>
      </c>
      <c r="V182" s="7"/>
      <c r="W182" s="42" t="s">
        <v>101</v>
      </c>
      <c r="X182" s="7"/>
      <c r="Y182" s="36">
        <v>0.9</v>
      </c>
      <c r="Z182" s="7"/>
      <c r="AA182" s="42" t="s">
        <v>101</v>
      </c>
      <c r="AB182" s="7"/>
      <c r="AC182" s="36">
        <v>0.3</v>
      </c>
      <c r="AD182" s="7"/>
    </row>
    <row r="183" spans="1:30" ht="29.45" customHeight="1" x14ac:dyDescent="0.2">
      <c r="A183" s="7"/>
      <c r="B183" s="7"/>
      <c r="C183" s="84" t="s">
        <v>868</v>
      </c>
      <c r="D183" s="84"/>
      <c r="E183" s="84"/>
      <c r="F183" s="84"/>
      <c r="G183" s="84"/>
      <c r="H183" s="84"/>
      <c r="I183" s="84"/>
      <c r="J183" s="84"/>
      <c r="K183" s="84"/>
      <c r="L183" s="9" t="s">
        <v>174</v>
      </c>
      <c r="M183" s="30">
        <v>94</v>
      </c>
      <c r="N183" s="52">
        <v>1.6</v>
      </c>
      <c r="O183" s="30">
        <v>92.7</v>
      </c>
      <c r="P183" s="52">
        <v>2.2999999999999998</v>
      </c>
      <c r="Q183" s="30">
        <v>93.1</v>
      </c>
      <c r="R183" s="52">
        <v>1.5</v>
      </c>
      <c r="S183" s="30">
        <v>95.3</v>
      </c>
      <c r="T183" s="52">
        <v>2.2999999999999998</v>
      </c>
      <c r="U183" s="30">
        <v>91.9</v>
      </c>
      <c r="V183" s="52">
        <v>4.5</v>
      </c>
      <c r="W183" s="30">
        <v>94.5</v>
      </c>
      <c r="X183" s="52">
        <v>1.4</v>
      </c>
      <c r="Y183" s="36" t="s">
        <v>104</v>
      </c>
      <c r="Z183" s="7"/>
      <c r="AA183" s="30">
        <v>92.4</v>
      </c>
      <c r="AB183" s="52">
        <v>2.8</v>
      </c>
      <c r="AC183" s="30">
        <v>93.5</v>
      </c>
      <c r="AD183" s="52">
        <v>0.9</v>
      </c>
    </row>
    <row r="184" spans="1:30" ht="16.5" customHeight="1" x14ac:dyDescent="0.2">
      <c r="A184" s="7"/>
      <c r="B184" s="7"/>
      <c r="C184" s="7"/>
      <c r="D184" s="7" t="s">
        <v>521</v>
      </c>
      <c r="E184" s="7"/>
      <c r="F184" s="7"/>
      <c r="G184" s="7"/>
      <c r="H184" s="7"/>
      <c r="I184" s="7"/>
      <c r="J184" s="7"/>
      <c r="K184" s="7"/>
      <c r="L184" s="9" t="s">
        <v>174</v>
      </c>
      <c r="M184" s="36">
        <v>0.9</v>
      </c>
      <c r="N184" s="7"/>
      <c r="O184" s="36">
        <v>1.3</v>
      </c>
      <c r="P184" s="7"/>
      <c r="Q184" s="36">
        <v>0.8</v>
      </c>
      <c r="R184" s="7"/>
      <c r="S184" s="36">
        <v>1.3</v>
      </c>
      <c r="T184" s="7"/>
      <c r="U184" s="36">
        <v>2.5</v>
      </c>
      <c r="V184" s="7"/>
      <c r="W184" s="36">
        <v>0.8</v>
      </c>
      <c r="X184" s="7"/>
      <c r="Y184" s="36" t="s">
        <v>104</v>
      </c>
      <c r="Z184" s="7"/>
      <c r="AA184" s="36">
        <v>1.6</v>
      </c>
      <c r="AB184" s="7"/>
      <c r="AC184" s="36">
        <v>0.5</v>
      </c>
      <c r="AD184" s="7"/>
    </row>
    <row r="185" spans="1:30" ht="16.5" customHeight="1" x14ac:dyDescent="0.2">
      <c r="A185" s="7"/>
      <c r="B185" s="7"/>
      <c r="C185" s="7" t="s">
        <v>388</v>
      </c>
      <c r="D185" s="7"/>
      <c r="E185" s="7"/>
      <c r="F185" s="7"/>
      <c r="G185" s="7"/>
      <c r="H185" s="7"/>
      <c r="I185" s="7"/>
      <c r="J185" s="7"/>
      <c r="K185" s="7"/>
      <c r="L185" s="9" t="s">
        <v>174</v>
      </c>
      <c r="M185" s="30">
        <v>95.8</v>
      </c>
      <c r="N185" s="52">
        <v>1</v>
      </c>
      <c r="O185" s="30">
        <v>94.2</v>
      </c>
      <c r="P185" s="52">
        <v>1</v>
      </c>
      <c r="Q185" s="30">
        <v>94</v>
      </c>
      <c r="R185" s="52">
        <v>0.7</v>
      </c>
      <c r="S185" s="30">
        <v>95.5</v>
      </c>
      <c r="T185" s="52">
        <v>1</v>
      </c>
      <c r="U185" s="30">
        <v>94.5</v>
      </c>
      <c r="V185" s="52">
        <v>1.2</v>
      </c>
      <c r="W185" s="30">
        <v>94.5</v>
      </c>
      <c r="X185" s="52">
        <v>1.4</v>
      </c>
      <c r="Y185" s="30">
        <v>95.1</v>
      </c>
      <c r="Z185" s="52">
        <v>1.7</v>
      </c>
      <c r="AA185" s="30">
        <v>92.4</v>
      </c>
      <c r="AB185" s="52">
        <v>2.8</v>
      </c>
      <c r="AC185" s="30">
        <v>94.8</v>
      </c>
      <c r="AD185" s="52">
        <v>0.4</v>
      </c>
    </row>
    <row r="186" spans="1:30" ht="16.5" customHeight="1" x14ac:dyDescent="0.2">
      <c r="A186" s="7"/>
      <c r="B186" s="7"/>
      <c r="C186" s="7"/>
      <c r="D186" s="7" t="s">
        <v>521</v>
      </c>
      <c r="E186" s="7"/>
      <c r="F186" s="7"/>
      <c r="G186" s="7"/>
      <c r="H186" s="7"/>
      <c r="I186" s="7"/>
      <c r="J186" s="7"/>
      <c r="K186" s="7"/>
      <c r="L186" s="9" t="s">
        <v>174</v>
      </c>
      <c r="M186" s="36">
        <v>0.5</v>
      </c>
      <c r="N186" s="7"/>
      <c r="O186" s="36">
        <v>0.5</v>
      </c>
      <c r="P186" s="7"/>
      <c r="Q186" s="36">
        <v>0.4</v>
      </c>
      <c r="R186" s="7"/>
      <c r="S186" s="36">
        <v>0.5</v>
      </c>
      <c r="T186" s="7"/>
      <c r="U186" s="36">
        <v>0.7</v>
      </c>
      <c r="V186" s="7"/>
      <c r="W186" s="36">
        <v>0.8</v>
      </c>
      <c r="X186" s="7"/>
      <c r="Y186" s="36">
        <v>0.9</v>
      </c>
      <c r="Z186" s="7"/>
      <c r="AA186" s="36">
        <v>1.6</v>
      </c>
      <c r="AB186" s="7"/>
      <c r="AC186" s="36">
        <v>0.2</v>
      </c>
      <c r="AD186" s="7"/>
    </row>
    <row r="187" spans="1:30" ht="16.5" customHeight="1" x14ac:dyDescent="0.2">
      <c r="A187" s="7"/>
      <c r="B187" s="7" t="s">
        <v>880</v>
      </c>
      <c r="C187" s="7"/>
      <c r="D187" s="7"/>
      <c r="E187" s="7"/>
      <c r="F187" s="7"/>
      <c r="G187" s="7"/>
      <c r="H187" s="7"/>
      <c r="I187" s="7"/>
      <c r="J187" s="7"/>
      <c r="K187" s="7"/>
      <c r="L187" s="9"/>
      <c r="M187" s="10"/>
      <c r="N187" s="7"/>
      <c r="O187" s="10"/>
      <c r="P187" s="7"/>
      <c r="Q187" s="10"/>
      <c r="R187" s="7"/>
      <c r="S187" s="10"/>
      <c r="T187" s="7"/>
      <c r="U187" s="10"/>
      <c r="V187" s="7"/>
      <c r="W187" s="10"/>
      <c r="X187" s="7"/>
      <c r="Y187" s="10"/>
      <c r="Z187" s="7"/>
      <c r="AA187" s="10"/>
      <c r="AB187" s="7"/>
      <c r="AC187" s="10"/>
      <c r="AD187" s="7"/>
    </row>
    <row r="188" spans="1:30" ht="16.5" customHeight="1" x14ac:dyDescent="0.2">
      <c r="A188" s="7"/>
      <c r="B188" s="7"/>
      <c r="C188" s="7" t="s">
        <v>433</v>
      </c>
      <c r="D188" s="7"/>
      <c r="E188" s="7"/>
      <c r="F188" s="7"/>
      <c r="G188" s="7"/>
      <c r="H188" s="7"/>
      <c r="I188" s="7"/>
      <c r="J188" s="7"/>
      <c r="K188" s="7"/>
      <c r="L188" s="9" t="s">
        <v>174</v>
      </c>
      <c r="M188" s="30">
        <v>97</v>
      </c>
      <c r="N188" s="52">
        <v>0.8</v>
      </c>
      <c r="O188" s="30">
        <v>96.3</v>
      </c>
      <c r="P188" s="52">
        <v>1</v>
      </c>
      <c r="Q188" s="30">
        <v>95.6</v>
      </c>
      <c r="R188" s="52">
        <v>1.2</v>
      </c>
      <c r="S188" s="30">
        <v>96.5</v>
      </c>
      <c r="T188" s="52">
        <v>1</v>
      </c>
      <c r="U188" s="30">
        <v>96.8</v>
      </c>
      <c r="V188" s="52">
        <v>1</v>
      </c>
      <c r="W188" s="42" t="s">
        <v>101</v>
      </c>
      <c r="X188" s="7"/>
      <c r="Y188" s="30">
        <v>96</v>
      </c>
      <c r="Z188" s="52">
        <v>1.5</v>
      </c>
      <c r="AA188" s="42" t="s">
        <v>101</v>
      </c>
      <c r="AB188" s="7"/>
      <c r="AC188" s="30">
        <v>96.5</v>
      </c>
      <c r="AD188" s="52">
        <v>0.6</v>
      </c>
    </row>
    <row r="189" spans="1:30" ht="16.5" customHeight="1" x14ac:dyDescent="0.2">
      <c r="A189" s="7"/>
      <c r="B189" s="7"/>
      <c r="C189" s="7"/>
      <c r="D189" s="7" t="s">
        <v>521</v>
      </c>
      <c r="E189" s="7"/>
      <c r="F189" s="7"/>
      <c r="G189" s="7"/>
      <c r="H189" s="7"/>
      <c r="I189" s="7"/>
      <c r="J189" s="7"/>
      <c r="K189" s="7"/>
      <c r="L189" s="9" t="s">
        <v>174</v>
      </c>
      <c r="M189" s="36">
        <v>0.4</v>
      </c>
      <c r="N189" s="7"/>
      <c r="O189" s="36">
        <v>0.5</v>
      </c>
      <c r="P189" s="7"/>
      <c r="Q189" s="36">
        <v>0.6</v>
      </c>
      <c r="R189" s="7"/>
      <c r="S189" s="36">
        <v>0.5</v>
      </c>
      <c r="T189" s="7"/>
      <c r="U189" s="36">
        <v>0.5</v>
      </c>
      <c r="V189" s="7"/>
      <c r="W189" s="42" t="s">
        <v>101</v>
      </c>
      <c r="X189" s="7"/>
      <c r="Y189" s="36">
        <v>0.8</v>
      </c>
      <c r="Z189" s="7"/>
      <c r="AA189" s="42" t="s">
        <v>101</v>
      </c>
      <c r="AB189" s="7"/>
      <c r="AC189" s="36">
        <v>0.3</v>
      </c>
      <c r="AD189" s="7"/>
    </row>
    <row r="190" spans="1:30" ht="29.45" customHeight="1" x14ac:dyDescent="0.2">
      <c r="A190" s="7"/>
      <c r="B190" s="7"/>
      <c r="C190" s="84" t="s">
        <v>868</v>
      </c>
      <c r="D190" s="84"/>
      <c r="E190" s="84"/>
      <c r="F190" s="84"/>
      <c r="G190" s="84"/>
      <c r="H190" s="84"/>
      <c r="I190" s="84"/>
      <c r="J190" s="84"/>
      <c r="K190" s="84"/>
      <c r="L190" s="9" t="s">
        <v>174</v>
      </c>
      <c r="M190" s="30">
        <v>95.4</v>
      </c>
      <c r="N190" s="52">
        <v>1.2</v>
      </c>
      <c r="O190" s="30">
        <v>93.6</v>
      </c>
      <c r="P190" s="52">
        <v>2.2000000000000002</v>
      </c>
      <c r="Q190" s="30">
        <v>95.2</v>
      </c>
      <c r="R190" s="52">
        <v>1.5</v>
      </c>
      <c r="S190" s="30">
        <v>96.9</v>
      </c>
      <c r="T190" s="52">
        <v>2.1</v>
      </c>
      <c r="U190" s="30">
        <v>94.9</v>
      </c>
      <c r="V190" s="52">
        <v>2.7</v>
      </c>
      <c r="W190" s="30">
        <v>96.1</v>
      </c>
      <c r="X190" s="52">
        <v>1</v>
      </c>
      <c r="Y190" s="36" t="s">
        <v>104</v>
      </c>
      <c r="Z190" s="7"/>
      <c r="AA190" s="30">
        <v>94.8</v>
      </c>
      <c r="AB190" s="52">
        <v>2.2999999999999998</v>
      </c>
      <c r="AC190" s="30">
        <v>95.1</v>
      </c>
      <c r="AD190" s="52">
        <v>0.7</v>
      </c>
    </row>
    <row r="191" spans="1:30" ht="16.5" customHeight="1" x14ac:dyDescent="0.2">
      <c r="A191" s="7"/>
      <c r="B191" s="7"/>
      <c r="C191" s="7"/>
      <c r="D191" s="7" t="s">
        <v>521</v>
      </c>
      <c r="E191" s="7"/>
      <c r="F191" s="7"/>
      <c r="G191" s="7"/>
      <c r="H191" s="7"/>
      <c r="I191" s="7"/>
      <c r="J191" s="7"/>
      <c r="K191" s="7"/>
      <c r="L191" s="9" t="s">
        <v>174</v>
      </c>
      <c r="M191" s="36">
        <v>0.6</v>
      </c>
      <c r="N191" s="7"/>
      <c r="O191" s="36">
        <v>1.2</v>
      </c>
      <c r="P191" s="7"/>
      <c r="Q191" s="36">
        <v>0.8</v>
      </c>
      <c r="R191" s="7"/>
      <c r="S191" s="36">
        <v>1.1000000000000001</v>
      </c>
      <c r="T191" s="7"/>
      <c r="U191" s="36">
        <v>1.5</v>
      </c>
      <c r="V191" s="7"/>
      <c r="W191" s="36">
        <v>0.5</v>
      </c>
      <c r="X191" s="7"/>
      <c r="Y191" s="36" t="s">
        <v>104</v>
      </c>
      <c r="Z191" s="7"/>
      <c r="AA191" s="36">
        <v>1.3</v>
      </c>
      <c r="AB191" s="7"/>
      <c r="AC191" s="36">
        <v>0.3</v>
      </c>
      <c r="AD191" s="7"/>
    </row>
    <row r="192" spans="1:30" ht="16.5" customHeight="1" x14ac:dyDescent="0.2">
      <c r="A192" s="7"/>
      <c r="B192" s="7"/>
      <c r="C192" s="7" t="s">
        <v>388</v>
      </c>
      <c r="D192" s="7"/>
      <c r="E192" s="7"/>
      <c r="F192" s="7"/>
      <c r="G192" s="7"/>
      <c r="H192" s="7"/>
      <c r="I192" s="7"/>
      <c r="J192" s="7"/>
      <c r="K192" s="7"/>
      <c r="L192" s="9" t="s">
        <v>174</v>
      </c>
      <c r="M192" s="30">
        <v>96.7</v>
      </c>
      <c r="N192" s="52">
        <v>0.7</v>
      </c>
      <c r="O192" s="30">
        <v>95.7</v>
      </c>
      <c r="P192" s="52">
        <v>0.8</v>
      </c>
      <c r="Q192" s="30">
        <v>95.4</v>
      </c>
      <c r="R192" s="52">
        <v>0.9</v>
      </c>
      <c r="S192" s="30">
        <v>96.6</v>
      </c>
      <c r="T192" s="52">
        <v>0.8</v>
      </c>
      <c r="U192" s="30">
        <v>96.4</v>
      </c>
      <c r="V192" s="52">
        <v>0.9</v>
      </c>
      <c r="W192" s="30">
        <v>96.1</v>
      </c>
      <c r="X192" s="52">
        <v>1</v>
      </c>
      <c r="Y192" s="30">
        <v>96</v>
      </c>
      <c r="Z192" s="52">
        <v>1.5</v>
      </c>
      <c r="AA192" s="30">
        <v>94.8</v>
      </c>
      <c r="AB192" s="52">
        <v>2.2999999999999998</v>
      </c>
      <c r="AC192" s="30">
        <v>96.1</v>
      </c>
      <c r="AD192" s="52">
        <v>0.5</v>
      </c>
    </row>
    <row r="193" spans="1:30" ht="16.5" customHeight="1" x14ac:dyDescent="0.2">
      <c r="A193" s="7"/>
      <c r="B193" s="7"/>
      <c r="C193" s="7"/>
      <c r="D193" s="7" t="s">
        <v>521</v>
      </c>
      <c r="E193" s="7"/>
      <c r="F193" s="7"/>
      <c r="G193" s="7"/>
      <c r="H193" s="7"/>
      <c r="I193" s="7"/>
      <c r="J193" s="7"/>
      <c r="K193" s="7"/>
      <c r="L193" s="9" t="s">
        <v>174</v>
      </c>
      <c r="M193" s="36">
        <v>0.4</v>
      </c>
      <c r="N193" s="7"/>
      <c r="O193" s="36">
        <v>0.4</v>
      </c>
      <c r="P193" s="7"/>
      <c r="Q193" s="36">
        <v>0.5</v>
      </c>
      <c r="R193" s="7"/>
      <c r="S193" s="36">
        <v>0.4</v>
      </c>
      <c r="T193" s="7"/>
      <c r="U193" s="36">
        <v>0.5</v>
      </c>
      <c r="V193" s="7"/>
      <c r="W193" s="36">
        <v>0.5</v>
      </c>
      <c r="X193" s="7"/>
      <c r="Y193" s="36">
        <v>0.8</v>
      </c>
      <c r="Z193" s="7"/>
      <c r="AA193" s="36">
        <v>1.3</v>
      </c>
      <c r="AB193" s="7"/>
      <c r="AC193" s="36">
        <v>0.2</v>
      </c>
      <c r="AD193" s="7"/>
    </row>
    <row r="194" spans="1:30" ht="16.5" customHeight="1" x14ac:dyDescent="0.2">
      <c r="A194" s="7"/>
      <c r="B194" s="7" t="s">
        <v>881</v>
      </c>
      <c r="C194" s="7"/>
      <c r="D194" s="7"/>
      <c r="E194" s="7"/>
      <c r="F194" s="7"/>
      <c r="G194" s="7"/>
      <c r="H194" s="7"/>
      <c r="I194" s="7"/>
      <c r="J194" s="7"/>
      <c r="K194" s="7"/>
      <c r="L194" s="9"/>
      <c r="M194" s="10"/>
      <c r="N194" s="7"/>
      <c r="O194" s="10"/>
      <c r="P194" s="7"/>
      <c r="Q194" s="10"/>
      <c r="R194" s="7"/>
      <c r="S194" s="10"/>
      <c r="T194" s="7"/>
      <c r="U194" s="10"/>
      <c r="V194" s="7"/>
      <c r="W194" s="10"/>
      <c r="X194" s="7"/>
      <c r="Y194" s="10"/>
      <c r="Z194" s="7"/>
      <c r="AA194" s="10"/>
      <c r="AB194" s="7"/>
      <c r="AC194" s="10"/>
      <c r="AD194" s="7"/>
    </row>
    <row r="195" spans="1:30" ht="16.5" customHeight="1" x14ac:dyDescent="0.2">
      <c r="A195" s="7"/>
      <c r="B195" s="7"/>
      <c r="C195" s="7" t="s">
        <v>433</v>
      </c>
      <c r="D195" s="7"/>
      <c r="E195" s="7"/>
      <c r="F195" s="7"/>
      <c r="G195" s="7"/>
      <c r="H195" s="7"/>
      <c r="I195" s="7"/>
      <c r="J195" s="7"/>
      <c r="K195" s="7"/>
      <c r="L195" s="9" t="s">
        <v>174</v>
      </c>
      <c r="M195" s="30">
        <v>96.8</v>
      </c>
      <c r="N195" s="52">
        <v>0.7</v>
      </c>
      <c r="O195" s="30">
        <v>95.2</v>
      </c>
      <c r="P195" s="52">
        <v>1</v>
      </c>
      <c r="Q195" s="30">
        <v>95</v>
      </c>
      <c r="R195" s="52">
        <v>1.1000000000000001</v>
      </c>
      <c r="S195" s="30">
        <v>96.3</v>
      </c>
      <c r="T195" s="52">
        <v>1.3</v>
      </c>
      <c r="U195" s="30">
        <v>96.6</v>
      </c>
      <c r="V195" s="52">
        <v>1</v>
      </c>
      <c r="W195" s="42" t="s">
        <v>101</v>
      </c>
      <c r="X195" s="7"/>
      <c r="Y195" s="30">
        <v>95.4</v>
      </c>
      <c r="Z195" s="52">
        <v>1.8</v>
      </c>
      <c r="AA195" s="42" t="s">
        <v>101</v>
      </c>
      <c r="AB195" s="7"/>
      <c r="AC195" s="30">
        <v>95.9</v>
      </c>
      <c r="AD195" s="52">
        <v>0.4</v>
      </c>
    </row>
    <row r="196" spans="1:30" ht="16.5" customHeight="1" x14ac:dyDescent="0.2">
      <c r="A196" s="7"/>
      <c r="B196" s="7"/>
      <c r="C196" s="7"/>
      <c r="D196" s="7" t="s">
        <v>521</v>
      </c>
      <c r="E196" s="7"/>
      <c r="F196" s="7"/>
      <c r="G196" s="7"/>
      <c r="H196" s="7"/>
      <c r="I196" s="7"/>
      <c r="J196" s="7"/>
      <c r="K196" s="7"/>
      <c r="L196" s="9" t="s">
        <v>174</v>
      </c>
      <c r="M196" s="36">
        <v>0.4</v>
      </c>
      <c r="N196" s="7"/>
      <c r="O196" s="36">
        <v>0.5</v>
      </c>
      <c r="P196" s="7"/>
      <c r="Q196" s="36">
        <v>0.6</v>
      </c>
      <c r="R196" s="7"/>
      <c r="S196" s="36">
        <v>0.7</v>
      </c>
      <c r="T196" s="7"/>
      <c r="U196" s="36">
        <v>0.6</v>
      </c>
      <c r="V196" s="7"/>
      <c r="W196" s="42" t="s">
        <v>101</v>
      </c>
      <c r="X196" s="7"/>
      <c r="Y196" s="36">
        <v>0.9</v>
      </c>
      <c r="Z196" s="7"/>
      <c r="AA196" s="42" t="s">
        <v>101</v>
      </c>
      <c r="AB196" s="7"/>
      <c r="AC196" s="36">
        <v>0.2</v>
      </c>
      <c r="AD196" s="7"/>
    </row>
    <row r="197" spans="1:30" ht="29.45" customHeight="1" x14ac:dyDescent="0.2">
      <c r="A197" s="7"/>
      <c r="B197" s="7"/>
      <c r="C197" s="84" t="s">
        <v>868</v>
      </c>
      <c r="D197" s="84"/>
      <c r="E197" s="84"/>
      <c r="F197" s="84"/>
      <c r="G197" s="84"/>
      <c r="H197" s="84"/>
      <c r="I197" s="84"/>
      <c r="J197" s="84"/>
      <c r="K197" s="84"/>
      <c r="L197" s="9" t="s">
        <v>174</v>
      </c>
      <c r="M197" s="30">
        <v>94.5</v>
      </c>
      <c r="N197" s="52">
        <v>1.7</v>
      </c>
      <c r="O197" s="30">
        <v>93.8</v>
      </c>
      <c r="P197" s="52">
        <v>2.6</v>
      </c>
      <c r="Q197" s="30">
        <v>96.3</v>
      </c>
      <c r="R197" s="52">
        <v>1.4</v>
      </c>
      <c r="S197" s="30">
        <v>97.8</v>
      </c>
      <c r="T197" s="52">
        <v>1.3</v>
      </c>
      <c r="U197" s="30">
        <v>96.8</v>
      </c>
      <c r="V197" s="52">
        <v>1.8</v>
      </c>
      <c r="W197" s="30">
        <v>96.9</v>
      </c>
      <c r="X197" s="52">
        <v>1.3</v>
      </c>
      <c r="Y197" s="36" t="s">
        <v>104</v>
      </c>
      <c r="Z197" s="7"/>
      <c r="AA197" s="30">
        <v>94.4</v>
      </c>
      <c r="AB197" s="52">
        <v>2</v>
      </c>
      <c r="AC197" s="30">
        <v>95.4</v>
      </c>
      <c r="AD197" s="52">
        <v>0.9</v>
      </c>
    </row>
    <row r="198" spans="1:30" ht="16.5" customHeight="1" x14ac:dyDescent="0.2">
      <c r="A198" s="7"/>
      <c r="B198" s="7"/>
      <c r="C198" s="7"/>
      <c r="D198" s="7" t="s">
        <v>521</v>
      </c>
      <c r="E198" s="7"/>
      <c r="F198" s="7"/>
      <c r="G198" s="7"/>
      <c r="H198" s="7"/>
      <c r="I198" s="7"/>
      <c r="J198" s="7"/>
      <c r="K198" s="7"/>
      <c r="L198" s="9" t="s">
        <v>174</v>
      </c>
      <c r="M198" s="36">
        <v>0.9</v>
      </c>
      <c r="N198" s="7"/>
      <c r="O198" s="36">
        <v>1.4</v>
      </c>
      <c r="P198" s="7"/>
      <c r="Q198" s="36">
        <v>0.8</v>
      </c>
      <c r="R198" s="7"/>
      <c r="S198" s="36">
        <v>0.7</v>
      </c>
      <c r="T198" s="7"/>
      <c r="U198" s="36">
        <v>0.9</v>
      </c>
      <c r="V198" s="7"/>
      <c r="W198" s="36">
        <v>0.7</v>
      </c>
      <c r="X198" s="7"/>
      <c r="Y198" s="36" t="s">
        <v>104</v>
      </c>
      <c r="Z198" s="7"/>
      <c r="AA198" s="36">
        <v>1.1000000000000001</v>
      </c>
      <c r="AB198" s="7"/>
      <c r="AC198" s="36">
        <v>0.5</v>
      </c>
      <c r="AD198" s="7"/>
    </row>
    <row r="199" spans="1:30" ht="16.5" customHeight="1" x14ac:dyDescent="0.2">
      <c r="A199" s="7"/>
      <c r="B199" s="7"/>
      <c r="C199" s="7" t="s">
        <v>388</v>
      </c>
      <c r="D199" s="7"/>
      <c r="E199" s="7"/>
      <c r="F199" s="7"/>
      <c r="G199" s="7"/>
      <c r="H199" s="7"/>
      <c r="I199" s="7"/>
      <c r="J199" s="7"/>
      <c r="K199" s="7"/>
      <c r="L199" s="9" t="s">
        <v>174</v>
      </c>
      <c r="M199" s="30">
        <v>96.2</v>
      </c>
      <c r="N199" s="52">
        <v>0.7</v>
      </c>
      <c r="O199" s="30">
        <v>94.9</v>
      </c>
      <c r="P199" s="52">
        <v>0.9</v>
      </c>
      <c r="Q199" s="30">
        <v>95.4</v>
      </c>
      <c r="R199" s="52">
        <v>1</v>
      </c>
      <c r="S199" s="30">
        <v>96.6</v>
      </c>
      <c r="T199" s="52">
        <v>1.1000000000000001</v>
      </c>
      <c r="U199" s="30">
        <v>96.7</v>
      </c>
      <c r="V199" s="52">
        <v>0.8</v>
      </c>
      <c r="W199" s="30">
        <v>96.9</v>
      </c>
      <c r="X199" s="52">
        <v>1.3</v>
      </c>
      <c r="Y199" s="30">
        <v>95.4</v>
      </c>
      <c r="Z199" s="52">
        <v>1.8</v>
      </c>
      <c r="AA199" s="30">
        <v>94.4</v>
      </c>
      <c r="AB199" s="52">
        <v>2</v>
      </c>
      <c r="AC199" s="30">
        <v>95.8</v>
      </c>
      <c r="AD199" s="52">
        <v>0.4</v>
      </c>
    </row>
    <row r="200" spans="1:30" ht="16.5" customHeight="1" x14ac:dyDescent="0.2">
      <c r="A200" s="11"/>
      <c r="B200" s="11"/>
      <c r="C200" s="11"/>
      <c r="D200" s="11" t="s">
        <v>521</v>
      </c>
      <c r="E200" s="11"/>
      <c r="F200" s="11"/>
      <c r="G200" s="11"/>
      <c r="H200" s="11"/>
      <c r="I200" s="11"/>
      <c r="J200" s="11"/>
      <c r="K200" s="11"/>
      <c r="L200" s="12" t="s">
        <v>174</v>
      </c>
      <c r="M200" s="39">
        <v>0.4</v>
      </c>
      <c r="N200" s="11"/>
      <c r="O200" s="39">
        <v>0.5</v>
      </c>
      <c r="P200" s="11"/>
      <c r="Q200" s="39">
        <v>0.5</v>
      </c>
      <c r="R200" s="11"/>
      <c r="S200" s="39">
        <v>0.6</v>
      </c>
      <c r="T200" s="11"/>
      <c r="U200" s="39">
        <v>0.4</v>
      </c>
      <c r="V200" s="11"/>
      <c r="W200" s="39">
        <v>0.7</v>
      </c>
      <c r="X200" s="11"/>
      <c r="Y200" s="39">
        <v>0.9</v>
      </c>
      <c r="Z200" s="11"/>
      <c r="AA200" s="39">
        <v>1.1000000000000001</v>
      </c>
      <c r="AB200" s="11"/>
      <c r="AC200" s="39">
        <v>0.2</v>
      </c>
      <c r="AD200" s="11"/>
    </row>
    <row r="201" spans="1:30" ht="4.5" customHeight="1" x14ac:dyDescent="0.2">
      <c r="A201" s="25"/>
      <c r="B201" s="2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6.5" customHeight="1" x14ac:dyDescent="0.2">
      <c r="A202" s="25"/>
      <c r="B202" s="25"/>
      <c r="C202" s="79" t="s">
        <v>871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row>
    <row r="203" spans="1:30" ht="4.5" customHeight="1" x14ac:dyDescent="0.2">
      <c r="A203" s="25"/>
      <c r="B203" s="2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6.5" customHeight="1" x14ac:dyDescent="0.2">
      <c r="A204" s="35"/>
      <c r="B204" s="35"/>
      <c r="C204" s="79" t="s">
        <v>154</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row>
    <row r="205" spans="1:30" ht="16.5" customHeight="1" x14ac:dyDescent="0.2">
      <c r="A205" s="35"/>
      <c r="B205" s="35"/>
      <c r="C205" s="79" t="s">
        <v>155</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row>
    <row r="206" spans="1:30" ht="4.5" customHeight="1" x14ac:dyDescent="0.2">
      <c r="A206" s="25"/>
      <c r="B206" s="2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6.5" customHeight="1" x14ac:dyDescent="0.2">
      <c r="A207" s="25" t="s">
        <v>115</v>
      </c>
      <c r="B207" s="25"/>
      <c r="C207" s="79" t="s">
        <v>523</v>
      </c>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row>
    <row r="208" spans="1:30" ht="29.45" customHeight="1" x14ac:dyDescent="0.2">
      <c r="A208" s="25" t="s">
        <v>117</v>
      </c>
      <c r="B208" s="25"/>
      <c r="C208" s="79" t="s">
        <v>882</v>
      </c>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row>
    <row r="209" spans="1:30" ht="16.5" customHeight="1" x14ac:dyDescent="0.2">
      <c r="A209" s="25" t="s">
        <v>119</v>
      </c>
      <c r="B209" s="25"/>
      <c r="C209" s="79" t="s">
        <v>525</v>
      </c>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row>
    <row r="210" spans="1:30" ht="29.45" customHeight="1" x14ac:dyDescent="0.2">
      <c r="A210" s="25" t="s">
        <v>121</v>
      </c>
      <c r="B210" s="25"/>
      <c r="C210" s="79" t="s">
        <v>526</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row>
    <row r="211" spans="1:30" ht="29.45" customHeight="1" x14ac:dyDescent="0.2">
      <c r="A211" s="25" t="s">
        <v>123</v>
      </c>
      <c r="B211" s="25"/>
      <c r="C211" s="79" t="s">
        <v>527</v>
      </c>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row>
    <row r="212" spans="1:30" ht="29.45" customHeight="1" x14ac:dyDescent="0.2">
      <c r="A212" s="25" t="s">
        <v>161</v>
      </c>
      <c r="B212" s="25"/>
      <c r="C212" s="79" t="s">
        <v>528</v>
      </c>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row>
    <row r="213" spans="1:30" ht="16.5" customHeight="1" x14ac:dyDescent="0.2">
      <c r="A213" s="25" t="s">
        <v>654</v>
      </c>
      <c r="B213" s="25"/>
      <c r="C213" s="79" t="s">
        <v>655</v>
      </c>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row>
    <row r="214" spans="1:30" ht="4.5" customHeight="1" x14ac:dyDescent="0.2"/>
    <row r="215" spans="1:30" ht="16.5" customHeight="1" x14ac:dyDescent="0.2">
      <c r="A215" s="26" t="s">
        <v>125</v>
      </c>
      <c r="B215" s="25"/>
      <c r="C215" s="25"/>
      <c r="D215" s="25"/>
      <c r="E215" s="79" t="s">
        <v>531</v>
      </c>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row>
  </sheetData>
  <mergeCells count="48">
    <mergeCell ref="W2:X2"/>
    <mergeCell ref="Y2:Z2"/>
    <mergeCell ref="AA2:AB2"/>
    <mergeCell ref="AC2:AD2"/>
    <mergeCell ref="C7:K7"/>
    <mergeCell ref="M2:N2"/>
    <mergeCell ref="O2:P2"/>
    <mergeCell ref="Q2:R2"/>
    <mergeCell ref="S2:T2"/>
    <mergeCell ref="U2:V2"/>
    <mergeCell ref="C14:K14"/>
    <mergeCell ref="C21:K21"/>
    <mergeCell ref="C29:K29"/>
    <mergeCell ref="C36:K36"/>
    <mergeCell ref="C43:K43"/>
    <mergeCell ref="C95:K95"/>
    <mergeCell ref="C102:K102"/>
    <mergeCell ref="C109:K109"/>
    <mergeCell ref="C117:K117"/>
    <mergeCell ref="C51:K51"/>
    <mergeCell ref="C58:K58"/>
    <mergeCell ref="C65:K65"/>
    <mergeCell ref="C73:K73"/>
    <mergeCell ref="C80:K80"/>
    <mergeCell ref="C197:K197"/>
    <mergeCell ref="K1:AD1"/>
    <mergeCell ref="C202:AD202"/>
    <mergeCell ref="C204:AD204"/>
    <mergeCell ref="C205:AD205"/>
    <mergeCell ref="C161:K161"/>
    <mergeCell ref="C168:K168"/>
    <mergeCell ref="C175:K175"/>
    <mergeCell ref="C183:K183"/>
    <mergeCell ref="C190:K190"/>
    <mergeCell ref="C124:K124"/>
    <mergeCell ref="C131:K131"/>
    <mergeCell ref="C139:K139"/>
    <mergeCell ref="C146:K146"/>
    <mergeCell ref="C153:K153"/>
    <mergeCell ref="C87:K87"/>
    <mergeCell ref="C212:AD212"/>
    <mergeCell ref="C213:AD213"/>
    <mergeCell ref="E215:AD215"/>
    <mergeCell ref="C207:AD207"/>
    <mergeCell ref="C208:AD208"/>
    <mergeCell ref="C209:AD209"/>
    <mergeCell ref="C210:AD210"/>
    <mergeCell ref="C211:AD211"/>
  </mergeCells>
  <pageMargins left="0.7" right="0.7" top="0.75" bottom="0.75" header="0.3" footer="0.3"/>
  <pageSetup paperSize="9" fitToHeight="0" orientation="landscape" horizontalDpi="300" verticalDpi="300"/>
  <headerFooter scaleWithDoc="0" alignWithMargins="0">
    <oddHeader>&amp;C&amp;"Arial"&amp;8TABLE 10A.57</oddHeader>
    <oddFooter>&amp;L&amp;"Arial"&amp;8REPORT ON
GOVERNMENT
SERVICES 2022&amp;R&amp;"Arial"&amp;8PRIMARY AND
COMMUNITY HEALTH
PAGE &amp;B&amp;P&amp;B</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V79"/>
  <sheetViews>
    <sheetView showGridLines="0" workbookViewId="0"/>
  </sheetViews>
  <sheetFormatPr defaultColWidth="10.85546875" defaultRowHeight="12.75" x14ac:dyDescent="0.2"/>
  <cols>
    <col min="1" max="10" width="1.7109375" customWidth="1"/>
    <col min="11" max="11" width="30.28515625" customWidth="1"/>
    <col min="12" max="12" width="5.42578125" customWidth="1"/>
    <col min="13" max="13" width="7.28515625" customWidth="1"/>
    <col min="14" max="14" width="6.28515625" customWidth="1"/>
    <col min="15" max="15" width="7.28515625" customWidth="1"/>
    <col min="16" max="16" width="6.28515625" customWidth="1"/>
    <col min="17" max="17" width="7.28515625" customWidth="1"/>
    <col min="18" max="18" width="6.28515625" customWidth="1"/>
    <col min="19" max="19" width="7.28515625" customWidth="1"/>
    <col min="20" max="20" width="6.28515625" customWidth="1"/>
    <col min="21" max="21" width="7.28515625" customWidth="1"/>
    <col min="22" max="22" width="6.28515625" customWidth="1"/>
  </cols>
  <sheetData>
    <row r="1" spans="1:22" ht="17.45" customHeight="1" x14ac:dyDescent="0.2">
      <c r="A1" s="8" t="s">
        <v>883</v>
      </c>
      <c r="B1" s="8"/>
      <c r="C1" s="8"/>
      <c r="D1" s="8"/>
      <c r="E1" s="8"/>
      <c r="F1" s="8"/>
      <c r="G1" s="8"/>
      <c r="H1" s="8"/>
      <c r="I1" s="8"/>
      <c r="J1" s="8"/>
      <c r="K1" s="85" t="s">
        <v>884</v>
      </c>
      <c r="L1" s="86"/>
      <c r="M1" s="86"/>
      <c r="N1" s="86"/>
      <c r="O1" s="86"/>
      <c r="P1" s="86"/>
      <c r="Q1" s="86"/>
      <c r="R1" s="86"/>
      <c r="S1" s="86"/>
      <c r="T1" s="86"/>
      <c r="U1" s="86"/>
      <c r="V1" s="86"/>
    </row>
    <row r="2" spans="1:22" ht="29.45" customHeight="1" x14ac:dyDescent="0.2">
      <c r="A2" s="21"/>
      <c r="B2" s="21"/>
      <c r="C2" s="21"/>
      <c r="D2" s="21"/>
      <c r="E2" s="21"/>
      <c r="F2" s="21"/>
      <c r="G2" s="21"/>
      <c r="H2" s="21"/>
      <c r="I2" s="21"/>
      <c r="J2" s="21"/>
      <c r="K2" s="21"/>
      <c r="L2" s="22" t="s">
        <v>87</v>
      </c>
      <c r="M2" s="95" t="s">
        <v>433</v>
      </c>
      <c r="N2" s="96"/>
      <c r="O2" s="95" t="s">
        <v>434</v>
      </c>
      <c r="P2" s="96"/>
      <c r="Q2" s="95" t="s">
        <v>435</v>
      </c>
      <c r="R2" s="96"/>
      <c r="S2" s="97" t="s">
        <v>885</v>
      </c>
      <c r="T2" s="96"/>
      <c r="U2" s="95" t="s">
        <v>388</v>
      </c>
      <c r="V2" s="96"/>
    </row>
    <row r="3" spans="1:22" ht="16.5" customHeight="1" x14ac:dyDescent="0.2">
      <c r="A3" s="7" t="s">
        <v>140</v>
      </c>
      <c r="B3" s="7"/>
      <c r="C3" s="7"/>
      <c r="D3" s="7"/>
      <c r="E3" s="7"/>
      <c r="F3" s="7"/>
      <c r="G3" s="7"/>
      <c r="H3" s="7"/>
      <c r="I3" s="7"/>
      <c r="J3" s="7"/>
      <c r="K3" s="7"/>
      <c r="L3" s="9"/>
      <c r="M3" s="10"/>
      <c r="N3" s="7"/>
      <c r="O3" s="10"/>
      <c r="P3" s="7"/>
      <c r="Q3" s="10"/>
      <c r="R3" s="7"/>
      <c r="S3" s="10"/>
      <c r="T3" s="7"/>
      <c r="U3" s="10"/>
      <c r="V3" s="7"/>
    </row>
    <row r="4" spans="1:22" ht="16.5" customHeight="1" x14ac:dyDescent="0.2">
      <c r="A4" s="7"/>
      <c r="B4" s="7" t="s">
        <v>879</v>
      </c>
      <c r="C4" s="7"/>
      <c r="D4" s="7"/>
      <c r="E4" s="7"/>
      <c r="F4" s="7"/>
      <c r="G4" s="7"/>
      <c r="H4" s="7"/>
      <c r="I4" s="7"/>
      <c r="J4" s="7"/>
      <c r="K4" s="7"/>
      <c r="L4" s="9" t="s">
        <v>174</v>
      </c>
      <c r="M4" s="30">
        <v>96.8</v>
      </c>
      <c r="N4" s="52">
        <v>0.7</v>
      </c>
      <c r="O4" s="30">
        <v>96.4</v>
      </c>
      <c r="P4" s="52">
        <v>1.6</v>
      </c>
      <c r="Q4" s="30">
        <v>96</v>
      </c>
      <c r="R4" s="52">
        <v>3.3</v>
      </c>
      <c r="S4" s="30">
        <v>98.2</v>
      </c>
      <c r="T4" s="52">
        <v>3.6</v>
      </c>
      <c r="U4" s="30">
        <v>96.7</v>
      </c>
      <c r="V4" s="52">
        <v>0.5</v>
      </c>
    </row>
    <row r="5" spans="1:22" ht="16.5" customHeight="1" x14ac:dyDescent="0.2">
      <c r="A5" s="7"/>
      <c r="B5" s="7"/>
      <c r="C5" s="7" t="s">
        <v>521</v>
      </c>
      <c r="D5" s="7"/>
      <c r="E5" s="7"/>
      <c r="F5" s="7"/>
      <c r="G5" s="7"/>
      <c r="H5" s="7"/>
      <c r="I5" s="7"/>
      <c r="J5" s="7"/>
      <c r="K5" s="7"/>
      <c r="L5" s="9" t="s">
        <v>174</v>
      </c>
      <c r="M5" s="36">
        <v>0.4</v>
      </c>
      <c r="N5" s="7"/>
      <c r="O5" s="36">
        <v>0.9</v>
      </c>
      <c r="P5" s="7"/>
      <c r="Q5" s="36">
        <v>1.7</v>
      </c>
      <c r="R5" s="7"/>
      <c r="S5" s="36">
        <v>1.9</v>
      </c>
      <c r="T5" s="7"/>
      <c r="U5" s="36">
        <v>0.3</v>
      </c>
      <c r="V5" s="7"/>
    </row>
    <row r="6" spans="1:22" ht="16.5" customHeight="1" x14ac:dyDescent="0.2">
      <c r="A6" s="7"/>
      <c r="B6" s="7" t="s">
        <v>880</v>
      </c>
      <c r="C6" s="7"/>
      <c r="D6" s="7"/>
      <c r="E6" s="7"/>
      <c r="F6" s="7"/>
      <c r="G6" s="7"/>
      <c r="H6" s="7"/>
      <c r="I6" s="7"/>
      <c r="J6" s="7"/>
      <c r="K6" s="7"/>
      <c r="L6" s="9" t="s">
        <v>174</v>
      </c>
      <c r="M6" s="30">
        <v>97.5</v>
      </c>
      <c r="N6" s="52">
        <v>0.2</v>
      </c>
      <c r="O6" s="30">
        <v>97.3</v>
      </c>
      <c r="P6" s="52">
        <v>1.3</v>
      </c>
      <c r="Q6" s="30">
        <v>96.7</v>
      </c>
      <c r="R6" s="52">
        <v>2.2999999999999998</v>
      </c>
      <c r="S6" s="66">
        <v>102</v>
      </c>
      <c r="T6" s="61">
        <v>42.9</v>
      </c>
      <c r="U6" s="30">
        <v>97.5</v>
      </c>
      <c r="V6" s="52">
        <v>1.8</v>
      </c>
    </row>
    <row r="7" spans="1:22" ht="16.5" customHeight="1" x14ac:dyDescent="0.2">
      <c r="A7" s="7"/>
      <c r="B7" s="7"/>
      <c r="C7" s="7" t="s">
        <v>521</v>
      </c>
      <c r="D7" s="7"/>
      <c r="E7" s="7"/>
      <c r="F7" s="7"/>
      <c r="G7" s="7"/>
      <c r="H7" s="7"/>
      <c r="I7" s="7"/>
      <c r="J7" s="7"/>
      <c r="K7" s="7"/>
      <c r="L7" s="9" t="s">
        <v>174</v>
      </c>
      <c r="M7" s="36">
        <v>0.1</v>
      </c>
      <c r="N7" s="7"/>
      <c r="O7" s="36">
        <v>0.7</v>
      </c>
      <c r="P7" s="7"/>
      <c r="Q7" s="36">
        <v>1.2</v>
      </c>
      <c r="R7" s="7"/>
      <c r="S7" s="30">
        <v>21.5</v>
      </c>
      <c r="T7" s="7"/>
      <c r="U7" s="36">
        <v>0.9</v>
      </c>
      <c r="V7" s="7"/>
    </row>
    <row r="8" spans="1:22" ht="16.5" customHeight="1" x14ac:dyDescent="0.2">
      <c r="A8" s="7"/>
      <c r="B8" s="7" t="s">
        <v>881</v>
      </c>
      <c r="C8" s="7"/>
      <c r="D8" s="7"/>
      <c r="E8" s="7"/>
      <c r="F8" s="7"/>
      <c r="G8" s="7"/>
      <c r="H8" s="7"/>
      <c r="I8" s="7"/>
      <c r="J8" s="7"/>
      <c r="K8" s="7"/>
      <c r="L8" s="9" t="s">
        <v>174</v>
      </c>
      <c r="M8" s="30">
        <v>97.7</v>
      </c>
      <c r="N8" s="52">
        <v>0.3</v>
      </c>
      <c r="O8" s="30">
        <v>97.3</v>
      </c>
      <c r="P8" s="52">
        <v>1.5</v>
      </c>
      <c r="Q8" s="30">
        <v>96.8</v>
      </c>
      <c r="R8" s="52">
        <v>1.6</v>
      </c>
      <c r="S8" s="66">
        <v>100</v>
      </c>
      <c r="T8" s="61">
        <v>42.5</v>
      </c>
      <c r="U8" s="30">
        <v>97.6</v>
      </c>
      <c r="V8" s="52">
        <v>0.2</v>
      </c>
    </row>
    <row r="9" spans="1:22" ht="16.5" customHeight="1" x14ac:dyDescent="0.2">
      <c r="A9" s="7"/>
      <c r="B9" s="7"/>
      <c r="C9" s="7" t="s">
        <v>521</v>
      </c>
      <c r="D9" s="7"/>
      <c r="E9" s="7"/>
      <c r="F9" s="7"/>
      <c r="G9" s="7"/>
      <c r="H9" s="7"/>
      <c r="I9" s="7"/>
      <c r="J9" s="7"/>
      <c r="K9" s="7"/>
      <c r="L9" s="9" t="s">
        <v>174</v>
      </c>
      <c r="M9" s="36">
        <v>0.2</v>
      </c>
      <c r="N9" s="7"/>
      <c r="O9" s="36">
        <v>0.8</v>
      </c>
      <c r="P9" s="7"/>
      <c r="Q9" s="36">
        <v>0.8</v>
      </c>
      <c r="R9" s="7"/>
      <c r="S9" s="30">
        <v>21.7</v>
      </c>
      <c r="T9" s="7"/>
      <c r="U9" s="36">
        <v>0.1</v>
      </c>
      <c r="V9" s="7"/>
    </row>
    <row r="10" spans="1:22" ht="16.5" customHeight="1" x14ac:dyDescent="0.2">
      <c r="A10" s="7" t="s">
        <v>96</v>
      </c>
      <c r="B10" s="7"/>
      <c r="C10" s="7"/>
      <c r="D10" s="7"/>
      <c r="E10" s="7"/>
      <c r="F10" s="7"/>
      <c r="G10" s="7"/>
      <c r="H10" s="7"/>
      <c r="I10" s="7"/>
      <c r="J10" s="7"/>
      <c r="K10" s="7"/>
      <c r="L10" s="9"/>
      <c r="M10" s="10"/>
      <c r="N10" s="7"/>
      <c r="O10" s="10"/>
      <c r="P10" s="7"/>
      <c r="Q10" s="10"/>
      <c r="R10" s="7"/>
      <c r="S10" s="10"/>
      <c r="T10" s="7"/>
      <c r="U10" s="10"/>
      <c r="V10" s="7"/>
    </row>
    <row r="11" spans="1:22" ht="16.5" customHeight="1" x14ac:dyDescent="0.2">
      <c r="A11" s="7"/>
      <c r="B11" s="7" t="s">
        <v>879</v>
      </c>
      <c r="C11" s="7"/>
      <c r="D11" s="7"/>
      <c r="E11" s="7"/>
      <c r="F11" s="7"/>
      <c r="G11" s="7"/>
      <c r="H11" s="7"/>
      <c r="I11" s="7"/>
      <c r="J11" s="7"/>
      <c r="K11" s="7"/>
      <c r="L11" s="9" t="s">
        <v>174</v>
      </c>
      <c r="M11" s="30">
        <v>96.4</v>
      </c>
      <c r="N11" s="52">
        <v>0.7</v>
      </c>
      <c r="O11" s="30">
        <v>94.7</v>
      </c>
      <c r="P11" s="52">
        <v>2.1</v>
      </c>
      <c r="Q11" s="30">
        <v>94.8</v>
      </c>
      <c r="R11" s="52">
        <v>2.7</v>
      </c>
      <c r="S11" s="30">
        <v>97.3</v>
      </c>
      <c r="T11" s="52">
        <v>5.4</v>
      </c>
      <c r="U11" s="30">
        <v>96</v>
      </c>
      <c r="V11" s="52">
        <v>0.3</v>
      </c>
    </row>
    <row r="12" spans="1:22" ht="16.5" customHeight="1" x14ac:dyDescent="0.2">
      <c r="A12" s="7"/>
      <c r="B12" s="7"/>
      <c r="C12" s="7" t="s">
        <v>521</v>
      </c>
      <c r="D12" s="7"/>
      <c r="E12" s="7"/>
      <c r="F12" s="7"/>
      <c r="G12" s="7"/>
      <c r="H12" s="7"/>
      <c r="I12" s="7"/>
      <c r="J12" s="7"/>
      <c r="K12" s="7"/>
      <c r="L12" s="9" t="s">
        <v>174</v>
      </c>
      <c r="M12" s="36">
        <v>0.4</v>
      </c>
      <c r="N12" s="7"/>
      <c r="O12" s="36">
        <v>1.1000000000000001</v>
      </c>
      <c r="P12" s="7"/>
      <c r="Q12" s="36">
        <v>1.5</v>
      </c>
      <c r="R12" s="7"/>
      <c r="S12" s="36">
        <v>2.8</v>
      </c>
      <c r="T12" s="7"/>
      <c r="U12" s="36">
        <v>0.2</v>
      </c>
      <c r="V12" s="7"/>
    </row>
    <row r="13" spans="1:22" ht="16.5" customHeight="1" x14ac:dyDescent="0.2">
      <c r="A13" s="7"/>
      <c r="B13" s="7" t="s">
        <v>880</v>
      </c>
      <c r="C13" s="7"/>
      <c r="D13" s="7"/>
      <c r="E13" s="7"/>
      <c r="F13" s="7"/>
      <c r="G13" s="7"/>
      <c r="H13" s="7"/>
      <c r="I13" s="7"/>
      <c r="J13" s="7"/>
      <c r="K13" s="7"/>
      <c r="L13" s="9" t="s">
        <v>174</v>
      </c>
      <c r="M13" s="30">
        <v>97.4</v>
      </c>
      <c r="N13" s="52">
        <v>0.6</v>
      </c>
      <c r="O13" s="30">
        <v>95.7</v>
      </c>
      <c r="P13" s="52">
        <v>2</v>
      </c>
      <c r="Q13" s="30">
        <v>95.6</v>
      </c>
      <c r="R13" s="52">
        <v>3.1</v>
      </c>
      <c r="S13" s="30">
        <v>96.6</v>
      </c>
      <c r="T13" s="52">
        <v>4.3</v>
      </c>
      <c r="U13" s="30">
        <v>97</v>
      </c>
      <c r="V13" s="52">
        <v>0.6</v>
      </c>
    </row>
    <row r="14" spans="1:22" ht="16.5" customHeight="1" x14ac:dyDescent="0.2">
      <c r="A14" s="7"/>
      <c r="B14" s="7"/>
      <c r="C14" s="7" t="s">
        <v>521</v>
      </c>
      <c r="D14" s="7"/>
      <c r="E14" s="7"/>
      <c r="F14" s="7"/>
      <c r="G14" s="7"/>
      <c r="H14" s="7"/>
      <c r="I14" s="7"/>
      <c r="J14" s="7"/>
      <c r="K14" s="7"/>
      <c r="L14" s="9" t="s">
        <v>174</v>
      </c>
      <c r="M14" s="36">
        <v>0.3</v>
      </c>
      <c r="N14" s="7"/>
      <c r="O14" s="36">
        <v>1</v>
      </c>
      <c r="P14" s="7"/>
      <c r="Q14" s="36">
        <v>1.7</v>
      </c>
      <c r="R14" s="7"/>
      <c r="S14" s="36">
        <v>2.2999999999999998</v>
      </c>
      <c r="T14" s="7"/>
      <c r="U14" s="36">
        <v>0.3</v>
      </c>
      <c r="V14" s="7"/>
    </row>
    <row r="15" spans="1:22" ht="16.5" customHeight="1" x14ac:dyDescent="0.2">
      <c r="A15" s="7"/>
      <c r="B15" s="7" t="s">
        <v>881</v>
      </c>
      <c r="C15" s="7"/>
      <c r="D15" s="7"/>
      <c r="E15" s="7"/>
      <c r="F15" s="7"/>
      <c r="G15" s="7"/>
      <c r="H15" s="7"/>
      <c r="I15" s="7"/>
      <c r="J15" s="7"/>
      <c r="K15" s="7"/>
      <c r="L15" s="9" t="s">
        <v>174</v>
      </c>
      <c r="M15" s="30">
        <v>97</v>
      </c>
      <c r="N15" s="52">
        <v>0.6</v>
      </c>
      <c r="O15" s="30">
        <v>96.8</v>
      </c>
      <c r="P15" s="52">
        <v>1.2</v>
      </c>
      <c r="Q15" s="30">
        <v>96.4</v>
      </c>
      <c r="R15" s="52">
        <v>2.7</v>
      </c>
      <c r="S15" s="30">
        <v>96.2</v>
      </c>
      <c r="T15" s="52">
        <v>5.3</v>
      </c>
      <c r="U15" s="30">
        <v>96.9</v>
      </c>
      <c r="V15" s="52">
        <v>0.5</v>
      </c>
    </row>
    <row r="16" spans="1:22" ht="16.5" customHeight="1" x14ac:dyDescent="0.2">
      <c r="A16" s="7"/>
      <c r="B16" s="7"/>
      <c r="C16" s="7" t="s">
        <v>521</v>
      </c>
      <c r="D16" s="7"/>
      <c r="E16" s="7"/>
      <c r="F16" s="7"/>
      <c r="G16" s="7"/>
      <c r="H16" s="7"/>
      <c r="I16" s="7"/>
      <c r="J16" s="7"/>
      <c r="K16" s="7"/>
      <c r="L16" s="9" t="s">
        <v>174</v>
      </c>
      <c r="M16" s="36">
        <v>0.3</v>
      </c>
      <c r="N16" s="7"/>
      <c r="O16" s="36">
        <v>0.6</v>
      </c>
      <c r="P16" s="7"/>
      <c r="Q16" s="36">
        <v>1.4</v>
      </c>
      <c r="R16" s="7"/>
      <c r="S16" s="36">
        <v>2.8</v>
      </c>
      <c r="T16" s="7"/>
      <c r="U16" s="36">
        <v>0.3</v>
      </c>
      <c r="V16" s="7"/>
    </row>
    <row r="17" spans="1:22" ht="16.5" customHeight="1" x14ac:dyDescent="0.2">
      <c r="A17" s="7" t="s">
        <v>141</v>
      </c>
      <c r="B17" s="7"/>
      <c r="C17" s="7"/>
      <c r="D17" s="7"/>
      <c r="E17" s="7"/>
      <c r="F17" s="7"/>
      <c r="G17" s="7"/>
      <c r="H17" s="7"/>
      <c r="I17" s="7"/>
      <c r="J17" s="7"/>
      <c r="K17" s="7"/>
      <c r="L17" s="9"/>
      <c r="M17" s="10"/>
      <c r="N17" s="7"/>
      <c r="O17" s="10"/>
      <c r="P17" s="7"/>
      <c r="Q17" s="10"/>
      <c r="R17" s="7"/>
      <c r="S17" s="10"/>
      <c r="T17" s="7"/>
      <c r="U17" s="10"/>
      <c r="V17" s="7"/>
    </row>
    <row r="18" spans="1:22" ht="16.5" customHeight="1" x14ac:dyDescent="0.2">
      <c r="A18" s="7"/>
      <c r="B18" s="7" t="s">
        <v>879</v>
      </c>
      <c r="C18" s="7"/>
      <c r="D18" s="7"/>
      <c r="E18" s="7"/>
      <c r="F18" s="7"/>
      <c r="G18" s="7"/>
      <c r="H18" s="7"/>
      <c r="I18" s="7"/>
      <c r="J18" s="7"/>
      <c r="K18" s="7"/>
      <c r="L18" s="9" t="s">
        <v>174</v>
      </c>
      <c r="M18" s="30">
        <v>96.3</v>
      </c>
      <c r="N18" s="52">
        <v>0.1</v>
      </c>
      <c r="O18" s="30">
        <v>96.1</v>
      </c>
      <c r="P18" s="52">
        <v>1.4</v>
      </c>
      <c r="Q18" s="30">
        <v>95.8</v>
      </c>
      <c r="R18" s="52">
        <v>2.8</v>
      </c>
      <c r="S18" s="30">
        <v>95.6</v>
      </c>
      <c r="T18" s="52">
        <v>7.8</v>
      </c>
      <c r="U18" s="30">
        <v>96.2</v>
      </c>
      <c r="V18" s="52">
        <v>0.4</v>
      </c>
    </row>
    <row r="19" spans="1:22" ht="16.5" customHeight="1" x14ac:dyDescent="0.2">
      <c r="A19" s="7"/>
      <c r="B19" s="7"/>
      <c r="C19" s="7" t="s">
        <v>521</v>
      </c>
      <c r="D19" s="7"/>
      <c r="E19" s="7"/>
      <c r="F19" s="7"/>
      <c r="G19" s="7"/>
      <c r="H19" s="7"/>
      <c r="I19" s="7"/>
      <c r="J19" s="7"/>
      <c r="K19" s="7"/>
      <c r="L19" s="9" t="s">
        <v>174</v>
      </c>
      <c r="M19" s="36">
        <v>0.1</v>
      </c>
      <c r="N19" s="7"/>
      <c r="O19" s="36">
        <v>0.7</v>
      </c>
      <c r="P19" s="7"/>
      <c r="Q19" s="36">
        <v>1.5</v>
      </c>
      <c r="R19" s="7"/>
      <c r="S19" s="36">
        <v>4.2</v>
      </c>
      <c r="T19" s="7"/>
      <c r="U19" s="36">
        <v>0.2</v>
      </c>
      <c r="V19" s="7"/>
    </row>
    <row r="20" spans="1:22" ht="16.5" customHeight="1" x14ac:dyDescent="0.2">
      <c r="A20" s="7"/>
      <c r="B20" s="7" t="s">
        <v>880</v>
      </c>
      <c r="C20" s="7"/>
      <c r="D20" s="7"/>
      <c r="E20" s="7"/>
      <c r="F20" s="7"/>
      <c r="G20" s="7"/>
      <c r="H20" s="7"/>
      <c r="I20" s="7"/>
      <c r="J20" s="7"/>
      <c r="K20" s="7"/>
      <c r="L20" s="9" t="s">
        <v>174</v>
      </c>
      <c r="M20" s="30">
        <v>97.5</v>
      </c>
      <c r="N20" s="52">
        <v>0.2</v>
      </c>
      <c r="O20" s="30">
        <v>96.8</v>
      </c>
      <c r="P20" s="52">
        <v>1.4</v>
      </c>
      <c r="Q20" s="30">
        <v>96.9</v>
      </c>
      <c r="R20" s="52">
        <v>2.5</v>
      </c>
      <c r="S20" s="30">
        <v>96.5</v>
      </c>
      <c r="T20" s="52">
        <v>4.9000000000000004</v>
      </c>
      <c r="U20" s="30">
        <v>97.3</v>
      </c>
      <c r="V20" s="52">
        <v>0.4</v>
      </c>
    </row>
    <row r="21" spans="1:22" ht="16.5" customHeight="1" x14ac:dyDescent="0.2">
      <c r="A21" s="7"/>
      <c r="B21" s="7"/>
      <c r="C21" s="7" t="s">
        <v>521</v>
      </c>
      <c r="D21" s="7"/>
      <c r="E21" s="7"/>
      <c r="F21" s="7"/>
      <c r="G21" s="7"/>
      <c r="H21" s="7"/>
      <c r="I21" s="7"/>
      <c r="J21" s="7"/>
      <c r="K21" s="7"/>
      <c r="L21" s="9" t="s">
        <v>174</v>
      </c>
      <c r="M21" s="36">
        <v>0.1</v>
      </c>
      <c r="N21" s="7"/>
      <c r="O21" s="36">
        <v>0.7</v>
      </c>
      <c r="P21" s="7"/>
      <c r="Q21" s="36">
        <v>1.3</v>
      </c>
      <c r="R21" s="7"/>
      <c r="S21" s="36">
        <v>2.6</v>
      </c>
      <c r="T21" s="7"/>
      <c r="U21" s="36">
        <v>0.2</v>
      </c>
      <c r="V21" s="7"/>
    </row>
    <row r="22" spans="1:22" ht="16.5" customHeight="1" x14ac:dyDescent="0.2">
      <c r="A22" s="7"/>
      <c r="B22" s="7" t="s">
        <v>881</v>
      </c>
      <c r="C22" s="7"/>
      <c r="D22" s="7"/>
      <c r="E22" s="7"/>
      <c r="F22" s="7"/>
      <c r="G22" s="7"/>
      <c r="H22" s="7"/>
      <c r="I22" s="7"/>
      <c r="J22" s="7"/>
      <c r="K22" s="7"/>
      <c r="L22" s="9" t="s">
        <v>174</v>
      </c>
      <c r="M22" s="30">
        <v>97.2</v>
      </c>
      <c r="N22" s="52">
        <v>0.5</v>
      </c>
      <c r="O22" s="30">
        <v>96.8</v>
      </c>
      <c r="P22" s="52">
        <v>1.3</v>
      </c>
      <c r="Q22" s="30">
        <v>97.1</v>
      </c>
      <c r="R22" s="52">
        <v>1.9</v>
      </c>
      <c r="S22" s="30">
        <v>95.6</v>
      </c>
      <c r="T22" s="52">
        <v>4.5</v>
      </c>
      <c r="U22" s="30">
        <v>97.2</v>
      </c>
      <c r="V22" s="52">
        <v>0.6</v>
      </c>
    </row>
    <row r="23" spans="1:22" ht="16.5" customHeight="1" x14ac:dyDescent="0.2">
      <c r="A23" s="7"/>
      <c r="B23" s="7"/>
      <c r="C23" s="7" t="s">
        <v>521</v>
      </c>
      <c r="D23" s="7"/>
      <c r="E23" s="7"/>
      <c r="F23" s="7"/>
      <c r="G23" s="7"/>
      <c r="H23" s="7"/>
      <c r="I23" s="7"/>
      <c r="J23" s="7"/>
      <c r="K23" s="7"/>
      <c r="L23" s="9" t="s">
        <v>174</v>
      </c>
      <c r="M23" s="36">
        <v>0.3</v>
      </c>
      <c r="N23" s="7"/>
      <c r="O23" s="36">
        <v>0.7</v>
      </c>
      <c r="P23" s="7"/>
      <c r="Q23" s="36">
        <v>1</v>
      </c>
      <c r="R23" s="7"/>
      <c r="S23" s="36">
        <v>2.4</v>
      </c>
      <c r="T23" s="7"/>
      <c r="U23" s="36">
        <v>0.3</v>
      </c>
      <c r="V23" s="7"/>
    </row>
    <row r="24" spans="1:22" ht="16.5" customHeight="1" x14ac:dyDescent="0.2">
      <c r="A24" s="7" t="s">
        <v>142</v>
      </c>
      <c r="B24" s="7"/>
      <c r="C24" s="7"/>
      <c r="D24" s="7"/>
      <c r="E24" s="7"/>
      <c r="F24" s="7"/>
      <c r="G24" s="7"/>
      <c r="H24" s="7"/>
      <c r="I24" s="7"/>
      <c r="J24" s="7"/>
      <c r="K24" s="7"/>
      <c r="L24" s="9"/>
      <c r="M24" s="10"/>
      <c r="N24" s="7"/>
      <c r="O24" s="10"/>
      <c r="P24" s="7"/>
      <c r="Q24" s="10"/>
      <c r="R24" s="7"/>
      <c r="S24" s="10"/>
      <c r="T24" s="7"/>
      <c r="U24" s="10"/>
      <c r="V24" s="7"/>
    </row>
    <row r="25" spans="1:22" ht="16.5" customHeight="1" x14ac:dyDescent="0.2">
      <c r="A25" s="7"/>
      <c r="B25" s="7" t="s">
        <v>879</v>
      </c>
      <c r="C25" s="7"/>
      <c r="D25" s="7"/>
      <c r="E25" s="7"/>
      <c r="F25" s="7"/>
      <c r="G25" s="7"/>
      <c r="H25" s="7"/>
      <c r="I25" s="7"/>
      <c r="J25" s="7"/>
      <c r="K25" s="7"/>
      <c r="L25" s="9" t="s">
        <v>174</v>
      </c>
      <c r="M25" s="30">
        <v>96.2</v>
      </c>
      <c r="N25" s="52" t="s">
        <v>104</v>
      </c>
      <c r="O25" s="30">
        <v>95.6</v>
      </c>
      <c r="P25" s="52">
        <v>1.7</v>
      </c>
      <c r="Q25" s="30">
        <v>95.2</v>
      </c>
      <c r="R25" s="52">
        <v>2.8</v>
      </c>
      <c r="S25" s="30">
        <v>95.6</v>
      </c>
      <c r="T25" s="52">
        <v>5.6</v>
      </c>
      <c r="U25" s="30">
        <v>96</v>
      </c>
      <c r="V25" s="52" t="s">
        <v>104</v>
      </c>
    </row>
    <row r="26" spans="1:22" ht="16.5" customHeight="1" x14ac:dyDescent="0.2">
      <c r="A26" s="7"/>
      <c r="B26" s="7"/>
      <c r="C26" s="7" t="s">
        <v>521</v>
      </c>
      <c r="D26" s="7"/>
      <c r="E26" s="7"/>
      <c r="F26" s="7"/>
      <c r="G26" s="7"/>
      <c r="H26" s="7"/>
      <c r="I26" s="7"/>
      <c r="J26" s="7"/>
      <c r="K26" s="7"/>
      <c r="L26" s="9" t="s">
        <v>174</v>
      </c>
      <c r="M26" s="36" t="s">
        <v>104</v>
      </c>
      <c r="N26" s="7"/>
      <c r="O26" s="36">
        <v>0.9</v>
      </c>
      <c r="P26" s="7"/>
      <c r="Q26" s="36">
        <v>1.5</v>
      </c>
      <c r="R26" s="7"/>
      <c r="S26" s="36">
        <v>3</v>
      </c>
      <c r="T26" s="7"/>
      <c r="U26" s="36" t="s">
        <v>104</v>
      </c>
      <c r="V26" s="7"/>
    </row>
    <row r="27" spans="1:22" ht="16.5" customHeight="1" x14ac:dyDescent="0.2">
      <c r="A27" s="7"/>
      <c r="B27" s="7" t="s">
        <v>880</v>
      </c>
      <c r="C27" s="7"/>
      <c r="D27" s="7"/>
      <c r="E27" s="7"/>
      <c r="F27" s="7"/>
      <c r="G27" s="7"/>
      <c r="H27" s="7"/>
      <c r="I27" s="7"/>
      <c r="J27" s="7"/>
      <c r="K27" s="7"/>
      <c r="L27" s="9" t="s">
        <v>174</v>
      </c>
      <c r="M27" s="30">
        <v>97.1</v>
      </c>
      <c r="N27" s="52" t="s">
        <v>104</v>
      </c>
      <c r="O27" s="30">
        <v>96.4</v>
      </c>
      <c r="P27" s="52">
        <v>1.7</v>
      </c>
      <c r="Q27" s="30">
        <v>96.3</v>
      </c>
      <c r="R27" s="52" t="s">
        <v>104</v>
      </c>
      <c r="S27" s="30">
        <v>99.9</v>
      </c>
      <c r="T27" s="52">
        <v>3.3</v>
      </c>
      <c r="U27" s="30">
        <v>97</v>
      </c>
      <c r="V27" s="52" t="s">
        <v>104</v>
      </c>
    </row>
    <row r="28" spans="1:22" ht="16.5" customHeight="1" x14ac:dyDescent="0.2">
      <c r="A28" s="7"/>
      <c r="B28" s="7"/>
      <c r="C28" s="7" t="s">
        <v>521</v>
      </c>
      <c r="D28" s="7"/>
      <c r="E28" s="7"/>
      <c r="F28" s="7"/>
      <c r="G28" s="7"/>
      <c r="H28" s="7"/>
      <c r="I28" s="7"/>
      <c r="J28" s="7"/>
      <c r="K28" s="7"/>
      <c r="L28" s="9" t="s">
        <v>174</v>
      </c>
      <c r="M28" s="36" t="s">
        <v>104</v>
      </c>
      <c r="N28" s="7"/>
      <c r="O28" s="36">
        <v>0.9</v>
      </c>
      <c r="P28" s="7"/>
      <c r="Q28" s="36" t="s">
        <v>104</v>
      </c>
      <c r="R28" s="7"/>
      <c r="S28" s="36">
        <v>1.7</v>
      </c>
      <c r="T28" s="7"/>
      <c r="U28" s="36" t="s">
        <v>104</v>
      </c>
      <c r="V28" s="7"/>
    </row>
    <row r="29" spans="1:22" ht="16.5" customHeight="1" x14ac:dyDescent="0.2">
      <c r="A29" s="7"/>
      <c r="B29" s="7" t="s">
        <v>881</v>
      </c>
      <c r="C29" s="7"/>
      <c r="D29" s="7"/>
      <c r="E29" s="7"/>
      <c r="F29" s="7"/>
      <c r="G29" s="7"/>
      <c r="H29" s="7"/>
      <c r="I29" s="7"/>
      <c r="J29" s="7"/>
      <c r="K29" s="7"/>
      <c r="L29" s="9" t="s">
        <v>174</v>
      </c>
      <c r="M29" s="30">
        <v>97.1</v>
      </c>
      <c r="N29" s="52">
        <v>0.8</v>
      </c>
      <c r="O29" s="30">
        <v>96.5</v>
      </c>
      <c r="P29" s="52" t="s">
        <v>104</v>
      </c>
      <c r="Q29" s="30">
        <v>96.7</v>
      </c>
      <c r="R29" s="52">
        <v>2.1</v>
      </c>
      <c r="S29" s="30">
        <v>97.7</v>
      </c>
      <c r="T29" s="52">
        <v>6.7</v>
      </c>
      <c r="U29" s="30">
        <v>97</v>
      </c>
      <c r="V29" s="52" t="s">
        <v>104</v>
      </c>
    </row>
    <row r="30" spans="1:22" ht="16.5" customHeight="1" x14ac:dyDescent="0.2">
      <c r="A30" s="7"/>
      <c r="B30" s="7"/>
      <c r="C30" s="7" t="s">
        <v>521</v>
      </c>
      <c r="D30" s="7"/>
      <c r="E30" s="7"/>
      <c r="F30" s="7"/>
      <c r="G30" s="7"/>
      <c r="H30" s="7"/>
      <c r="I30" s="7"/>
      <c r="J30" s="7"/>
      <c r="K30" s="7"/>
      <c r="L30" s="9" t="s">
        <v>174</v>
      </c>
      <c r="M30" s="36">
        <v>0.4</v>
      </c>
      <c r="N30" s="7"/>
      <c r="O30" s="36" t="s">
        <v>104</v>
      </c>
      <c r="P30" s="7"/>
      <c r="Q30" s="36">
        <v>1.1000000000000001</v>
      </c>
      <c r="R30" s="7"/>
      <c r="S30" s="36">
        <v>3.5</v>
      </c>
      <c r="T30" s="7"/>
      <c r="U30" s="36" t="s">
        <v>104</v>
      </c>
      <c r="V30" s="7"/>
    </row>
    <row r="31" spans="1:22" ht="16.5" customHeight="1" x14ac:dyDescent="0.2">
      <c r="A31" s="7" t="s">
        <v>143</v>
      </c>
      <c r="B31" s="7"/>
      <c r="C31" s="7"/>
      <c r="D31" s="7"/>
      <c r="E31" s="7"/>
      <c r="F31" s="7"/>
      <c r="G31" s="7"/>
      <c r="H31" s="7"/>
      <c r="I31" s="7"/>
      <c r="J31" s="7"/>
      <c r="K31" s="7"/>
      <c r="L31" s="9"/>
      <c r="M31" s="10"/>
      <c r="N31" s="7"/>
      <c r="O31" s="10"/>
      <c r="P31" s="7"/>
      <c r="Q31" s="10"/>
      <c r="R31" s="7"/>
      <c r="S31" s="10"/>
      <c r="T31" s="7"/>
      <c r="U31" s="10"/>
      <c r="V31" s="7"/>
    </row>
    <row r="32" spans="1:22" ht="16.5" customHeight="1" x14ac:dyDescent="0.2">
      <c r="A32" s="7"/>
      <c r="B32" s="7" t="s">
        <v>879</v>
      </c>
      <c r="C32" s="7"/>
      <c r="D32" s="7"/>
      <c r="E32" s="7"/>
      <c r="F32" s="7"/>
      <c r="G32" s="7"/>
      <c r="H32" s="7"/>
      <c r="I32" s="7"/>
      <c r="J32" s="7"/>
      <c r="K32" s="7"/>
      <c r="L32" s="9" t="s">
        <v>174</v>
      </c>
      <c r="M32" s="30">
        <v>96.2</v>
      </c>
      <c r="N32" s="52" t="s">
        <v>104</v>
      </c>
      <c r="O32" s="30">
        <v>94.8</v>
      </c>
      <c r="P32" s="52">
        <v>1.7</v>
      </c>
      <c r="Q32" s="58">
        <v>95.6</v>
      </c>
      <c r="R32" s="61">
        <v>13.1</v>
      </c>
      <c r="S32" s="30">
        <v>96</v>
      </c>
      <c r="T32" s="52">
        <v>6.4</v>
      </c>
      <c r="U32" s="30">
        <v>95.9</v>
      </c>
      <c r="V32" s="52">
        <v>2.4</v>
      </c>
    </row>
    <row r="33" spans="1:22" ht="16.5" customHeight="1" x14ac:dyDescent="0.2">
      <c r="A33" s="7"/>
      <c r="B33" s="7"/>
      <c r="C33" s="7" t="s">
        <v>521</v>
      </c>
      <c r="D33" s="7"/>
      <c r="E33" s="7"/>
      <c r="F33" s="7"/>
      <c r="G33" s="7"/>
      <c r="H33" s="7"/>
      <c r="I33" s="7"/>
      <c r="J33" s="7"/>
      <c r="K33" s="7"/>
      <c r="L33" s="9" t="s">
        <v>174</v>
      </c>
      <c r="M33" s="36" t="s">
        <v>104</v>
      </c>
      <c r="N33" s="7"/>
      <c r="O33" s="36">
        <v>0.9</v>
      </c>
      <c r="P33" s="7"/>
      <c r="Q33" s="36">
        <v>7</v>
      </c>
      <c r="R33" s="7"/>
      <c r="S33" s="36">
        <v>3.4</v>
      </c>
      <c r="T33" s="7"/>
      <c r="U33" s="36">
        <v>1.3</v>
      </c>
      <c r="V33" s="7"/>
    </row>
    <row r="34" spans="1:22" ht="16.5" customHeight="1" x14ac:dyDescent="0.2">
      <c r="A34" s="7"/>
      <c r="B34" s="7" t="s">
        <v>880</v>
      </c>
      <c r="C34" s="7"/>
      <c r="D34" s="7"/>
      <c r="E34" s="7"/>
      <c r="F34" s="7"/>
      <c r="G34" s="7"/>
      <c r="H34" s="7"/>
      <c r="I34" s="7"/>
      <c r="J34" s="7"/>
      <c r="K34" s="7"/>
      <c r="L34" s="9" t="s">
        <v>174</v>
      </c>
      <c r="M34" s="30">
        <v>96.9</v>
      </c>
      <c r="N34" s="52" t="s">
        <v>104</v>
      </c>
      <c r="O34" s="30">
        <v>95.2</v>
      </c>
      <c r="P34" s="52" t="s">
        <v>104</v>
      </c>
      <c r="Q34" s="30">
        <v>96.1</v>
      </c>
      <c r="R34" s="52">
        <v>1.9</v>
      </c>
      <c r="S34" s="30">
        <v>96.4</v>
      </c>
      <c r="T34" s="52">
        <v>6.4</v>
      </c>
      <c r="U34" s="30">
        <v>96.6</v>
      </c>
      <c r="V34" s="52">
        <v>2.5</v>
      </c>
    </row>
    <row r="35" spans="1:22" ht="16.5" customHeight="1" x14ac:dyDescent="0.2">
      <c r="A35" s="7"/>
      <c r="B35" s="7"/>
      <c r="C35" s="7" t="s">
        <v>521</v>
      </c>
      <c r="D35" s="7"/>
      <c r="E35" s="7"/>
      <c r="F35" s="7"/>
      <c r="G35" s="7"/>
      <c r="H35" s="7"/>
      <c r="I35" s="7"/>
      <c r="J35" s="7"/>
      <c r="K35" s="7"/>
      <c r="L35" s="9" t="s">
        <v>174</v>
      </c>
      <c r="M35" s="36" t="s">
        <v>104</v>
      </c>
      <c r="N35" s="7"/>
      <c r="O35" s="36" t="s">
        <v>104</v>
      </c>
      <c r="P35" s="7"/>
      <c r="Q35" s="36">
        <v>1</v>
      </c>
      <c r="R35" s="7"/>
      <c r="S35" s="36">
        <v>3.4</v>
      </c>
      <c r="T35" s="7"/>
      <c r="U35" s="36">
        <v>1.3</v>
      </c>
      <c r="V35" s="7"/>
    </row>
    <row r="36" spans="1:22" ht="16.5" customHeight="1" x14ac:dyDescent="0.2">
      <c r="A36" s="7"/>
      <c r="B36" s="7" t="s">
        <v>881</v>
      </c>
      <c r="C36" s="7"/>
      <c r="D36" s="7"/>
      <c r="E36" s="7"/>
      <c r="F36" s="7"/>
      <c r="G36" s="7"/>
      <c r="H36" s="7"/>
      <c r="I36" s="7"/>
      <c r="J36" s="7"/>
      <c r="K36" s="7"/>
      <c r="L36" s="9" t="s">
        <v>174</v>
      </c>
      <c r="M36" s="30">
        <v>96.8</v>
      </c>
      <c r="N36" s="52" t="s">
        <v>104</v>
      </c>
      <c r="O36" s="30">
        <v>96.5</v>
      </c>
      <c r="P36" s="52">
        <v>1.7</v>
      </c>
      <c r="Q36" s="30">
        <v>96.1</v>
      </c>
      <c r="R36" s="52">
        <v>1.9</v>
      </c>
      <c r="S36" s="30">
        <v>97.8</v>
      </c>
      <c r="T36" s="52">
        <v>3.3</v>
      </c>
      <c r="U36" s="30">
        <v>96.7</v>
      </c>
      <c r="V36" s="52">
        <v>2.5</v>
      </c>
    </row>
    <row r="37" spans="1:22" ht="16.5" customHeight="1" x14ac:dyDescent="0.2">
      <c r="A37" s="7"/>
      <c r="B37" s="7"/>
      <c r="C37" s="7" t="s">
        <v>521</v>
      </c>
      <c r="D37" s="7"/>
      <c r="E37" s="7"/>
      <c r="F37" s="7"/>
      <c r="G37" s="7"/>
      <c r="H37" s="7"/>
      <c r="I37" s="7"/>
      <c r="J37" s="7"/>
      <c r="K37" s="7"/>
      <c r="L37" s="9" t="s">
        <v>174</v>
      </c>
      <c r="M37" s="36" t="s">
        <v>104</v>
      </c>
      <c r="N37" s="7"/>
      <c r="O37" s="36">
        <v>0.9</v>
      </c>
      <c r="P37" s="7"/>
      <c r="Q37" s="36">
        <v>1</v>
      </c>
      <c r="R37" s="7"/>
      <c r="S37" s="36">
        <v>1.7</v>
      </c>
      <c r="T37" s="7"/>
      <c r="U37" s="36">
        <v>1.3</v>
      </c>
      <c r="V37" s="7"/>
    </row>
    <row r="38" spans="1:22" ht="16.5" customHeight="1" x14ac:dyDescent="0.2">
      <c r="A38" s="7" t="s">
        <v>144</v>
      </c>
      <c r="B38" s="7"/>
      <c r="C38" s="7"/>
      <c r="D38" s="7"/>
      <c r="E38" s="7"/>
      <c r="F38" s="7"/>
      <c r="G38" s="7"/>
      <c r="H38" s="7"/>
      <c r="I38" s="7"/>
      <c r="J38" s="7"/>
      <c r="K38" s="7"/>
      <c r="L38" s="9"/>
      <c r="M38" s="10"/>
      <c r="N38" s="7"/>
      <c r="O38" s="10"/>
      <c r="P38" s="7"/>
      <c r="Q38" s="10"/>
      <c r="R38" s="7"/>
      <c r="S38" s="10"/>
      <c r="T38" s="7"/>
      <c r="U38" s="10"/>
      <c r="V38" s="7"/>
    </row>
    <row r="39" spans="1:22" ht="16.5" customHeight="1" x14ac:dyDescent="0.2">
      <c r="A39" s="7"/>
      <c r="B39" s="7" t="s">
        <v>879</v>
      </c>
      <c r="C39" s="7"/>
      <c r="D39" s="7"/>
      <c r="E39" s="7"/>
      <c r="F39" s="7"/>
      <c r="G39" s="7"/>
      <c r="H39" s="7"/>
      <c r="I39" s="7"/>
      <c r="J39" s="7"/>
      <c r="K39" s="7"/>
      <c r="L39" s="9" t="s">
        <v>174</v>
      </c>
      <c r="M39" s="30">
        <v>95.5</v>
      </c>
      <c r="N39" s="52">
        <v>0.5</v>
      </c>
      <c r="O39" s="30">
        <v>95.3</v>
      </c>
      <c r="P39" s="52">
        <v>2.8</v>
      </c>
      <c r="Q39" s="30">
        <v>95.7</v>
      </c>
      <c r="R39" s="52">
        <v>1.4</v>
      </c>
      <c r="S39" s="30">
        <v>98.1</v>
      </c>
      <c r="T39" s="52">
        <v>4.5</v>
      </c>
      <c r="U39" s="30">
        <v>95.5</v>
      </c>
      <c r="V39" s="52">
        <v>0.6</v>
      </c>
    </row>
    <row r="40" spans="1:22" ht="16.5" customHeight="1" x14ac:dyDescent="0.2">
      <c r="A40" s="7"/>
      <c r="B40" s="7"/>
      <c r="C40" s="7" t="s">
        <v>521</v>
      </c>
      <c r="D40" s="7"/>
      <c r="E40" s="7"/>
      <c r="F40" s="7"/>
      <c r="G40" s="7"/>
      <c r="H40" s="7"/>
      <c r="I40" s="7"/>
      <c r="J40" s="7"/>
      <c r="K40" s="7"/>
      <c r="L40" s="9" t="s">
        <v>174</v>
      </c>
      <c r="M40" s="36">
        <v>0.2</v>
      </c>
      <c r="N40" s="7"/>
      <c r="O40" s="36">
        <v>1.5</v>
      </c>
      <c r="P40" s="7"/>
      <c r="Q40" s="36">
        <v>0.8</v>
      </c>
      <c r="R40" s="7"/>
      <c r="S40" s="36">
        <v>2.2999999999999998</v>
      </c>
      <c r="T40" s="7"/>
      <c r="U40" s="36">
        <v>0.3</v>
      </c>
      <c r="V40" s="7"/>
    </row>
    <row r="41" spans="1:22" ht="16.5" customHeight="1" x14ac:dyDescent="0.2">
      <c r="A41" s="7"/>
      <c r="B41" s="7" t="s">
        <v>880</v>
      </c>
      <c r="C41" s="7"/>
      <c r="D41" s="7"/>
      <c r="E41" s="7"/>
      <c r="F41" s="7"/>
      <c r="G41" s="7"/>
      <c r="H41" s="7"/>
      <c r="I41" s="7"/>
      <c r="J41" s="7"/>
      <c r="K41" s="7"/>
      <c r="L41" s="9" t="s">
        <v>174</v>
      </c>
      <c r="M41" s="30">
        <v>96.3</v>
      </c>
      <c r="N41" s="52">
        <v>0.5</v>
      </c>
      <c r="O41" s="30">
        <v>96.4</v>
      </c>
      <c r="P41" s="52">
        <v>2</v>
      </c>
      <c r="Q41" s="30">
        <v>95.8</v>
      </c>
      <c r="R41" s="52">
        <v>1.7</v>
      </c>
      <c r="S41" s="30">
        <v>98</v>
      </c>
      <c r="T41" s="52">
        <v>5.0999999999999996</v>
      </c>
      <c r="U41" s="30">
        <v>96.3</v>
      </c>
      <c r="V41" s="52">
        <v>0.3</v>
      </c>
    </row>
    <row r="42" spans="1:22" ht="16.5" customHeight="1" x14ac:dyDescent="0.2">
      <c r="A42" s="7"/>
      <c r="B42" s="7"/>
      <c r="C42" s="7" t="s">
        <v>521</v>
      </c>
      <c r="D42" s="7"/>
      <c r="E42" s="7"/>
      <c r="F42" s="7"/>
      <c r="G42" s="7"/>
      <c r="H42" s="7"/>
      <c r="I42" s="7"/>
      <c r="J42" s="7"/>
      <c r="K42" s="7"/>
      <c r="L42" s="9" t="s">
        <v>174</v>
      </c>
      <c r="M42" s="36">
        <v>0.3</v>
      </c>
      <c r="N42" s="7"/>
      <c r="O42" s="36">
        <v>1.1000000000000001</v>
      </c>
      <c r="P42" s="7"/>
      <c r="Q42" s="36">
        <v>0.9</v>
      </c>
      <c r="R42" s="7"/>
      <c r="S42" s="36">
        <v>2.7</v>
      </c>
      <c r="T42" s="7"/>
      <c r="U42" s="36">
        <v>0.1</v>
      </c>
      <c r="V42" s="7"/>
    </row>
    <row r="43" spans="1:22" ht="16.5" customHeight="1" x14ac:dyDescent="0.2">
      <c r="A43" s="7"/>
      <c r="B43" s="7" t="s">
        <v>881</v>
      </c>
      <c r="C43" s="7"/>
      <c r="D43" s="7"/>
      <c r="E43" s="7"/>
      <c r="F43" s="7"/>
      <c r="G43" s="7"/>
      <c r="H43" s="7"/>
      <c r="I43" s="7"/>
      <c r="J43" s="7"/>
      <c r="K43" s="7"/>
      <c r="L43" s="9" t="s">
        <v>174</v>
      </c>
      <c r="M43" s="30">
        <v>96.5</v>
      </c>
      <c r="N43" s="52">
        <v>0.5</v>
      </c>
      <c r="O43" s="30">
        <v>96.7</v>
      </c>
      <c r="P43" s="52">
        <v>2.4</v>
      </c>
      <c r="Q43" s="30">
        <v>96.7</v>
      </c>
      <c r="R43" s="52">
        <v>2.5</v>
      </c>
      <c r="S43" s="30">
        <v>97.4</v>
      </c>
      <c r="T43" s="52">
        <v>5.6</v>
      </c>
      <c r="U43" s="30">
        <v>96.6</v>
      </c>
      <c r="V43" s="52">
        <v>0.2</v>
      </c>
    </row>
    <row r="44" spans="1:22" ht="16.5" customHeight="1" x14ac:dyDescent="0.2">
      <c r="A44" s="7"/>
      <c r="B44" s="7"/>
      <c r="C44" s="7" t="s">
        <v>521</v>
      </c>
      <c r="D44" s="7"/>
      <c r="E44" s="7"/>
      <c r="F44" s="7"/>
      <c r="G44" s="7"/>
      <c r="H44" s="7"/>
      <c r="I44" s="7"/>
      <c r="J44" s="7"/>
      <c r="K44" s="7"/>
      <c r="L44" s="9" t="s">
        <v>174</v>
      </c>
      <c r="M44" s="36">
        <v>0.2</v>
      </c>
      <c r="N44" s="7"/>
      <c r="O44" s="36">
        <v>1.3</v>
      </c>
      <c r="P44" s="7"/>
      <c r="Q44" s="36">
        <v>1.3</v>
      </c>
      <c r="R44" s="7"/>
      <c r="S44" s="36">
        <v>2.9</v>
      </c>
      <c r="T44" s="7"/>
      <c r="U44" s="36">
        <v>0.1</v>
      </c>
      <c r="V44" s="7"/>
    </row>
    <row r="45" spans="1:22" ht="16.5" customHeight="1" x14ac:dyDescent="0.2">
      <c r="A45" s="7" t="s">
        <v>145</v>
      </c>
      <c r="B45" s="7"/>
      <c r="C45" s="7"/>
      <c r="D45" s="7"/>
      <c r="E45" s="7"/>
      <c r="F45" s="7"/>
      <c r="G45" s="7"/>
      <c r="H45" s="7"/>
      <c r="I45" s="7"/>
      <c r="J45" s="7"/>
      <c r="K45" s="7"/>
      <c r="L45" s="9"/>
      <c r="M45" s="10"/>
      <c r="N45" s="7"/>
      <c r="O45" s="10"/>
      <c r="P45" s="7"/>
      <c r="Q45" s="10"/>
      <c r="R45" s="7"/>
      <c r="S45" s="10"/>
      <c r="T45" s="7"/>
      <c r="U45" s="10"/>
      <c r="V45" s="7"/>
    </row>
    <row r="46" spans="1:22" ht="16.5" customHeight="1" x14ac:dyDescent="0.2">
      <c r="A46" s="7"/>
      <c r="B46" s="7" t="s">
        <v>879</v>
      </c>
      <c r="C46" s="7"/>
      <c r="D46" s="7"/>
      <c r="E46" s="7"/>
      <c r="F46" s="7"/>
      <c r="G46" s="7"/>
      <c r="H46" s="7"/>
      <c r="I46" s="7"/>
      <c r="J46" s="7"/>
      <c r="K46" s="7"/>
      <c r="L46" s="9" t="s">
        <v>174</v>
      </c>
      <c r="M46" s="30">
        <v>94.7</v>
      </c>
      <c r="N46" s="52">
        <v>0.6</v>
      </c>
      <c r="O46" s="30">
        <v>94.4</v>
      </c>
      <c r="P46" s="52">
        <v>1.8</v>
      </c>
      <c r="Q46" s="30">
        <v>92.9</v>
      </c>
      <c r="R46" s="52">
        <v>2.2999999999999998</v>
      </c>
      <c r="S46" s="30">
        <v>95.5</v>
      </c>
      <c r="T46" s="52">
        <v>8.1</v>
      </c>
      <c r="U46" s="30">
        <v>94.5</v>
      </c>
      <c r="V46" s="52">
        <v>0.4</v>
      </c>
    </row>
    <row r="47" spans="1:22" ht="16.5" customHeight="1" x14ac:dyDescent="0.2">
      <c r="A47" s="7"/>
      <c r="B47" s="7"/>
      <c r="C47" s="7" t="s">
        <v>521</v>
      </c>
      <c r="D47" s="7"/>
      <c r="E47" s="7"/>
      <c r="F47" s="7"/>
      <c r="G47" s="7"/>
      <c r="H47" s="7"/>
      <c r="I47" s="7"/>
      <c r="J47" s="7"/>
      <c r="K47" s="7"/>
      <c r="L47" s="9" t="s">
        <v>174</v>
      </c>
      <c r="M47" s="36">
        <v>0.3</v>
      </c>
      <c r="N47" s="7"/>
      <c r="O47" s="36">
        <v>1</v>
      </c>
      <c r="P47" s="7"/>
      <c r="Q47" s="36">
        <v>1.3</v>
      </c>
      <c r="R47" s="7"/>
      <c r="S47" s="36">
        <v>4.3</v>
      </c>
      <c r="T47" s="7"/>
      <c r="U47" s="36">
        <v>0.2</v>
      </c>
      <c r="V47" s="7"/>
    </row>
    <row r="48" spans="1:22" ht="16.5" customHeight="1" x14ac:dyDescent="0.2">
      <c r="A48" s="7"/>
      <c r="B48" s="7" t="s">
        <v>880</v>
      </c>
      <c r="C48" s="7"/>
      <c r="D48" s="7"/>
      <c r="E48" s="7"/>
      <c r="F48" s="7"/>
      <c r="G48" s="7"/>
      <c r="H48" s="7"/>
      <c r="I48" s="7"/>
      <c r="J48" s="7"/>
      <c r="K48" s="7"/>
      <c r="L48" s="9" t="s">
        <v>174</v>
      </c>
      <c r="M48" s="30">
        <v>96</v>
      </c>
      <c r="N48" s="52">
        <v>0.5</v>
      </c>
      <c r="O48" s="30">
        <v>95.3</v>
      </c>
      <c r="P48" s="52">
        <v>1.7</v>
      </c>
      <c r="Q48" s="30">
        <v>94.4</v>
      </c>
      <c r="R48" s="52">
        <v>2.6</v>
      </c>
      <c r="S48" s="30">
        <v>95.5</v>
      </c>
      <c r="T48" s="52">
        <v>7.6</v>
      </c>
      <c r="U48" s="30">
        <v>95.7</v>
      </c>
      <c r="V48" s="52">
        <v>0.8</v>
      </c>
    </row>
    <row r="49" spans="1:22" ht="16.5" customHeight="1" x14ac:dyDescent="0.2">
      <c r="A49" s="7"/>
      <c r="B49" s="7"/>
      <c r="C49" s="7" t="s">
        <v>521</v>
      </c>
      <c r="D49" s="7"/>
      <c r="E49" s="7"/>
      <c r="F49" s="7"/>
      <c r="G49" s="7"/>
      <c r="H49" s="7"/>
      <c r="I49" s="7"/>
      <c r="J49" s="7"/>
      <c r="K49" s="7"/>
      <c r="L49" s="9" t="s">
        <v>174</v>
      </c>
      <c r="M49" s="36">
        <v>0.3</v>
      </c>
      <c r="N49" s="7"/>
      <c r="O49" s="36">
        <v>0.9</v>
      </c>
      <c r="P49" s="7"/>
      <c r="Q49" s="36">
        <v>1.4</v>
      </c>
      <c r="R49" s="7"/>
      <c r="S49" s="36">
        <v>4.0999999999999996</v>
      </c>
      <c r="T49" s="7"/>
      <c r="U49" s="36">
        <v>0.4</v>
      </c>
      <c r="V49" s="7"/>
    </row>
    <row r="50" spans="1:22" ht="16.5" customHeight="1" x14ac:dyDescent="0.2">
      <c r="A50" s="7"/>
      <c r="B50" s="7" t="s">
        <v>881</v>
      </c>
      <c r="C50" s="7"/>
      <c r="D50" s="7"/>
      <c r="E50" s="7"/>
      <c r="F50" s="7"/>
      <c r="G50" s="7"/>
      <c r="H50" s="7"/>
      <c r="I50" s="7"/>
      <c r="J50" s="7"/>
      <c r="K50" s="7"/>
      <c r="L50" s="9" t="s">
        <v>174</v>
      </c>
      <c r="M50" s="30">
        <v>95.8</v>
      </c>
      <c r="N50" s="52">
        <v>0.8</v>
      </c>
      <c r="O50" s="30">
        <v>95.8</v>
      </c>
      <c r="P50" s="52">
        <v>1.4</v>
      </c>
      <c r="Q50" s="30">
        <v>95.4</v>
      </c>
      <c r="R50" s="52">
        <v>1.9</v>
      </c>
      <c r="S50" s="30">
        <v>92.8</v>
      </c>
      <c r="T50" s="61">
        <v>10.8</v>
      </c>
      <c r="U50" s="30">
        <v>95.7</v>
      </c>
      <c r="V50" s="52">
        <v>0.5</v>
      </c>
    </row>
    <row r="51" spans="1:22" ht="16.5" customHeight="1" x14ac:dyDescent="0.2">
      <c r="A51" s="7"/>
      <c r="B51" s="7"/>
      <c r="C51" s="7" t="s">
        <v>521</v>
      </c>
      <c r="D51" s="7"/>
      <c r="E51" s="7"/>
      <c r="F51" s="7"/>
      <c r="G51" s="7"/>
      <c r="H51" s="7"/>
      <c r="I51" s="7"/>
      <c r="J51" s="7"/>
      <c r="K51" s="7"/>
      <c r="L51" s="9" t="s">
        <v>174</v>
      </c>
      <c r="M51" s="36">
        <v>0.4</v>
      </c>
      <c r="N51" s="7"/>
      <c r="O51" s="36">
        <v>0.7</v>
      </c>
      <c r="P51" s="7"/>
      <c r="Q51" s="36">
        <v>1</v>
      </c>
      <c r="R51" s="7"/>
      <c r="S51" s="36">
        <v>6</v>
      </c>
      <c r="T51" s="7"/>
      <c r="U51" s="36">
        <v>0.3</v>
      </c>
      <c r="V51" s="7"/>
    </row>
    <row r="52" spans="1:22" ht="16.5" customHeight="1" x14ac:dyDescent="0.2">
      <c r="A52" s="7" t="s">
        <v>146</v>
      </c>
      <c r="B52" s="7"/>
      <c r="C52" s="7"/>
      <c r="D52" s="7"/>
      <c r="E52" s="7"/>
      <c r="F52" s="7"/>
      <c r="G52" s="7"/>
      <c r="H52" s="7"/>
      <c r="I52" s="7"/>
      <c r="J52" s="7"/>
      <c r="K52" s="7"/>
      <c r="L52" s="9"/>
      <c r="M52" s="10"/>
      <c r="N52" s="7"/>
      <c r="O52" s="10"/>
      <c r="P52" s="7"/>
      <c r="Q52" s="10"/>
      <c r="R52" s="7"/>
      <c r="S52" s="10"/>
      <c r="T52" s="7"/>
      <c r="U52" s="10"/>
      <c r="V52" s="7"/>
    </row>
    <row r="53" spans="1:22" ht="16.5" customHeight="1" x14ac:dyDescent="0.2">
      <c r="A53" s="7"/>
      <c r="B53" s="7" t="s">
        <v>879</v>
      </c>
      <c r="C53" s="7"/>
      <c r="D53" s="7"/>
      <c r="E53" s="7"/>
      <c r="F53" s="7"/>
      <c r="G53" s="7"/>
      <c r="H53" s="7"/>
      <c r="I53" s="7"/>
      <c r="J53" s="7"/>
      <c r="K53" s="7"/>
      <c r="L53" s="9" t="s">
        <v>174</v>
      </c>
      <c r="M53" s="30">
        <v>95</v>
      </c>
      <c r="N53" s="52">
        <v>0.7</v>
      </c>
      <c r="O53" s="30">
        <v>93.3</v>
      </c>
      <c r="P53" s="52">
        <v>5.5</v>
      </c>
      <c r="Q53" s="30">
        <v>93.5</v>
      </c>
      <c r="R53" s="52">
        <v>2.1</v>
      </c>
      <c r="S53" s="30">
        <v>94.8</v>
      </c>
      <c r="T53" s="52">
        <v>6.5</v>
      </c>
      <c r="U53" s="30">
        <v>94.6</v>
      </c>
      <c r="V53" s="52">
        <v>1.9</v>
      </c>
    </row>
    <row r="54" spans="1:22" ht="16.5" customHeight="1" x14ac:dyDescent="0.2">
      <c r="A54" s="7"/>
      <c r="B54" s="7"/>
      <c r="C54" s="7" t="s">
        <v>521</v>
      </c>
      <c r="D54" s="7"/>
      <c r="E54" s="7"/>
      <c r="F54" s="7"/>
      <c r="G54" s="7"/>
      <c r="H54" s="7"/>
      <c r="I54" s="7"/>
      <c r="J54" s="7"/>
      <c r="K54" s="7"/>
      <c r="L54" s="9" t="s">
        <v>174</v>
      </c>
      <c r="M54" s="36">
        <v>0.4</v>
      </c>
      <c r="N54" s="7"/>
      <c r="O54" s="36">
        <v>3</v>
      </c>
      <c r="P54" s="7"/>
      <c r="Q54" s="36">
        <v>1.1000000000000001</v>
      </c>
      <c r="R54" s="7"/>
      <c r="S54" s="36">
        <v>3.5</v>
      </c>
      <c r="T54" s="7"/>
      <c r="U54" s="36">
        <v>1</v>
      </c>
      <c r="V54" s="7"/>
    </row>
    <row r="55" spans="1:22" ht="16.5" customHeight="1" x14ac:dyDescent="0.2">
      <c r="A55" s="7"/>
      <c r="B55" s="7" t="s">
        <v>880</v>
      </c>
      <c r="C55" s="7"/>
      <c r="D55" s="7"/>
      <c r="E55" s="7"/>
      <c r="F55" s="7"/>
      <c r="G55" s="7"/>
      <c r="H55" s="7"/>
      <c r="I55" s="7"/>
      <c r="J55" s="7"/>
      <c r="K55" s="7"/>
      <c r="L55" s="9" t="s">
        <v>174</v>
      </c>
      <c r="M55" s="30">
        <v>96</v>
      </c>
      <c r="N55" s="52">
        <v>0.8</v>
      </c>
      <c r="O55" s="30">
        <v>94.1</v>
      </c>
      <c r="P55" s="52">
        <v>0.6</v>
      </c>
      <c r="Q55" s="30">
        <v>94.3</v>
      </c>
      <c r="R55" s="52">
        <v>2.2999999999999998</v>
      </c>
      <c r="S55" s="30">
        <v>95.2</v>
      </c>
      <c r="T55" s="52">
        <v>6.5</v>
      </c>
      <c r="U55" s="30">
        <v>95.5</v>
      </c>
      <c r="V55" s="52">
        <v>0.5</v>
      </c>
    </row>
    <row r="56" spans="1:22" ht="16.5" customHeight="1" x14ac:dyDescent="0.2">
      <c r="A56" s="7"/>
      <c r="B56" s="7"/>
      <c r="C56" s="7" t="s">
        <v>521</v>
      </c>
      <c r="D56" s="7"/>
      <c r="E56" s="7"/>
      <c r="F56" s="7"/>
      <c r="G56" s="7"/>
      <c r="H56" s="7"/>
      <c r="I56" s="7"/>
      <c r="J56" s="7"/>
      <c r="K56" s="7"/>
      <c r="L56" s="9" t="s">
        <v>174</v>
      </c>
      <c r="M56" s="36">
        <v>0.4</v>
      </c>
      <c r="N56" s="7"/>
      <c r="O56" s="36">
        <v>0.3</v>
      </c>
      <c r="P56" s="7"/>
      <c r="Q56" s="36">
        <v>1.2</v>
      </c>
      <c r="R56" s="7"/>
      <c r="S56" s="36">
        <v>3.5</v>
      </c>
      <c r="T56" s="7"/>
      <c r="U56" s="36">
        <v>0.2</v>
      </c>
      <c r="V56" s="7"/>
    </row>
    <row r="57" spans="1:22" ht="16.5" customHeight="1" x14ac:dyDescent="0.2">
      <c r="A57" s="7"/>
      <c r="B57" s="7" t="s">
        <v>881</v>
      </c>
      <c r="C57" s="7"/>
      <c r="D57" s="7"/>
      <c r="E57" s="7"/>
      <c r="F57" s="7"/>
      <c r="G57" s="7"/>
      <c r="H57" s="7"/>
      <c r="I57" s="7"/>
      <c r="J57" s="7"/>
      <c r="K57" s="7"/>
      <c r="L57" s="9" t="s">
        <v>174</v>
      </c>
      <c r="M57" s="30">
        <v>96</v>
      </c>
      <c r="N57" s="52">
        <v>0.5</v>
      </c>
      <c r="O57" s="30">
        <v>95.1</v>
      </c>
      <c r="P57" s="52">
        <v>5.6</v>
      </c>
      <c r="Q57" s="30">
        <v>94.5</v>
      </c>
      <c r="R57" s="52">
        <v>2.6</v>
      </c>
      <c r="S57" s="30">
        <v>95.8</v>
      </c>
      <c r="T57" s="52">
        <v>5</v>
      </c>
      <c r="U57" s="30">
        <v>95.7</v>
      </c>
      <c r="V57" s="52">
        <v>0.2</v>
      </c>
    </row>
    <row r="58" spans="1:22" ht="16.5" customHeight="1" x14ac:dyDescent="0.2">
      <c r="A58" s="7"/>
      <c r="B58" s="7"/>
      <c r="C58" s="7" t="s">
        <v>521</v>
      </c>
      <c r="D58" s="7"/>
      <c r="E58" s="7"/>
      <c r="F58" s="7"/>
      <c r="G58" s="7"/>
      <c r="H58" s="7"/>
      <c r="I58" s="7"/>
      <c r="J58" s="7"/>
      <c r="K58" s="7"/>
      <c r="L58" s="9" t="s">
        <v>174</v>
      </c>
      <c r="M58" s="36">
        <v>0.3</v>
      </c>
      <c r="N58" s="7"/>
      <c r="O58" s="36">
        <v>3</v>
      </c>
      <c r="P58" s="7"/>
      <c r="Q58" s="36">
        <v>1.4</v>
      </c>
      <c r="R58" s="7"/>
      <c r="S58" s="36">
        <v>2.7</v>
      </c>
      <c r="T58" s="7"/>
      <c r="U58" s="36">
        <v>0.1</v>
      </c>
      <c r="V58" s="7"/>
    </row>
    <row r="59" spans="1:22" ht="16.5" customHeight="1" x14ac:dyDescent="0.2">
      <c r="A59" s="7" t="s">
        <v>147</v>
      </c>
      <c r="B59" s="7"/>
      <c r="C59" s="7"/>
      <c r="D59" s="7"/>
      <c r="E59" s="7"/>
      <c r="F59" s="7"/>
      <c r="G59" s="7"/>
      <c r="H59" s="7"/>
      <c r="I59" s="7"/>
      <c r="J59" s="7"/>
      <c r="K59" s="7"/>
      <c r="L59" s="9"/>
      <c r="M59" s="10"/>
      <c r="N59" s="7"/>
      <c r="O59" s="10"/>
      <c r="P59" s="7"/>
      <c r="Q59" s="10"/>
      <c r="R59" s="7"/>
      <c r="S59" s="10"/>
      <c r="T59" s="7"/>
      <c r="U59" s="10"/>
      <c r="V59" s="7"/>
    </row>
    <row r="60" spans="1:22" ht="16.5" customHeight="1" x14ac:dyDescent="0.2">
      <c r="A60" s="7"/>
      <c r="B60" s="7" t="s">
        <v>879</v>
      </c>
      <c r="C60" s="7"/>
      <c r="D60" s="7"/>
      <c r="E60" s="7"/>
      <c r="F60" s="7"/>
      <c r="G60" s="7"/>
      <c r="H60" s="7"/>
      <c r="I60" s="7"/>
      <c r="J60" s="7"/>
      <c r="K60" s="7"/>
      <c r="L60" s="9" t="s">
        <v>174</v>
      </c>
      <c r="M60" s="30">
        <v>95.3</v>
      </c>
      <c r="N60" s="52">
        <v>0.5</v>
      </c>
      <c r="O60" s="30">
        <v>93.2</v>
      </c>
      <c r="P60" s="52">
        <v>1.1000000000000001</v>
      </c>
      <c r="Q60" s="30">
        <v>93.8</v>
      </c>
      <c r="R60" s="52">
        <v>1.8</v>
      </c>
      <c r="S60" s="30">
        <v>95</v>
      </c>
      <c r="T60" s="52">
        <v>2.5</v>
      </c>
      <c r="U60" s="30">
        <v>94.8</v>
      </c>
      <c r="V60" s="52">
        <v>0.4</v>
      </c>
    </row>
    <row r="61" spans="1:22" ht="16.5" customHeight="1" x14ac:dyDescent="0.2">
      <c r="A61" s="7"/>
      <c r="B61" s="7"/>
      <c r="C61" s="7" t="s">
        <v>521</v>
      </c>
      <c r="D61" s="7"/>
      <c r="E61" s="7"/>
      <c r="F61" s="7"/>
      <c r="G61" s="7"/>
      <c r="H61" s="7"/>
      <c r="I61" s="7"/>
      <c r="J61" s="7"/>
      <c r="K61" s="7"/>
      <c r="L61" s="9" t="s">
        <v>174</v>
      </c>
      <c r="M61" s="36">
        <v>0.3</v>
      </c>
      <c r="N61" s="7"/>
      <c r="O61" s="36">
        <v>0.6</v>
      </c>
      <c r="P61" s="7"/>
      <c r="Q61" s="36">
        <v>1</v>
      </c>
      <c r="R61" s="7"/>
      <c r="S61" s="36">
        <v>1.3</v>
      </c>
      <c r="T61" s="7"/>
      <c r="U61" s="36">
        <v>0.2</v>
      </c>
      <c r="V61" s="7"/>
    </row>
    <row r="62" spans="1:22" ht="16.5" customHeight="1" x14ac:dyDescent="0.2">
      <c r="A62" s="7"/>
      <c r="B62" s="7" t="s">
        <v>880</v>
      </c>
      <c r="C62" s="7"/>
      <c r="D62" s="7"/>
      <c r="E62" s="7"/>
      <c r="F62" s="7"/>
      <c r="G62" s="7"/>
      <c r="H62" s="7"/>
      <c r="I62" s="7"/>
      <c r="J62" s="7"/>
      <c r="K62" s="7"/>
      <c r="L62" s="9" t="s">
        <v>174</v>
      </c>
      <c r="M62" s="30">
        <v>96.5</v>
      </c>
      <c r="N62" s="52">
        <v>0.6</v>
      </c>
      <c r="O62" s="30">
        <v>94.6</v>
      </c>
      <c r="P62" s="52">
        <v>0.9</v>
      </c>
      <c r="Q62" s="30">
        <v>96</v>
      </c>
      <c r="R62" s="52">
        <v>1.1000000000000001</v>
      </c>
      <c r="S62" s="30">
        <v>96.8</v>
      </c>
      <c r="T62" s="52">
        <v>2.2999999999999998</v>
      </c>
      <c r="U62" s="30">
        <v>96.1</v>
      </c>
      <c r="V62" s="52">
        <v>0.5</v>
      </c>
    </row>
    <row r="63" spans="1:22" ht="16.5" customHeight="1" x14ac:dyDescent="0.2">
      <c r="A63" s="7"/>
      <c r="B63" s="7"/>
      <c r="C63" s="7" t="s">
        <v>521</v>
      </c>
      <c r="D63" s="7"/>
      <c r="E63" s="7"/>
      <c r="F63" s="7"/>
      <c r="G63" s="7"/>
      <c r="H63" s="7"/>
      <c r="I63" s="7"/>
      <c r="J63" s="7"/>
      <c r="K63" s="7"/>
      <c r="L63" s="9" t="s">
        <v>174</v>
      </c>
      <c r="M63" s="36">
        <v>0.3</v>
      </c>
      <c r="N63" s="7"/>
      <c r="O63" s="36">
        <v>0.5</v>
      </c>
      <c r="P63" s="7"/>
      <c r="Q63" s="36">
        <v>0.6</v>
      </c>
      <c r="R63" s="7"/>
      <c r="S63" s="36">
        <v>1.2</v>
      </c>
      <c r="T63" s="7"/>
      <c r="U63" s="36">
        <v>0.2</v>
      </c>
      <c r="V63" s="7"/>
    </row>
    <row r="64" spans="1:22" ht="16.5" customHeight="1" x14ac:dyDescent="0.2">
      <c r="A64" s="7"/>
      <c r="B64" s="7" t="s">
        <v>881</v>
      </c>
      <c r="C64" s="7"/>
      <c r="D64" s="7"/>
      <c r="E64" s="7"/>
      <c r="F64" s="7"/>
      <c r="G64" s="7"/>
      <c r="H64" s="7"/>
      <c r="I64" s="7"/>
      <c r="J64" s="7"/>
      <c r="K64" s="7"/>
      <c r="L64" s="9" t="s">
        <v>174</v>
      </c>
      <c r="M64" s="30">
        <v>95.9</v>
      </c>
      <c r="N64" s="52">
        <v>0.4</v>
      </c>
      <c r="O64" s="30">
        <v>95</v>
      </c>
      <c r="P64" s="52">
        <v>1.1000000000000001</v>
      </c>
      <c r="Q64" s="30">
        <v>96.2</v>
      </c>
      <c r="R64" s="52">
        <v>1.3</v>
      </c>
      <c r="S64" s="30">
        <v>95.8</v>
      </c>
      <c r="T64" s="52">
        <v>2.6</v>
      </c>
      <c r="U64" s="30">
        <v>95.8</v>
      </c>
      <c r="V64" s="52">
        <v>0.4</v>
      </c>
    </row>
    <row r="65" spans="1:22" ht="16.5" customHeight="1" x14ac:dyDescent="0.2">
      <c r="A65" s="11"/>
      <c r="B65" s="11"/>
      <c r="C65" s="11" t="s">
        <v>521</v>
      </c>
      <c r="D65" s="11"/>
      <c r="E65" s="11"/>
      <c r="F65" s="11"/>
      <c r="G65" s="11"/>
      <c r="H65" s="11"/>
      <c r="I65" s="11"/>
      <c r="J65" s="11"/>
      <c r="K65" s="11"/>
      <c r="L65" s="12" t="s">
        <v>174</v>
      </c>
      <c r="M65" s="39">
        <v>0.2</v>
      </c>
      <c r="N65" s="11"/>
      <c r="O65" s="39">
        <v>0.6</v>
      </c>
      <c r="P65" s="11"/>
      <c r="Q65" s="39">
        <v>0.7</v>
      </c>
      <c r="R65" s="11"/>
      <c r="S65" s="39">
        <v>1.4</v>
      </c>
      <c r="T65" s="11"/>
      <c r="U65" s="39">
        <v>0.2</v>
      </c>
      <c r="V65" s="11"/>
    </row>
    <row r="66" spans="1:22" ht="4.5" customHeight="1" x14ac:dyDescent="0.2">
      <c r="A66" s="25"/>
      <c r="B66" s="25"/>
      <c r="C66" s="2"/>
      <c r="D66" s="2"/>
      <c r="E66" s="2"/>
      <c r="F66" s="2"/>
      <c r="G66" s="2"/>
      <c r="H66" s="2"/>
      <c r="I66" s="2"/>
      <c r="J66" s="2"/>
      <c r="K66" s="2"/>
      <c r="L66" s="2"/>
      <c r="M66" s="2"/>
      <c r="N66" s="2"/>
      <c r="O66" s="2"/>
      <c r="P66" s="2"/>
      <c r="Q66" s="2"/>
      <c r="R66" s="2"/>
      <c r="S66" s="2"/>
      <c r="T66" s="2"/>
      <c r="U66" s="2"/>
      <c r="V66" s="2"/>
    </row>
    <row r="67" spans="1:22" ht="16.5" customHeight="1" x14ac:dyDescent="0.2">
      <c r="A67" s="25"/>
      <c r="B67" s="25"/>
      <c r="C67" s="79" t="s">
        <v>665</v>
      </c>
      <c r="D67" s="79"/>
      <c r="E67" s="79"/>
      <c r="F67" s="79"/>
      <c r="G67" s="79"/>
      <c r="H67" s="79"/>
      <c r="I67" s="79"/>
      <c r="J67" s="79"/>
      <c r="K67" s="79"/>
      <c r="L67" s="79"/>
      <c r="M67" s="79"/>
      <c r="N67" s="79"/>
      <c r="O67" s="79"/>
      <c r="P67" s="79"/>
      <c r="Q67" s="79"/>
      <c r="R67" s="79"/>
      <c r="S67" s="79"/>
      <c r="T67" s="79"/>
      <c r="U67" s="79"/>
      <c r="V67" s="79"/>
    </row>
    <row r="68" spans="1:22" ht="4.5" customHeight="1" x14ac:dyDescent="0.2">
      <c r="A68" s="25"/>
      <c r="B68" s="25"/>
      <c r="C68" s="2"/>
      <c r="D68" s="2"/>
      <c r="E68" s="2"/>
      <c r="F68" s="2"/>
      <c r="G68" s="2"/>
      <c r="H68" s="2"/>
      <c r="I68" s="2"/>
      <c r="J68" s="2"/>
      <c r="K68" s="2"/>
      <c r="L68" s="2"/>
      <c r="M68" s="2"/>
      <c r="N68" s="2"/>
      <c r="O68" s="2"/>
      <c r="P68" s="2"/>
      <c r="Q68" s="2"/>
      <c r="R68" s="2"/>
      <c r="S68" s="2"/>
      <c r="T68" s="2"/>
      <c r="U68" s="2"/>
      <c r="V68" s="2"/>
    </row>
    <row r="69" spans="1:22" ht="16.5" customHeight="1" x14ac:dyDescent="0.2">
      <c r="A69" s="35"/>
      <c r="B69" s="35"/>
      <c r="C69" s="79" t="s">
        <v>154</v>
      </c>
      <c r="D69" s="79"/>
      <c r="E69" s="79"/>
      <c r="F69" s="79"/>
      <c r="G69" s="79"/>
      <c r="H69" s="79"/>
      <c r="I69" s="79"/>
      <c r="J69" s="79"/>
      <c r="K69" s="79"/>
      <c r="L69" s="79"/>
      <c r="M69" s="79"/>
      <c r="N69" s="79"/>
      <c r="O69" s="79"/>
      <c r="P69" s="79"/>
      <c r="Q69" s="79"/>
      <c r="R69" s="79"/>
      <c r="S69" s="79"/>
      <c r="T69" s="79"/>
      <c r="U69" s="79"/>
      <c r="V69" s="79"/>
    </row>
    <row r="70" spans="1:22" ht="16.5" customHeight="1" x14ac:dyDescent="0.2">
      <c r="A70" s="35"/>
      <c r="B70" s="35"/>
      <c r="C70" s="79" t="s">
        <v>155</v>
      </c>
      <c r="D70" s="79"/>
      <c r="E70" s="79"/>
      <c r="F70" s="79"/>
      <c r="G70" s="79"/>
      <c r="H70" s="79"/>
      <c r="I70" s="79"/>
      <c r="J70" s="79"/>
      <c r="K70" s="79"/>
      <c r="L70" s="79"/>
      <c r="M70" s="79"/>
      <c r="N70" s="79"/>
      <c r="O70" s="79"/>
      <c r="P70" s="79"/>
      <c r="Q70" s="79"/>
      <c r="R70" s="79"/>
      <c r="S70" s="79"/>
      <c r="T70" s="79"/>
      <c r="U70" s="79"/>
      <c r="V70" s="79"/>
    </row>
    <row r="71" spans="1:22" ht="4.5" customHeight="1" x14ac:dyDescent="0.2">
      <c r="A71" s="25"/>
      <c r="B71" s="25"/>
      <c r="C71" s="2"/>
      <c r="D71" s="2"/>
      <c r="E71" s="2"/>
      <c r="F71" s="2"/>
      <c r="G71" s="2"/>
      <c r="H71" s="2"/>
      <c r="I71" s="2"/>
      <c r="J71" s="2"/>
      <c r="K71" s="2"/>
      <c r="L71" s="2"/>
      <c r="M71" s="2"/>
      <c r="N71" s="2"/>
      <c r="O71" s="2"/>
      <c r="P71" s="2"/>
      <c r="Q71" s="2"/>
      <c r="R71" s="2"/>
      <c r="S71" s="2"/>
      <c r="T71" s="2"/>
      <c r="U71" s="2"/>
      <c r="V71" s="2"/>
    </row>
    <row r="72" spans="1:22" ht="16.5" customHeight="1" x14ac:dyDescent="0.2">
      <c r="A72" s="25" t="s">
        <v>115</v>
      </c>
      <c r="B72" s="25"/>
      <c r="C72" s="79" t="s">
        <v>523</v>
      </c>
      <c r="D72" s="79"/>
      <c r="E72" s="79"/>
      <c r="F72" s="79"/>
      <c r="G72" s="79"/>
      <c r="H72" s="79"/>
      <c r="I72" s="79"/>
      <c r="J72" s="79"/>
      <c r="K72" s="79"/>
      <c r="L72" s="79"/>
      <c r="M72" s="79"/>
      <c r="N72" s="79"/>
      <c r="O72" s="79"/>
      <c r="P72" s="79"/>
      <c r="Q72" s="79"/>
      <c r="R72" s="79"/>
      <c r="S72" s="79"/>
      <c r="T72" s="79"/>
      <c r="U72" s="79"/>
      <c r="V72" s="79"/>
    </row>
    <row r="73" spans="1:22" ht="42.4" customHeight="1" x14ac:dyDescent="0.2">
      <c r="A73" s="25" t="s">
        <v>117</v>
      </c>
      <c r="B73" s="25"/>
      <c r="C73" s="79" t="s">
        <v>882</v>
      </c>
      <c r="D73" s="79"/>
      <c r="E73" s="79"/>
      <c r="F73" s="79"/>
      <c r="G73" s="79"/>
      <c r="H73" s="79"/>
      <c r="I73" s="79"/>
      <c r="J73" s="79"/>
      <c r="K73" s="79"/>
      <c r="L73" s="79"/>
      <c r="M73" s="79"/>
      <c r="N73" s="79"/>
      <c r="O73" s="79"/>
      <c r="P73" s="79"/>
      <c r="Q73" s="79"/>
      <c r="R73" s="79"/>
      <c r="S73" s="79"/>
      <c r="T73" s="79"/>
      <c r="U73" s="79"/>
      <c r="V73" s="79"/>
    </row>
    <row r="74" spans="1:22" ht="29.45" customHeight="1" x14ac:dyDescent="0.2">
      <c r="A74" s="25" t="s">
        <v>119</v>
      </c>
      <c r="B74" s="25"/>
      <c r="C74" s="79" t="s">
        <v>525</v>
      </c>
      <c r="D74" s="79"/>
      <c r="E74" s="79"/>
      <c r="F74" s="79"/>
      <c r="G74" s="79"/>
      <c r="H74" s="79"/>
      <c r="I74" s="79"/>
      <c r="J74" s="79"/>
      <c r="K74" s="79"/>
      <c r="L74" s="79"/>
      <c r="M74" s="79"/>
      <c r="N74" s="79"/>
      <c r="O74" s="79"/>
      <c r="P74" s="79"/>
      <c r="Q74" s="79"/>
      <c r="R74" s="79"/>
      <c r="S74" s="79"/>
      <c r="T74" s="79"/>
      <c r="U74" s="79"/>
      <c r="V74" s="79"/>
    </row>
    <row r="75" spans="1:22" ht="29.45" customHeight="1" x14ac:dyDescent="0.2">
      <c r="A75" s="25" t="s">
        <v>121</v>
      </c>
      <c r="B75" s="25"/>
      <c r="C75" s="79" t="s">
        <v>526</v>
      </c>
      <c r="D75" s="79"/>
      <c r="E75" s="79"/>
      <c r="F75" s="79"/>
      <c r="G75" s="79"/>
      <c r="H75" s="79"/>
      <c r="I75" s="79"/>
      <c r="J75" s="79"/>
      <c r="K75" s="79"/>
      <c r="L75" s="79"/>
      <c r="M75" s="79"/>
      <c r="N75" s="79"/>
      <c r="O75" s="79"/>
      <c r="P75" s="79"/>
      <c r="Q75" s="79"/>
      <c r="R75" s="79"/>
      <c r="S75" s="79"/>
      <c r="T75" s="79"/>
      <c r="U75" s="79"/>
      <c r="V75" s="79"/>
    </row>
    <row r="76" spans="1:22" ht="42.4" customHeight="1" x14ac:dyDescent="0.2">
      <c r="A76" s="25" t="s">
        <v>123</v>
      </c>
      <c r="B76" s="25"/>
      <c r="C76" s="79" t="s">
        <v>527</v>
      </c>
      <c r="D76" s="79"/>
      <c r="E76" s="79"/>
      <c r="F76" s="79"/>
      <c r="G76" s="79"/>
      <c r="H76" s="79"/>
      <c r="I76" s="79"/>
      <c r="J76" s="79"/>
      <c r="K76" s="79"/>
      <c r="L76" s="79"/>
      <c r="M76" s="79"/>
      <c r="N76" s="79"/>
      <c r="O76" s="79"/>
      <c r="P76" s="79"/>
      <c r="Q76" s="79"/>
      <c r="R76" s="79"/>
      <c r="S76" s="79"/>
      <c r="T76" s="79"/>
      <c r="U76" s="79"/>
      <c r="V76" s="79"/>
    </row>
    <row r="77" spans="1:22" ht="16.5" customHeight="1" x14ac:dyDescent="0.2">
      <c r="A77" s="25" t="s">
        <v>654</v>
      </c>
      <c r="B77" s="25"/>
      <c r="C77" s="79" t="s">
        <v>655</v>
      </c>
      <c r="D77" s="79"/>
      <c r="E77" s="79"/>
      <c r="F77" s="79"/>
      <c r="G77" s="79"/>
      <c r="H77" s="79"/>
      <c r="I77" s="79"/>
      <c r="J77" s="79"/>
      <c r="K77" s="79"/>
      <c r="L77" s="79"/>
      <c r="M77" s="79"/>
      <c r="N77" s="79"/>
      <c r="O77" s="79"/>
      <c r="P77" s="79"/>
      <c r="Q77" s="79"/>
      <c r="R77" s="79"/>
      <c r="S77" s="79"/>
      <c r="T77" s="79"/>
      <c r="U77" s="79"/>
      <c r="V77" s="79"/>
    </row>
    <row r="78" spans="1:22" ht="4.5" customHeight="1" x14ac:dyDescent="0.2"/>
    <row r="79" spans="1:22" ht="16.5" customHeight="1" x14ac:dyDescent="0.2">
      <c r="A79" s="26" t="s">
        <v>125</v>
      </c>
      <c r="B79" s="25"/>
      <c r="C79" s="25"/>
      <c r="D79" s="25"/>
      <c r="E79" s="79" t="s">
        <v>531</v>
      </c>
      <c r="F79" s="79"/>
      <c r="G79" s="79"/>
      <c r="H79" s="79"/>
      <c r="I79" s="79"/>
      <c r="J79" s="79"/>
      <c r="K79" s="79"/>
      <c r="L79" s="79"/>
      <c r="M79" s="79"/>
      <c r="N79" s="79"/>
      <c r="O79" s="79"/>
      <c r="P79" s="79"/>
      <c r="Q79" s="79"/>
      <c r="R79" s="79"/>
      <c r="S79" s="79"/>
      <c r="T79" s="79"/>
      <c r="U79" s="79"/>
      <c r="V79" s="79"/>
    </row>
  </sheetData>
  <mergeCells count="16">
    <mergeCell ref="K1:V1"/>
    <mergeCell ref="C67:V67"/>
    <mergeCell ref="C69:V69"/>
    <mergeCell ref="C70:V70"/>
    <mergeCell ref="C72:V72"/>
    <mergeCell ref="M2:N2"/>
    <mergeCell ref="O2:P2"/>
    <mergeCell ref="Q2:R2"/>
    <mergeCell ref="S2:T2"/>
    <mergeCell ref="U2:V2"/>
    <mergeCell ref="E79:V79"/>
    <mergeCell ref="C73:V73"/>
    <mergeCell ref="C74:V74"/>
    <mergeCell ref="C75:V75"/>
    <mergeCell ref="C76:V76"/>
    <mergeCell ref="C77:V77"/>
  </mergeCells>
  <pageMargins left="0.7" right="0.7" top="0.75" bottom="0.75" header="0.3" footer="0.3"/>
  <pageSetup paperSize="9" fitToHeight="0" orientation="landscape" horizontalDpi="300" verticalDpi="300"/>
  <headerFooter scaleWithDoc="0" alignWithMargins="0">
    <oddHeader>&amp;C&amp;"Arial"&amp;8TABLE 10A.58</oddHeader>
    <oddFooter>&amp;L&amp;"Arial"&amp;8REPORT ON
GOVERNMENT
SERVICES 2022&amp;R&amp;"Arial"&amp;8PRIMARY AND
COMMUNITY HEALTH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0"/>
  <sheetViews>
    <sheetView showGridLines="0" workbookViewId="0"/>
  </sheetViews>
  <sheetFormatPr defaultColWidth="10.85546875" defaultRowHeight="12.75" x14ac:dyDescent="0.2"/>
  <cols>
    <col min="1" max="11" width="1.7109375" customWidth="1"/>
    <col min="12" max="12" width="5.7109375" customWidth="1"/>
    <col min="13" max="20" width="9.140625" customWidth="1"/>
    <col min="21" max="21" width="11.7109375" customWidth="1"/>
  </cols>
  <sheetData>
    <row r="1" spans="1:21" ht="33.950000000000003" customHeight="1" x14ac:dyDescent="0.2">
      <c r="A1" s="8" t="s">
        <v>202</v>
      </c>
      <c r="B1" s="8"/>
      <c r="C1" s="8"/>
      <c r="D1" s="8"/>
      <c r="E1" s="8"/>
      <c r="F1" s="8"/>
      <c r="G1" s="8"/>
      <c r="H1" s="8"/>
      <c r="I1" s="8"/>
      <c r="J1" s="8"/>
      <c r="K1" s="85" t="s">
        <v>203</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204</v>
      </c>
    </row>
    <row r="3" spans="1:21" ht="16.5" customHeight="1" x14ac:dyDescent="0.2">
      <c r="A3" s="7" t="s">
        <v>140</v>
      </c>
      <c r="B3" s="7"/>
      <c r="C3" s="7"/>
      <c r="D3" s="7"/>
      <c r="E3" s="7"/>
      <c r="F3" s="7"/>
      <c r="G3" s="7"/>
      <c r="H3" s="7"/>
      <c r="I3" s="7"/>
      <c r="J3" s="7"/>
      <c r="K3" s="7"/>
      <c r="L3" s="9" t="s">
        <v>205</v>
      </c>
      <c r="M3" s="33">
        <v>115.7</v>
      </c>
      <c r="N3" s="36" t="s">
        <v>104</v>
      </c>
      <c r="O3" s="32">
        <v>8012.8</v>
      </c>
      <c r="P3" s="31">
        <v>10220.4</v>
      </c>
      <c r="Q3" s="32">
        <v>1758.1</v>
      </c>
      <c r="R3" s="30">
        <v>54.1</v>
      </c>
      <c r="S3" s="36" t="s">
        <v>104</v>
      </c>
      <c r="T3" s="31">
        <v>21435.7</v>
      </c>
      <c r="U3" s="31">
        <v>43696.800000000003</v>
      </c>
    </row>
    <row r="4" spans="1:21" ht="16.5" customHeight="1" x14ac:dyDescent="0.2">
      <c r="A4" s="7" t="s">
        <v>96</v>
      </c>
      <c r="B4" s="7"/>
      <c r="C4" s="7"/>
      <c r="D4" s="7"/>
      <c r="E4" s="7"/>
      <c r="F4" s="7"/>
      <c r="G4" s="7"/>
      <c r="H4" s="7"/>
      <c r="I4" s="7"/>
      <c r="J4" s="7"/>
      <c r="K4" s="7"/>
      <c r="L4" s="9" t="s">
        <v>205</v>
      </c>
      <c r="M4" s="33">
        <v>121.1</v>
      </c>
      <c r="N4" s="36" t="s">
        <v>104</v>
      </c>
      <c r="O4" s="32">
        <v>7338.1</v>
      </c>
      <c r="P4" s="32">
        <v>9598.2999999999993</v>
      </c>
      <c r="Q4" s="32">
        <v>1829.1</v>
      </c>
      <c r="R4" s="30">
        <v>59.1</v>
      </c>
      <c r="S4" s="36" t="s">
        <v>104</v>
      </c>
      <c r="T4" s="31">
        <v>20956.3</v>
      </c>
      <c r="U4" s="31">
        <v>42236.9</v>
      </c>
    </row>
    <row r="5" spans="1:21" ht="16.5" customHeight="1" x14ac:dyDescent="0.2">
      <c r="A5" s="7" t="s">
        <v>141</v>
      </c>
      <c r="B5" s="7"/>
      <c r="C5" s="7"/>
      <c r="D5" s="7"/>
      <c r="E5" s="7"/>
      <c r="F5" s="7"/>
      <c r="G5" s="7"/>
      <c r="H5" s="7"/>
      <c r="I5" s="7"/>
      <c r="J5" s="7"/>
      <c r="K5" s="7"/>
      <c r="L5" s="9" t="s">
        <v>205</v>
      </c>
      <c r="M5" s="30">
        <v>87.9</v>
      </c>
      <c r="N5" s="36" t="s">
        <v>104</v>
      </c>
      <c r="O5" s="32">
        <v>7105.9</v>
      </c>
      <c r="P5" s="32">
        <v>9329</v>
      </c>
      <c r="Q5" s="32">
        <v>1736.1</v>
      </c>
      <c r="R5" s="30">
        <v>59.4</v>
      </c>
      <c r="S5" s="36" t="s">
        <v>104</v>
      </c>
      <c r="T5" s="31">
        <v>19789.5</v>
      </c>
      <c r="U5" s="31">
        <v>40553.5</v>
      </c>
    </row>
    <row r="6" spans="1:21" ht="16.5" customHeight="1" x14ac:dyDescent="0.2">
      <c r="A6" s="7" t="s">
        <v>142</v>
      </c>
      <c r="B6" s="7"/>
      <c r="C6" s="7"/>
      <c r="D6" s="7"/>
      <c r="E6" s="7"/>
      <c r="F6" s="7"/>
      <c r="G6" s="7"/>
      <c r="H6" s="7"/>
      <c r="I6" s="7"/>
      <c r="J6" s="7"/>
      <c r="K6" s="7"/>
      <c r="L6" s="9" t="s">
        <v>205</v>
      </c>
      <c r="M6" s="33">
        <v>152.4</v>
      </c>
      <c r="N6" s="36" t="s">
        <v>104</v>
      </c>
      <c r="O6" s="32">
        <v>7400.1</v>
      </c>
      <c r="P6" s="31">
        <v>10378.299999999999</v>
      </c>
      <c r="Q6" s="32">
        <v>1849.6</v>
      </c>
      <c r="R6" s="30">
        <v>91.6</v>
      </c>
      <c r="S6" s="36" t="s">
        <v>104</v>
      </c>
      <c r="T6" s="31">
        <v>21572.400000000001</v>
      </c>
      <c r="U6" s="31">
        <v>42431.3</v>
      </c>
    </row>
    <row r="7" spans="1:21" ht="16.5" customHeight="1" x14ac:dyDescent="0.2">
      <c r="A7" s="7" t="s">
        <v>143</v>
      </c>
      <c r="B7" s="7"/>
      <c r="C7" s="7"/>
      <c r="D7" s="7"/>
      <c r="E7" s="7"/>
      <c r="F7" s="7"/>
      <c r="G7" s="7"/>
      <c r="H7" s="7"/>
      <c r="I7" s="7"/>
      <c r="J7" s="7"/>
      <c r="K7" s="7"/>
      <c r="L7" s="9" t="s">
        <v>205</v>
      </c>
      <c r="M7" s="33">
        <v>115.1</v>
      </c>
      <c r="N7" s="36" t="s">
        <v>104</v>
      </c>
      <c r="O7" s="32">
        <v>6937.2</v>
      </c>
      <c r="P7" s="31">
        <v>10985.6</v>
      </c>
      <c r="Q7" s="32">
        <v>1954.3</v>
      </c>
      <c r="R7" s="33">
        <v>113.7</v>
      </c>
      <c r="S7" s="36" t="s">
        <v>104</v>
      </c>
      <c r="T7" s="31">
        <v>20571.5</v>
      </c>
      <c r="U7" s="31">
        <v>42215.7</v>
      </c>
    </row>
    <row r="8" spans="1:21" ht="16.5" customHeight="1" x14ac:dyDescent="0.2">
      <c r="A8" s="7" t="s">
        <v>144</v>
      </c>
      <c r="B8" s="7"/>
      <c r="C8" s="7"/>
      <c r="D8" s="7"/>
      <c r="E8" s="7"/>
      <c r="F8" s="7"/>
      <c r="G8" s="7"/>
      <c r="H8" s="7"/>
      <c r="I8" s="7"/>
      <c r="J8" s="7"/>
      <c r="K8" s="7"/>
      <c r="L8" s="9" t="s">
        <v>205</v>
      </c>
      <c r="M8" s="30">
        <v>38.1</v>
      </c>
      <c r="N8" s="36" t="s">
        <v>104</v>
      </c>
      <c r="O8" s="32">
        <v>4843.2</v>
      </c>
      <c r="P8" s="32">
        <v>8611.2000000000007</v>
      </c>
      <c r="Q8" s="32">
        <v>1287.9000000000001</v>
      </c>
      <c r="R8" s="30">
        <v>81.400000000000006</v>
      </c>
      <c r="S8" s="36" t="s">
        <v>104</v>
      </c>
      <c r="T8" s="31">
        <v>15254.5</v>
      </c>
      <c r="U8" s="31">
        <v>31939</v>
      </c>
    </row>
    <row r="9" spans="1:21" ht="16.5" customHeight="1" x14ac:dyDescent="0.2">
      <c r="A9" s="7" t="s">
        <v>145</v>
      </c>
      <c r="B9" s="7"/>
      <c r="C9" s="7"/>
      <c r="D9" s="7"/>
      <c r="E9" s="7"/>
      <c r="F9" s="7"/>
      <c r="G9" s="7"/>
      <c r="H9" s="7"/>
      <c r="I9" s="7"/>
      <c r="J9" s="7"/>
      <c r="K9" s="7"/>
      <c r="L9" s="9" t="s">
        <v>205</v>
      </c>
      <c r="M9" s="30">
        <v>57.6</v>
      </c>
      <c r="N9" s="36" t="s">
        <v>104</v>
      </c>
      <c r="O9" s="32">
        <v>4834</v>
      </c>
      <c r="P9" s="32">
        <v>9162.1</v>
      </c>
      <c r="Q9" s="32">
        <v>1376.6</v>
      </c>
      <c r="R9" s="30">
        <v>84.8</v>
      </c>
      <c r="S9" s="36" t="s">
        <v>104</v>
      </c>
      <c r="T9" s="31">
        <v>16593.900000000001</v>
      </c>
      <c r="U9" s="31">
        <v>33865.9</v>
      </c>
    </row>
    <row r="10" spans="1:21" ht="16.5" customHeight="1" x14ac:dyDescent="0.2">
      <c r="A10" s="7" t="s">
        <v>146</v>
      </c>
      <c r="B10" s="7"/>
      <c r="C10" s="7"/>
      <c r="D10" s="7"/>
      <c r="E10" s="7"/>
      <c r="F10" s="7"/>
      <c r="G10" s="7"/>
      <c r="H10" s="7"/>
      <c r="I10" s="7"/>
      <c r="J10" s="7"/>
      <c r="K10" s="7"/>
      <c r="L10" s="9" t="s">
        <v>205</v>
      </c>
      <c r="M10" s="33">
        <v>103.9</v>
      </c>
      <c r="N10" s="36" t="s">
        <v>104</v>
      </c>
      <c r="O10" s="32">
        <v>7589</v>
      </c>
      <c r="P10" s="31">
        <v>11488.9</v>
      </c>
      <c r="Q10" s="32">
        <v>1004</v>
      </c>
      <c r="R10" s="33">
        <v>122.9</v>
      </c>
      <c r="S10" s="36" t="s">
        <v>104</v>
      </c>
      <c r="T10" s="31">
        <v>22388.9</v>
      </c>
      <c r="U10" s="31">
        <v>44856.1</v>
      </c>
    </row>
    <row r="11" spans="1:21" ht="16.5" customHeight="1" x14ac:dyDescent="0.2">
      <c r="A11" s="11" t="s">
        <v>147</v>
      </c>
      <c r="B11" s="11"/>
      <c r="C11" s="11"/>
      <c r="D11" s="11"/>
      <c r="E11" s="11"/>
      <c r="F11" s="11"/>
      <c r="G11" s="11"/>
      <c r="H11" s="11"/>
      <c r="I11" s="11"/>
      <c r="J11" s="11"/>
      <c r="K11" s="11"/>
      <c r="L11" s="12" t="s">
        <v>205</v>
      </c>
      <c r="M11" s="34">
        <v>117.3</v>
      </c>
      <c r="N11" s="39" t="s">
        <v>104</v>
      </c>
      <c r="O11" s="38">
        <v>7474.7</v>
      </c>
      <c r="P11" s="40">
        <v>11767.9</v>
      </c>
      <c r="Q11" s="34">
        <v>903.6</v>
      </c>
      <c r="R11" s="37">
        <v>99.4</v>
      </c>
      <c r="S11" s="39" t="s">
        <v>104</v>
      </c>
      <c r="T11" s="40">
        <v>21201.200000000001</v>
      </c>
      <c r="U11" s="40">
        <v>43065.2</v>
      </c>
    </row>
    <row r="12" spans="1:21" ht="4.5" customHeight="1" x14ac:dyDescent="0.2">
      <c r="A12" s="25"/>
      <c r="B12" s="25"/>
      <c r="C12" s="2"/>
      <c r="D12" s="2"/>
      <c r="E12" s="2"/>
      <c r="F12" s="2"/>
      <c r="G12" s="2"/>
      <c r="H12" s="2"/>
      <c r="I12" s="2"/>
      <c r="J12" s="2"/>
      <c r="K12" s="2"/>
      <c r="L12" s="2"/>
      <c r="M12" s="2"/>
      <c r="N12" s="2"/>
      <c r="O12" s="2"/>
      <c r="P12" s="2"/>
      <c r="Q12" s="2"/>
      <c r="R12" s="2"/>
      <c r="S12" s="2"/>
      <c r="T12" s="2"/>
      <c r="U12" s="2"/>
    </row>
    <row r="13" spans="1:21" ht="16.5" customHeight="1" x14ac:dyDescent="0.2">
      <c r="A13" s="25"/>
      <c r="B13" s="25"/>
      <c r="C13" s="79" t="s">
        <v>206</v>
      </c>
      <c r="D13" s="79"/>
      <c r="E13" s="79"/>
      <c r="F13" s="79"/>
      <c r="G13" s="79"/>
      <c r="H13" s="79"/>
      <c r="I13" s="79"/>
      <c r="J13" s="79"/>
      <c r="K13" s="79"/>
      <c r="L13" s="79"/>
      <c r="M13" s="79"/>
      <c r="N13" s="79"/>
      <c r="O13" s="79"/>
      <c r="P13" s="79"/>
      <c r="Q13" s="79"/>
      <c r="R13" s="79"/>
      <c r="S13" s="79"/>
      <c r="T13" s="79"/>
      <c r="U13" s="79"/>
    </row>
    <row r="14" spans="1:21" ht="4.5" customHeight="1" x14ac:dyDescent="0.2">
      <c r="A14" s="25"/>
      <c r="B14" s="25"/>
      <c r="C14" s="2"/>
      <c r="D14" s="2"/>
      <c r="E14" s="2"/>
      <c r="F14" s="2"/>
      <c r="G14" s="2"/>
      <c r="H14" s="2"/>
      <c r="I14" s="2"/>
      <c r="J14" s="2"/>
      <c r="K14" s="2"/>
      <c r="L14" s="2"/>
      <c r="M14" s="2"/>
      <c r="N14" s="2"/>
      <c r="O14" s="2"/>
      <c r="P14" s="2"/>
      <c r="Q14" s="2"/>
      <c r="R14" s="2"/>
      <c r="S14" s="2"/>
      <c r="T14" s="2"/>
      <c r="U14" s="2"/>
    </row>
    <row r="15" spans="1:21" ht="29.45" customHeight="1" x14ac:dyDescent="0.2">
      <c r="A15" s="25" t="s">
        <v>115</v>
      </c>
      <c r="B15" s="25"/>
      <c r="C15" s="79" t="s">
        <v>156</v>
      </c>
      <c r="D15" s="79"/>
      <c r="E15" s="79"/>
      <c r="F15" s="79"/>
      <c r="G15" s="79"/>
      <c r="H15" s="79"/>
      <c r="I15" s="79"/>
      <c r="J15" s="79"/>
      <c r="K15" s="79"/>
      <c r="L15" s="79"/>
      <c r="M15" s="79"/>
      <c r="N15" s="79"/>
      <c r="O15" s="79"/>
      <c r="P15" s="79"/>
      <c r="Q15" s="79"/>
      <c r="R15" s="79"/>
      <c r="S15" s="79"/>
      <c r="T15" s="79"/>
      <c r="U15" s="79"/>
    </row>
    <row r="16" spans="1:21" ht="39.75" customHeight="1" x14ac:dyDescent="0.2">
      <c r="A16" s="25" t="s">
        <v>117</v>
      </c>
      <c r="B16" s="25"/>
      <c r="C16" s="79" t="s">
        <v>207</v>
      </c>
      <c r="D16" s="79"/>
      <c r="E16" s="79"/>
      <c r="F16" s="79"/>
      <c r="G16" s="79"/>
      <c r="H16" s="79"/>
      <c r="I16" s="79"/>
      <c r="J16" s="79"/>
      <c r="K16" s="79"/>
      <c r="L16" s="79"/>
      <c r="M16" s="79"/>
      <c r="N16" s="79"/>
      <c r="O16" s="79"/>
      <c r="P16" s="79"/>
      <c r="Q16" s="79"/>
      <c r="R16" s="79"/>
      <c r="S16" s="79"/>
      <c r="T16" s="79"/>
      <c r="U16" s="79"/>
    </row>
    <row r="17" spans="1:21" ht="29.45" customHeight="1" x14ac:dyDescent="0.2">
      <c r="A17" s="25" t="s">
        <v>119</v>
      </c>
      <c r="B17" s="25"/>
      <c r="C17" s="79" t="s">
        <v>208</v>
      </c>
      <c r="D17" s="79"/>
      <c r="E17" s="79"/>
      <c r="F17" s="79"/>
      <c r="G17" s="79"/>
      <c r="H17" s="79"/>
      <c r="I17" s="79"/>
      <c r="J17" s="79"/>
      <c r="K17" s="79"/>
      <c r="L17" s="79"/>
      <c r="M17" s="79"/>
      <c r="N17" s="79"/>
      <c r="O17" s="79"/>
      <c r="P17" s="79"/>
      <c r="Q17" s="79"/>
      <c r="R17" s="79"/>
      <c r="S17" s="79"/>
      <c r="T17" s="79"/>
      <c r="U17" s="79"/>
    </row>
    <row r="18" spans="1:21" ht="62.25" customHeight="1" x14ac:dyDescent="0.2">
      <c r="A18" s="25" t="s">
        <v>121</v>
      </c>
      <c r="B18" s="25"/>
      <c r="C18" s="79" t="s">
        <v>209</v>
      </c>
      <c r="D18" s="79"/>
      <c r="E18" s="79"/>
      <c r="F18" s="79"/>
      <c r="G18" s="79"/>
      <c r="H18" s="79"/>
      <c r="I18" s="79"/>
      <c r="J18" s="79"/>
      <c r="K18" s="79"/>
      <c r="L18" s="79"/>
      <c r="M18" s="79"/>
      <c r="N18" s="79"/>
      <c r="O18" s="79"/>
      <c r="P18" s="79"/>
      <c r="Q18" s="79"/>
      <c r="R18" s="79"/>
      <c r="S18" s="79"/>
      <c r="T18" s="79"/>
      <c r="U18" s="79"/>
    </row>
    <row r="19" spans="1:21" ht="4.5" customHeight="1" x14ac:dyDescent="0.2"/>
    <row r="20" spans="1:21" ht="68.099999999999994" customHeight="1" x14ac:dyDescent="0.2">
      <c r="A20" s="26" t="s">
        <v>125</v>
      </c>
      <c r="B20" s="25"/>
      <c r="C20" s="25"/>
      <c r="D20" s="25"/>
      <c r="E20" s="79" t="s">
        <v>186</v>
      </c>
      <c r="F20" s="79"/>
      <c r="G20" s="79"/>
      <c r="H20" s="79"/>
      <c r="I20" s="79"/>
      <c r="J20" s="79"/>
      <c r="K20" s="79"/>
      <c r="L20" s="79"/>
      <c r="M20" s="79"/>
      <c r="N20" s="79"/>
      <c r="O20" s="79"/>
      <c r="P20" s="79"/>
      <c r="Q20" s="79"/>
      <c r="R20" s="79"/>
      <c r="S20" s="79"/>
      <c r="T20" s="79"/>
      <c r="U20" s="79"/>
    </row>
  </sheetData>
  <mergeCells count="7">
    <mergeCell ref="C18:U18"/>
    <mergeCell ref="E20:U20"/>
    <mergeCell ref="K1:U1"/>
    <mergeCell ref="C13:U13"/>
    <mergeCell ref="C15:U15"/>
    <mergeCell ref="C16:U16"/>
    <mergeCell ref="C17:U17"/>
  </mergeCells>
  <pageMargins left="0.7" right="0.7" top="0.75" bottom="0.75" header="0.3" footer="0.3"/>
  <pageSetup paperSize="9" fitToHeight="0" orientation="landscape" horizontalDpi="300" verticalDpi="300"/>
  <headerFooter scaleWithDoc="0" alignWithMargins="0">
    <oddHeader>&amp;C&amp;"Arial"&amp;8TABLE 10A.5</oddHeader>
    <oddFooter>&amp;L&amp;"Arial"&amp;8REPORT ON
GOVERNMENT
SERVICES 2022&amp;R&amp;"Arial"&amp;8PRIMARY AND
COMMUNITY HEALTH
PAGE &amp;B&amp;P&amp;B</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U37"/>
  <sheetViews>
    <sheetView showGridLines="0" workbookViewId="0"/>
  </sheetViews>
  <sheetFormatPr defaultColWidth="10.85546875" defaultRowHeight="12.75" x14ac:dyDescent="0.2"/>
  <cols>
    <col min="1" max="10" width="1.7109375" customWidth="1"/>
    <col min="11" max="11" width="20.28515625" customWidth="1"/>
    <col min="12" max="12" width="5.42578125" customWidth="1"/>
    <col min="13" max="21" width="10.140625" customWidth="1"/>
  </cols>
  <sheetData>
    <row r="1" spans="1:21" ht="17.45" customHeight="1" x14ac:dyDescent="0.2">
      <c r="A1" s="8" t="s">
        <v>886</v>
      </c>
      <c r="B1" s="8"/>
      <c r="C1" s="8"/>
      <c r="D1" s="8"/>
      <c r="E1" s="8"/>
      <c r="F1" s="8"/>
      <c r="G1" s="8"/>
      <c r="H1" s="8"/>
      <c r="I1" s="8"/>
      <c r="J1" s="8"/>
      <c r="K1" s="85" t="s">
        <v>887</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140</v>
      </c>
      <c r="B3" s="7"/>
      <c r="C3" s="7"/>
      <c r="D3" s="7"/>
      <c r="E3" s="7"/>
      <c r="F3" s="7"/>
      <c r="G3" s="7"/>
      <c r="H3" s="7"/>
      <c r="I3" s="7"/>
      <c r="J3" s="7"/>
      <c r="K3" s="7"/>
      <c r="L3" s="9"/>
      <c r="M3" s="10"/>
      <c r="N3" s="10"/>
      <c r="O3" s="10"/>
      <c r="P3" s="10"/>
      <c r="Q3" s="10"/>
      <c r="R3" s="10"/>
      <c r="S3" s="10"/>
      <c r="T3" s="10"/>
      <c r="U3" s="10"/>
    </row>
    <row r="4" spans="1:21" ht="16.5" customHeight="1" x14ac:dyDescent="0.2">
      <c r="A4" s="7"/>
      <c r="B4" s="7" t="s">
        <v>888</v>
      </c>
      <c r="C4" s="7"/>
      <c r="D4" s="7"/>
      <c r="E4" s="7"/>
      <c r="F4" s="7"/>
      <c r="G4" s="7"/>
      <c r="H4" s="7"/>
      <c r="I4" s="7"/>
      <c r="J4" s="7"/>
      <c r="K4" s="7"/>
      <c r="L4" s="9" t="s">
        <v>240</v>
      </c>
      <c r="M4" s="45">
        <v>919810</v>
      </c>
      <c r="N4" s="45">
        <v>525037</v>
      </c>
      <c r="O4" s="45">
        <v>547832</v>
      </c>
      <c r="P4" s="45">
        <v>270228</v>
      </c>
      <c r="Q4" s="45">
        <v>177942</v>
      </c>
      <c r="R4" s="19">
        <v>51571</v>
      </c>
      <c r="S4" s="19">
        <v>27755</v>
      </c>
      <c r="T4" s="19">
        <v>20642</v>
      </c>
      <c r="U4" s="50">
        <v>2540817</v>
      </c>
    </row>
    <row r="5" spans="1:21" ht="16.5" customHeight="1" x14ac:dyDescent="0.2">
      <c r="A5" s="7"/>
      <c r="B5" s="7" t="s">
        <v>889</v>
      </c>
      <c r="C5" s="7"/>
      <c r="D5" s="7"/>
      <c r="E5" s="7"/>
      <c r="F5" s="7"/>
      <c r="G5" s="7"/>
      <c r="H5" s="7"/>
      <c r="I5" s="7"/>
      <c r="J5" s="7"/>
      <c r="K5" s="7"/>
      <c r="L5" s="9" t="s">
        <v>240</v>
      </c>
      <c r="M5" s="45">
        <v>771619</v>
      </c>
      <c r="N5" s="45">
        <v>460810</v>
      </c>
      <c r="O5" s="45">
        <v>468540</v>
      </c>
      <c r="P5" s="45">
        <v>219923</v>
      </c>
      <c r="Q5" s="45">
        <v>158370</v>
      </c>
      <c r="R5" s="19">
        <v>42202</v>
      </c>
      <c r="S5" s="19">
        <v>23551</v>
      </c>
      <c r="T5" s="19">
        <v>17463</v>
      </c>
      <c r="U5" s="50">
        <v>2162478</v>
      </c>
    </row>
    <row r="6" spans="1:21" ht="16.5" customHeight="1" x14ac:dyDescent="0.2">
      <c r="A6" s="7"/>
      <c r="B6" s="7" t="s">
        <v>890</v>
      </c>
      <c r="C6" s="7"/>
      <c r="D6" s="7"/>
      <c r="E6" s="7"/>
      <c r="F6" s="7"/>
      <c r="G6" s="7"/>
      <c r="H6" s="7"/>
      <c r="I6" s="7"/>
      <c r="J6" s="7"/>
      <c r="K6" s="7"/>
      <c r="L6" s="9" t="s">
        <v>240</v>
      </c>
      <c r="M6" s="50">
        <v>1691429</v>
      </c>
      <c r="N6" s="45">
        <v>985847</v>
      </c>
      <c r="O6" s="50">
        <v>1016372</v>
      </c>
      <c r="P6" s="45">
        <v>490151</v>
      </c>
      <c r="Q6" s="45">
        <v>336312</v>
      </c>
      <c r="R6" s="19">
        <v>93773</v>
      </c>
      <c r="S6" s="19">
        <v>51306</v>
      </c>
      <c r="T6" s="19">
        <v>38105</v>
      </c>
      <c r="U6" s="50">
        <v>4703295</v>
      </c>
    </row>
    <row r="7" spans="1:21" ht="16.5" customHeight="1" x14ac:dyDescent="0.2">
      <c r="A7" s="7"/>
      <c r="B7" s="7" t="s">
        <v>891</v>
      </c>
      <c r="C7" s="7"/>
      <c r="D7" s="7"/>
      <c r="E7" s="7"/>
      <c r="F7" s="7"/>
      <c r="G7" s="7"/>
      <c r="H7" s="7"/>
      <c r="I7" s="7"/>
      <c r="J7" s="7"/>
      <c r="K7" s="7"/>
      <c r="L7" s="9" t="s">
        <v>240</v>
      </c>
      <c r="M7" s="50">
        <v>1238300</v>
      </c>
      <c r="N7" s="45">
        <v>662601</v>
      </c>
      <c r="O7" s="45">
        <v>766449</v>
      </c>
      <c r="P7" s="45">
        <v>368784</v>
      </c>
      <c r="Q7" s="45">
        <v>254128</v>
      </c>
      <c r="R7" s="19">
        <v>67946</v>
      </c>
      <c r="S7" s="19">
        <v>34404</v>
      </c>
      <c r="T7" s="19">
        <v>22943</v>
      </c>
      <c r="U7" s="50">
        <v>3415555</v>
      </c>
    </row>
    <row r="8" spans="1:21" ht="16.5" customHeight="1" x14ac:dyDescent="0.2">
      <c r="A8" s="7"/>
      <c r="B8" s="7" t="s">
        <v>892</v>
      </c>
      <c r="C8" s="7"/>
      <c r="D8" s="7"/>
      <c r="E8" s="7"/>
      <c r="F8" s="7"/>
      <c r="G8" s="7"/>
      <c r="H8" s="7"/>
      <c r="I8" s="7"/>
      <c r="J8" s="7"/>
      <c r="K8" s="7"/>
      <c r="L8" s="9" t="s">
        <v>174</v>
      </c>
      <c r="M8" s="30">
        <v>73.2</v>
      </c>
      <c r="N8" s="30">
        <v>67.2</v>
      </c>
      <c r="O8" s="30">
        <v>75.400000000000006</v>
      </c>
      <c r="P8" s="30">
        <v>75.2</v>
      </c>
      <c r="Q8" s="30">
        <v>75.599999999999994</v>
      </c>
      <c r="R8" s="30">
        <v>72.5</v>
      </c>
      <c r="S8" s="30">
        <v>67.099999999999994</v>
      </c>
      <c r="T8" s="30">
        <v>60.2</v>
      </c>
      <c r="U8" s="30">
        <v>72.599999999999994</v>
      </c>
    </row>
    <row r="9" spans="1:21" ht="16.5" customHeight="1" x14ac:dyDescent="0.2">
      <c r="A9" s="7" t="s">
        <v>96</v>
      </c>
      <c r="B9" s="7"/>
      <c r="C9" s="7"/>
      <c r="D9" s="7"/>
      <c r="E9" s="7"/>
      <c r="F9" s="7"/>
      <c r="G9" s="7"/>
      <c r="H9" s="7"/>
      <c r="I9" s="7"/>
      <c r="J9" s="7"/>
      <c r="K9" s="7"/>
      <c r="L9" s="9"/>
      <c r="M9" s="10"/>
      <c r="N9" s="10"/>
      <c r="O9" s="10"/>
      <c r="P9" s="10"/>
      <c r="Q9" s="10"/>
      <c r="R9" s="10"/>
      <c r="S9" s="10"/>
      <c r="T9" s="10"/>
      <c r="U9" s="10"/>
    </row>
    <row r="10" spans="1:21" ht="16.5" customHeight="1" x14ac:dyDescent="0.2">
      <c r="A10" s="7"/>
      <c r="B10" s="7" t="s">
        <v>888</v>
      </c>
      <c r="C10" s="7"/>
      <c r="D10" s="7"/>
      <c r="E10" s="7"/>
      <c r="F10" s="7"/>
      <c r="G10" s="7"/>
      <c r="H10" s="7"/>
      <c r="I10" s="7"/>
      <c r="J10" s="7"/>
      <c r="K10" s="7"/>
      <c r="L10" s="9" t="s">
        <v>240</v>
      </c>
      <c r="M10" s="45">
        <v>929404</v>
      </c>
      <c r="N10" s="45">
        <v>650040</v>
      </c>
      <c r="O10" s="45">
        <v>545176</v>
      </c>
      <c r="P10" s="45">
        <v>172500</v>
      </c>
      <c r="Q10" s="45">
        <v>252640</v>
      </c>
      <c r="R10" s="19">
        <v>49408</v>
      </c>
      <c r="S10" s="19">
        <v>24944</v>
      </c>
      <c r="T10" s="19">
        <v>20494</v>
      </c>
      <c r="U10" s="50">
        <v>2644606</v>
      </c>
    </row>
    <row r="11" spans="1:21" ht="16.5" customHeight="1" x14ac:dyDescent="0.2">
      <c r="A11" s="7"/>
      <c r="B11" s="7" t="s">
        <v>889</v>
      </c>
      <c r="C11" s="7"/>
      <c r="D11" s="7"/>
      <c r="E11" s="7"/>
      <c r="F11" s="7"/>
      <c r="G11" s="7"/>
      <c r="H11" s="7"/>
      <c r="I11" s="7"/>
      <c r="J11" s="7"/>
      <c r="K11" s="7"/>
      <c r="L11" s="9" t="s">
        <v>240</v>
      </c>
      <c r="M11" s="45">
        <v>767667</v>
      </c>
      <c r="N11" s="45">
        <v>565791</v>
      </c>
      <c r="O11" s="45">
        <v>459662</v>
      </c>
      <c r="P11" s="45">
        <v>151779</v>
      </c>
      <c r="Q11" s="45">
        <v>202038</v>
      </c>
      <c r="R11" s="19">
        <v>40246</v>
      </c>
      <c r="S11" s="19">
        <v>20363</v>
      </c>
      <c r="T11" s="19">
        <v>17267</v>
      </c>
      <c r="U11" s="50">
        <v>2224813</v>
      </c>
    </row>
    <row r="12" spans="1:21" ht="16.5" customHeight="1" x14ac:dyDescent="0.2">
      <c r="A12" s="7"/>
      <c r="B12" s="7" t="s">
        <v>890</v>
      </c>
      <c r="C12" s="7"/>
      <c r="D12" s="7"/>
      <c r="E12" s="7"/>
      <c r="F12" s="7"/>
      <c r="G12" s="7"/>
      <c r="H12" s="7"/>
      <c r="I12" s="7"/>
      <c r="J12" s="7"/>
      <c r="K12" s="7"/>
      <c r="L12" s="9" t="s">
        <v>240</v>
      </c>
      <c r="M12" s="50">
        <v>1697071</v>
      </c>
      <c r="N12" s="50">
        <v>1215831</v>
      </c>
      <c r="O12" s="50">
        <v>1004838</v>
      </c>
      <c r="P12" s="45">
        <v>324279</v>
      </c>
      <c r="Q12" s="45">
        <v>454678</v>
      </c>
      <c r="R12" s="19">
        <v>89654</v>
      </c>
      <c r="S12" s="19">
        <v>45307</v>
      </c>
      <c r="T12" s="19">
        <v>37761</v>
      </c>
      <c r="U12" s="50">
        <v>4869419</v>
      </c>
    </row>
    <row r="13" spans="1:21" ht="16.5" customHeight="1" x14ac:dyDescent="0.2">
      <c r="A13" s="7"/>
      <c r="B13" s="7" t="s">
        <v>891</v>
      </c>
      <c r="C13" s="7"/>
      <c r="D13" s="7"/>
      <c r="E13" s="7"/>
      <c r="F13" s="7"/>
      <c r="G13" s="7"/>
      <c r="H13" s="7"/>
      <c r="I13" s="7"/>
      <c r="J13" s="7"/>
      <c r="K13" s="7"/>
      <c r="L13" s="9" t="s">
        <v>240</v>
      </c>
      <c r="M13" s="50">
        <v>1268925</v>
      </c>
      <c r="N13" s="45">
        <v>822201</v>
      </c>
      <c r="O13" s="45">
        <v>769973</v>
      </c>
      <c r="P13" s="45">
        <v>255009</v>
      </c>
      <c r="Q13" s="45">
        <v>345763</v>
      </c>
      <c r="R13" s="19">
        <v>66414</v>
      </c>
      <c r="S13" s="19">
        <v>30476</v>
      </c>
      <c r="T13" s="19">
        <v>23460</v>
      </c>
      <c r="U13" s="50">
        <v>3582221</v>
      </c>
    </row>
    <row r="14" spans="1:21" ht="16.5" customHeight="1" x14ac:dyDescent="0.2">
      <c r="A14" s="7"/>
      <c r="B14" s="7" t="s">
        <v>892</v>
      </c>
      <c r="C14" s="7"/>
      <c r="D14" s="7"/>
      <c r="E14" s="7"/>
      <c r="F14" s="7"/>
      <c r="G14" s="7"/>
      <c r="H14" s="7"/>
      <c r="I14" s="7"/>
      <c r="J14" s="7"/>
      <c r="K14" s="7"/>
      <c r="L14" s="9" t="s">
        <v>174</v>
      </c>
      <c r="M14" s="30">
        <v>74.8</v>
      </c>
      <c r="N14" s="30">
        <v>67.599999999999994</v>
      </c>
      <c r="O14" s="30">
        <v>76.599999999999994</v>
      </c>
      <c r="P14" s="30">
        <v>78.599999999999994</v>
      </c>
      <c r="Q14" s="30">
        <v>76</v>
      </c>
      <c r="R14" s="30">
        <v>74.099999999999994</v>
      </c>
      <c r="S14" s="30">
        <v>67.3</v>
      </c>
      <c r="T14" s="30">
        <v>62.1</v>
      </c>
      <c r="U14" s="30">
        <v>73.599999999999994</v>
      </c>
    </row>
    <row r="15" spans="1:21" ht="16.5" customHeight="1" x14ac:dyDescent="0.2">
      <c r="A15" s="7" t="s">
        <v>141</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888</v>
      </c>
      <c r="C16" s="7"/>
      <c r="D16" s="7"/>
      <c r="E16" s="7"/>
      <c r="F16" s="7"/>
      <c r="G16" s="7"/>
      <c r="H16" s="7"/>
      <c r="I16" s="7"/>
      <c r="J16" s="7"/>
      <c r="K16" s="7"/>
      <c r="L16" s="9" t="s">
        <v>240</v>
      </c>
      <c r="M16" s="50">
        <v>1009392</v>
      </c>
      <c r="N16" s="45">
        <v>689183</v>
      </c>
      <c r="O16" s="45">
        <v>576499</v>
      </c>
      <c r="P16" s="45">
        <v>261947</v>
      </c>
      <c r="Q16" s="45">
        <v>184982</v>
      </c>
      <c r="R16" s="19">
        <v>54868</v>
      </c>
      <c r="S16" s="19">
        <v>23382</v>
      </c>
      <c r="T16" s="19">
        <v>20194</v>
      </c>
      <c r="U16" s="50">
        <v>2820447</v>
      </c>
    </row>
    <row r="17" spans="1:21" ht="16.5" customHeight="1" x14ac:dyDescent="0.2">
      <c r="A17" s="7"/>
      <c r="B17" s="7" t="s">
        <v>889</v>
      </c>
      <c r="C17" s="7"/>
      <c r="D17" s="7"/>
      <c r="E17" s="7"/>
      <c r="F17" s="7"/>
      <c r="G17" s="7"/>
      <c r="H17" s="7"/>
      <c r="I17" s="7"/>
      <c r="J17" s="7"/>
      <c r="K17" s="7"/>
      <c r="L17" s="9" t="s">
        <v>240</v>
      </c>
      <c r="M17" s="45">
        <v>847035</v>
      </c>
      <c r="N17" s="45">
        <v>604843</v>
      </c>
      <c r="O17" s="45">
        <v>492960</v>
      </c>
      <c r="P17" s="45">
        <v>209752</v>
      </c>
      <c r="Q17" s="45">
        <v>162673</v>
      </c>
      <c r="R17" s="19">
        <v>44859</v>
      </c>
      <c r="S17" s="19">
        <v>19483</v>
      </c>
      <c r="T17" s="19">
        <v>17305</v>
      </c>
      <c r="U17" s="50">
        <v>2398910</v>
      </c>
    </row>
    <row r="18" spans="1:21" ht="16.5" customHeight="1" x14ac:dyDescent="0.2">
      <c r="A18" s="7"/>
      <c r="B18" s="7" t="s">
        <v>890</v>
      </c>
      <c r="C18" s="7"/>
      <c r="D18" s="7"/>
      <c r="E18" s="7"/>
      <c r="F18" s="7"/>
      <c r="G18" s="7"/>
      <c r="H18" s="7"/>
      <c r="I18" s="7"/>
      <c r="J18" s="7"/>
      <c r="K18" s="7"/>
      <c r="L18" s="9" t="s">
        <v>240</v>
      </c>
      <c r="M18" s="50">
        <v>1856427</v>
      </c>
      <c r="N18" s="50">
        <v>1294026</v>
      </c>
      <c r="O18" s="50">
        <v>1069459</v>
      </c>
      <c r="P18" s="45">
        <v>471699</v>
      </c>
      <c r="Q18" s="45">
        <v>347655</v>
      </c>
      <c r="R18" s="19">
        <v>99727</v>
      </c>
      <c r="S18" s="19">
        <v>42865</v>
      </c>
      <c r="T18" s="19">
        <v>37499</v>
      </c>
      <c r="U18" s="50">
        <v>5219357</v>
      </c>
    </row>
    <row r="19" spans="1:21" ht="16.5" customHeight="1" x14ac:dyDescent="0.2">
      <c r="A19" s="7"/>
      <c r="B19" s="7" t="s">
        <v>891</v>
      </c>
      <c r="C19" s="7"/>
      <c r="D19" s="7"/>
      <c r="E19" s="7"/>
      <c r="F19" s="7"/>
      <c r="G19" s="7"/>
      <c r="H19" s="7"/>
      <c r="I19" s="7"/>
      <c r="J19" s="7"/>
      <c r="K19" s="7"/>
      <c r="L19" s="9" t="s">
        <v>240</v>
      </c>
      <c r="M19" s="50">
        <v>1402555</v>
      </c>
      <c r="N19" s="45">
        <v>861741</v>
      </c>
      <c r="O19" s="45">
        <v>826039</v>
      </c>
      <c r="P19" s="45">
        <v>376221</v>
      </c>
      <c r="Q19" s="45">
        <v>273998</v>
      </c>
      <c r="R19" s="19">
        <v>73737</v>
      </c>
      <c r="S19" s="19">
        <v>30365</v>
      </c>
      <c r="T19" s="19">
        <v>24751</v>
      </c>
      <c r="U19" s="50">
        <v>3869407</v>
      </c>
    </row>
    <row r="20" spans="1:21" ht="16.5" customHeight="1" x14ac:dyDescent="0.2">
      <c r="A20" s="7"/>
      <c r="B20" s="7" t="s">
        <v>892</v>
      </c>
      <c r="C20" s="7"/>
      <c r="D20" s="7"/>
      <c r="E20" s="7"/>
      <c r="F20" s="7"/>
      <c r="G20" s="7"/>
      <c r="H20" s="7"/>
      <c r="I20" s="7"/>
      <c r="J20" s="7"/>
      <c r="K20" s="7"/>
      <c r="L20" s="9" t="s">
        <v>174</v>
      </c>
      <c r="M20" s="30">
        <v>75.599999999999994</v>
      </c>
      <c r="N20" s="30">
        <v>66.599999999999994</v>
      </c>
      <c r="O20" s="30">
        <v>77.2</v>
      </c>
      <c r="P20" s="30">
        <v>79.8</v>
      </c>
      <c r="Q20" s="30">
        <v>78.8</v>
      </c>
      <c r="R20" s="30">
        <v>73.900000000000006</v>
      </c>
      <c r="S20" s="30">
        <v>70.8</v>
      </c>
      <c r="T20" s="30">
        <v>66</v>
      </c>
      <c r="U20" s="30">
        <v>74.099999999999994</v>
      </c>
    </row>
    <row r="21" spans="1:21" ht="16.5" customHeight="1" x14ac:dyDescent="0.2">
      <c r="A21" s="7" t="s">
        <v>142</v>
      </c>
      <c r="B21" s="7"/>
      <c r="C21" s="7"/>
      <c r="D21" s="7"/>
      <c r="E21" s="7"/>
      <c r="F21" s="7"/>
      <c r="G21" s="7"/>
      <c r="H21" s="7"/>
      <c r="I21" s="7"/>
      <c r="J21" s="7"/>
      <c r="K21" s="7"/>
      <c r="L21" s="9"/>
      <c r="M21" s="10"/>
      <c r="N21" s="10"/>
      <c r="O21" s="10"/>
      <c r="P21" s="10"/>
      <c r="Q21" s="10"/>
      <c r="R21" s="10"/>
      <c r="S21" s="10"/>
      <c r="T21" s="10"/>
      <c r="U21" s="10"/>
    </row>
    <row r="22" spans="1:21" ht="16.5" customHeight="1" x14ac:dyDescent="0.2">
      <c r="A22" s="7"/>
      <c r="B22" s="7" t="s">
        <v>888</v>
      </c>
      <c r="C22" s="7"/>
      <c r="D22" s="7"/>
      <c r="E22" s="7"/>
      <c r="F22" s="7"/>
      <c r="G22" s="7"/>
      <c r="H22" s="7"/>
      <c r="I22" s="7"/>
      <c r="J22" s="7"/>
      <c r="K22" s="7"/>
      <c r="L22" s="9" t="s">
        <v>240</v>
      </c>
      <c r="M22" s="45">
        <v>999084</v>
      </c>
      <c r="N22" s="45">
        <v>670747</v>
      </c>
      <c r="O22" s="45">
        <v>560658</v>
      </c>
      <c r="P22" s="45">
        <v>254416</v>
      </c>
      <c r="Q22" s="45">
        <v>178298</v>
      </c>
      <c r="R22" s="19">
        <v>56253</v>
      </c>
      <c r="S22" s="19">
        <v>25164</v>
      </c>
      <c r="T22" s="19">
        <v>20701</v>
      </c>
      <c r="U22" s="50">
        <v>2765321</v>
      </c>
    </row>
    <row r="23" spans="1:21" ht="16.5" customHeight="1" x14ac:dyDescent="0.2">
      <c r="A23" s="7"/>
      <c r="B23" s="7" t="s">
        <v>889</v>
      </c>
      <c r="C23" s="7"/>
      <c r="D23" s="7"/>
      <c r="E23" s="7"/>
      <c r="F23" s="7"/>
      <c r="G23" s="7"/>
      <c r="H23" s="7"/>
      <c r="I23" s="7"/>
      <c r="J23" s="7"/>
      <c r="K23" s="7"/>
      <c r="L23" s="9" t="s">
        <v>240</v>
      </c>
      <c r="M23" s="45">
        <v>840601</v>
      </c>
      <c r="N23" s="45">
        <v>585116</v>
      </c>
      <c r="O23" s="45">
        <v>479992</v>
      </c>
      <c r="P23" s="45">
        <v>203337</v>
      </c>
      <c r="Q23" s="45">
        <v>155431</v>
      </c>
      <c r="R23" s="19">
        <v>45456</v>
      </c>
      <c r="S23" s="19">
        <v>20175</v>
      </c>
      <c r="T23" s="19">
        <v>17938</v>
      </c>
      <c r="U23" s="50">
        <v>2348046</v>
      </c>
    </row>
    <row r="24" spans="1:21" ht="16.5" customHeight="1" x14ac:dyDescent="0.2">
      <c r="A24" s="7"/>
      <c r="B24" s="7" t="s">
        <v>890</v>
      </c>
      <c r="C24" s="7"/>
      <c r="D24" s="7"/>
      <c r="E24" s="7"/>
      <c r="F24" s="7"/>
      <c r="G24" s="7"/>
      <c r="H24" s="7"/>
      <c r="I24" s="7"/>
      <c r="J24" s="7"/>
      <c r="K24" s="7"/>
      <c r="L24" s="9" t="s">
        <v>240</v>
      </c>
      <c r="M24" s="50">
        <v>1839685</v>
      </c>
      <c r="N24" s="50">
        <v>1255863</v>
      </c>
      <c r="O24" s="50">
        <v>1040650</v>
      </c>
      <c r="P24" s="45">
        <v>457753</v>
      </c>
      <c r="Q24" s="45">
        <v>333729</v>
      </c>
      <c r="R24" s="45">
        <v>101709</v>
      </c>
      <c r="S24" s="19">
        <v>45339</v>
      </c>
      <c r="T24" s="19">
        <v>38639</v>
      </c>
      <c r="U24" s="50">
        <v>5113367</v>
      </c>
    </row>
    <row r="25" spans="1:21" ht="16.5" customHeight="1" x14ac:dyDescent="0.2">
      <c r="A25" s="7"/>
      <c r="B25" s="7" t="s">
        <v>891</v>
      </c>
      <c r="C25" s="7"/>
      <c r="D25" s="7"/>
      <c r="E25" s="7"/>
      <c r="F25" s="7"/>
      <c r="G25" s="7"/>
      <c r="H25" s="7"/>
      <c r="I25" s="7"/>
      <c r="J25" s="7"/>
      <c r="K25" s="7"/>
      <c r="L25" s="9" t="s">
        <v>240</v>
      </c>
      <c r="M25" s="50">
        <v>1343574</v>
      </c>
      <c r="N25" s="45">
        <v>814573</v>
      </c>
      <c r="O25" s="45">
        <v>794982</v>
      </c>
      <c r="P25" s="45">
        <v>356300</v>
      </c>
      <c r="Q25" s="45">
        <v>258774</v>
      </c>
      <c r="R25" s="19">
        <v>72705</v>
      </c>
      <c r="S25" s="19">
        <v>30948</v>
      </c>
      <c r="T25" s="19">
        <v>24466</v>
      </c>
      <c r="U25" s="50">
        <v>3696322</v>
      </c>
    </row>
    <row r="26" spans="1:21" ht="16.5" customHeight="1" x14ac:dyDescent="0.2">
      <c r="A26" s="7"/>
      <c r="B26" s="7" t="s">
        <v>892</v>
      </c>
      <c r="C26" s="7"/>
      <c r="D26" s="7"/>
      <c r="E26" s="7"/>
      <c r="F26" s="7"/>
      <c r="G26" s="7"/>
      <c r="H26" s="7"/>
      <c r="I26" s="7"/>
      <c r="J26" s="7"/>
      <c r="K26" s="7"/>
      <c r="L26" s="9" t="s">
        <v>174</v>
      </c>
      <c r="M26" s="30">
        <v>73</v>
      </c>
      <c r="N26" s="30">
        <v>64.900000000000006</v>
      </c>
      <c r="O26" s="30">
        <v>76.400000000000006</v>
      </c>
      <c r="P26" s="30">
        <v>77.8</v>
      </c>
      <c r="Q26" s="30">
        <v>77.5</v>
      </c>
      <c r="R26" s="30">
        <v>71.5</v>
      </c>
      <c r="S26" s="30">
        <v>68.3</v>
      </c>
      <c r="T26" s="30">
        <v>63.3</v>
      </c>
      <c r="U26" s="30">
        <v>72.3</v>
      </c>
    </row>
    <row r="27" spans="1:21" ht="16.5" customHeight="1" x14ac:dyDescent="0.2">
      <c r="A27" s="7" t="s">
        <v>143</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888</v>
      </c>
      <c r="C28" s="7"/>
      <c r="D28" s="7"/>
      <c r="E28" s="7"/>
      <c r="F28" s="7"/>
      <c r="G28" s="7"/>
      <c r="H28" s="7"/>
      <c r="I28" s="7"/>
      <c r="J28" s="7"/>
      <c r="K28" s="7"/>
      <c r="L28" s="9" t="s">
        <v>240</v>
      </c>
      <c r="M28" s="45">
        <v>927890</v>
      </c>
      <c r="N28" s="45">
        <v>610516</v>
      </c>
      <c r="O28" s="45">
        <v>512235</v>
      </c>
      <c r="P28" s="45">
        <v>225479</v>
      </c>
      <c r="Q28" s="45">
        <v>158740</v>
      </c>
      <c r="R28" s="19">
        <v>49484</v>
      </c>
      <c r="S28" s="19">
        <v>22621</v>
      </c>
      <c r="T28" s="19">
        <v>18326</v>
      </c>
      <c r="U28" s="50">
        <v>2525291</v>
      </c>
    </row>
    <row r="29" spans="1:21" ht="16.5" customHeight="1" x14ac:dyDescent="0.2">
      <c r="A29" s="7"/>
      <c r="B29" s="7" t="s">
        <v>889</v>
      </c>
      <c r="C29" s="7"/>
      <c r="D29" s="7"/>
      <c r="E29" s="7"/>
      <c r="F29" s="7"/>
      <c r="G29" s="7"/>
      <c r="H29" s="7"/>
      <c r="I29" s="7"/>
      <c r="J29" s="7"/>
      <c r="K29" s="7"/>
      <c r="L29" s="9" t="s">
        <v>240</v>
      </c>
      <c r="M29" s="45">
        <v>775811</v>
      </c>
      <c r="N29" s="45">
        <v>526562</v>
      </c>
      <c r="O29" s="45">
        <v>435192</v>
      </c>
      <c r="P29" s="45">
        <v>176559</v>
      </c>
      <c r="Q29" s="45">
        <v>136409</v>
      </c>
      <c r="R29" s="19">
        <v>39492</v>
      </c>
      <c r="S29" s="19">
        <v>17713</v>
      </c>
      <c r="T29" s="19">
        <v>15347</v>
      </c>
      <c r="U29" s="50">
        <v>2123085</v>
      </c>
    </row>
    <row r="30" spans="1:21" ht="16.5" customHeight="1" x14ac:dyDescent="0.2">
      <c r="A30" s="7"/>
      <c r="B30" s="7" t="s">
        <v>890</v>
      </c>
      <c r="C30" s="7"/>
      <c r="D30" s="7"/>
      <c r="E30" s="7"/>
      <c r="F30" s="7"/>
      <c r="G30" s="7"/>
      <c r="H30" s="7"/>
      <c r="I30" s="7"/>
      <c r="J30" s="7"/>
      <c r="K30" s="7"/>
      <c r="L30" s="9" t="s">
        <v>240</v>
      </c>
      <c r="M30" s="50">
        <v>1703701</v>
      </c>
      <c r="N30" s="50">
        <v>1137078</v>
      </c>
      <c r="O30" s="45">
        <v>947427</v>
      </c>
      <c r="P30" s="45">
        <v>402038</v>
      </c>
      <c r="Q30" s="45">
        <v>295149</v>
      </c>
      <c r="R30" s="19">
        <v>88976</v>
      </c>
      <c r="S30" s="19">
        <v>40334</v>
      </c>
      <c r="T30" s="19">
        <v>33673</v>
      </c>
      <c r="U30" s="50">
        <v>4648376</v>
      </c>
    </row>
    <row r="31" spans="1:21" ht="16.5" customHeight="1" x14ac:dyDescent="0.2">
      <c r="A31" s="7"/>
      <c r="B31" s="7" t="s">
        <v>891</v>
      </c>
      <c r="C31" s="7"/>
      <c r="D31" s="7"/>
      <c r="E31" s="7"/>
      <c r="F31" s="7"/>
      <c r="G31" s="7"/>
      <c r="H31" s="7"/>
      <c r="I31" s="7"/>
      <c r="J31" s="7"/>
      <c r="K31" s="7"/>
      <c r="L31" s="9" t="s">
        <v>240</v>
      </c>
      <c r="M31" s="50">
        <v>1211053</v>
      </c>
      <c r="N31" s="45">
        <v>727724</v>
      </c>
      <c r="O31" s="45">
        <v>706246</v>
      </c>
      <c r="P31" s="45">
        <v>299338</v>
      </c>
      <c r="Q31" s="45">
        <v>235396</v>
      </c>
      <c r="R31" s="19">
        <v>64172</v>
      </c>
      <c r="S31" s="19">
        <v>27785</v>
      </c>
      <c r="T31" s="19">
        <v>18929</v>
      </c>
      <c r="U31" s="50">
        <v>3290643</v>
      </c>
    </row>
    <row r="32" spans="1:21" ht="16.5" customHeight="1" x14ac:dyDescent="0.2">
      <c r="A32" s="11"/>
      <c r="B32" s="11" t="s">
        <v>892</v>
      </c>
      <c r="C32" s="11"/>
      <c r="D32" s="11"/>
      <c r="E32" s="11"/>
      <c r="F32" s="11"/>
      <c r="G32" s="11"/>
      <c r="H32" s="11"/>
      <c r="I32" s="11"/>
      <c r="J32" s="11"/>
      <c r="K32" s="11"/>
      <c r="L32" s="12" t="s">
        <v>174</v>
      </c>
      <c r="M32" s="37">
        <v>71.099999999999994</v>
      </c>
      <c r="N32" s="37">
        <v>64</v>
      </c>
      <c r="O32" s="37">
        <v>74.5</v>
      </c>
      <c r="P32" s="37">
        <v>74.5</v>
      </c>
      <c r="Q32" s="37">
        <v>79.8</v>
      </c>
      <c r="R32" s="37">
        <v>72.099999999999994</v>
      </c>
      <c r="S32" s="37">
        <v>68.900000000000006</v>
      </c>
      <c r="T32" s="37">
        <v>56.2</v>
      </c>
      <c r="U32" s="37">
        <v>70.8</v>
      </c>
    </row>
    <row r="33" spans="1:21" ht="4.5" customHeight="1" x14ac:dyDescent="0.2">
      <c r="A33" s="25"/>
      <c r="B33" s="25"/>
      <c r="C33" s="2"/>
      <c r="D33" s="2"/>
      <c r="E33" s="2"/>
      <c r="F33" s="2"/>
      <c r="G33" s="2"/>
      <c r="H33" s="2"/>
      <c r="I33" s="2"/>
      <c r="J33" s="2"/>
      <c r="K33" s="2"/>
      <c r="L33" s="2"/>
      <c r="M33" s="2"/>
      <c r="N33" s="2"/>
      <c r="O33" s="2"/>
      <c r="P33" s="2"/>
      <c r="Q33" s="2"/>
      <c r="R33" s="2"/>
      <c r="S33" s="2"/>
      <c r="T33" s="2"/>
      <c r="U33" s="2"/>
    </row>
    <row r="34" spans="1:21" ht="16.5" customHeight="1" x14ac:dyDescent="0.2">
      <c r="A34" s="35"/>
      <c r="B34" s="35"/>
      <c r="C34" s="79" t="s">
        <v>154</v>
      </c>
      <c r="D34" s="79"/>
      <c r="E34" s="79"/>
      <c r="F34" s="79"/>
      <c r="G34" s="79"/>
      <c r="H34" s="79"/>
      <c r="I34" s="79"/>
      <c r="J34" s="79"/>
      <c r="K34" s="79"/>
      <c r="L34" s="79"/>
      <c r="M34" s="79"/>
      <c r="N34" s="79"/>
      <c r="O34" s="79"/>
      <c r="P34" s="79"/>
      <c r="Q34" s="79"/>
      <c r="R34" s="79"/>
      <c r="S34" s="79"/>
      <c r="T34" s="79"/>
      <c r="U34" s="79"/>
    </row>
    <row r="35" spans="1:21" ht="16.5" customHeight="1" x14ac:dyDescent="0.2">
      <c r="A35" s="35"/>
      <c r="B35" s="35"/>
      <c r="C35" s="79" t="s">
        <v>155</v>
      </c>
      <c r="D35" s="79"/>
      <c r="E35" s="79"/>
      <c r="F35" s="79"/>
      <c r="G35" s="79"/>
      <c r="H35" s="79"/>
      <c r="I35" s="79"/>
      <c r="J35" s="79"/>
      <c r="K35" s="79"/>
      <c r="L35" s="79"/>
      <c r="M35" s="79"/>
      <c r="N35" s="79"/>
      <c r="O35" s="79"/>
      <c r="P35" s="79"/>
      <c r="Q35" s="79"/>
      <c r="R35" s="79"/>
      <c r="S35" s="79"/>
      <c r="T35" s="79"/>
      <c r="U35" s="79"/>
    </row>
    <row r="36" spans="1:21" ht="4.5" customHeight="1" x14ac:dyDescent="0.2"/>
    <row r="37" spans="1:21" ht="29.45" customHeight="1" x14ac:dyDescent="0.2">
      <c r="A37" s="26" t="s">
        <v>125</v>
      </c>
      <c r="B37" s="25"/>
      <c r="C37" s="25"/>
      <c r="D37" s="25"/>
      <c r="E37" s="79" t="s">
        <v>893</v>
      </c>
      <c r="F37" s="79"/>
      <c r="G37" s="79"/>
      <c r="H37" s="79"/>
      <c r="I37" s="79"/>
      <c r="J37" s="79"/>
      <c r="K37" s="79"/>
      <c r="L37" s="79"/>
      <c r="M37" s="79"/>
      <c r="N37" s="79"/>
      <c r="O37" s="79"/>
      <c r="P37" s="79"/>
      <c r="Q37" s="79"/>
      <c r="R37" s="79"/>
      <c r="S37" s="79"/>
      <c r="T37" s="79"/>
      <c r="U37" s="79"/>
    </row>
  </sheetData>
  <mergeCells count="4">
    <mergeCell ref="K1:U1"/>
    <mergeCell ref="C34:U34"/>
    <mergeCell ref="C35:U35"/>
    <mergeCell ref="E37:U37"/>
  </mergeCells>
  <pageMargins left="0.7" right="0.7" top="0.75" bottom="0.75" header="0.3" footer="0.3"/>
  <pageSetup paperSize="9" fitToHeight="0" orientation="landscape" horizontalDpi="300" verticalDpi="300"/>
  <headerFooter scaleWithDoc="0" alignWithMargins="0">
    <oddHeader>&amp;C&amp;"Arial"&amp;8TABLE 10A.59</oddHeader>
    <oddFooter>&amp;L&amp;"Arial"&amp;8REPORT ON
GOVERNMENT
SERVICES 2022&amp;R&amp;"Arial"&amp;8PRIMARY AND
COMMUNITY HEALTH
PAGE &amp;B&amp;P&amp;B</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AD24"/>
  <sheetViews>
    <sheetView showGridLines="0" workbookViewId="0"/>
  </sheetViews>
  <sheetFormatPr defaultColWidth="10.85546875" defaultRowHeight="12.75" x14ac:dyDescent="0.2"/>
  <cols>
    <col min="1" max="11" width="1.7109375" customWidth="1"/>
    <col min="12" max="12" width="5.42578125" customWidth="1"/>
    <col min="13" max="13" width="6" customWidth="1"/>
    <col min="14" max="14" width="6.140625" customWidth="1"/>
    <col min="15" max="15" width="6" customWidth="1"/>
    <col min="16" max="16" width="6.140625" customWidth="1"/>
    <col min="17" max="17" width="6" customWidth="1"/>
    <col min="18" max="18" width="6.140625" customWidth="1"/>
    <col min="19" max="19" width="6" customWidth="1"/>
    <col min="20" max="20" width="6.140625" customWidth="1"/>
    <col min="21" max="21" width="6" customWidth="1"/>
    <col min="22" max="22" width="6.140625" customWidth="1"/>
    <col min="23" max="23" width="6" customWidth="1"/>
    <col min="24" max="24" width="6.140625" customWidth="1"/>
    <col min="25" max="25" width="6" customWidth="1"/>
    <col min="26" max="26" width="6.140625" customWidth="1"/>
    <col min="27" max="27" width="6" customWidth="1"/>
    <col min="28" max="28" width="6.140625" customWidth="1"/>
    <col min="29" max="29" width="6" customWidth="1"/>
    <col min="30" max="30" width="6.140625" customWidth="1"/>
  </cols>
  <sheetData>
    <row r="1" spans="1:30" ht="50.45" customHeight="1" x14ac:dyDescent="0.2">
      <c r="A1" s="8" t="s">
        <v>894</v>
      </c>
      <c r="B1" s="8"/>
      <c r="C1" s="8"/>
      <c r="D1" s="8"/>
      <c r="E1" s="8"/>
      <c r="F1" s="8"/>
      <c r="G1" s="8"/>
      <c r="H1" s="8"/>
      <c r="I1" s="8"/>
      <c r="J1" s="8"/>
      <c r="K1" s="85" t="s">
        <v>895</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674</v>
      </c>
      <c r="AB2" s="91"/>
      <c r="AC2" s="90" t="s">
        <v>212</v>
      </c>
      <c r="AD2" s="91"/>
    </row>
    <row r="3" spans="1:30" ht="16.5" customHeight="1" x14ac:dyDescent="0.2">
      <c r="A3" s="7" t="s">
        <v>896</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897</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140</v>
      </c>
      <c r="D5" s="7"/>
      <c r="E5" s="7"/>
      <c r="F5" s="7"/>
      <c r="G5" s="7"/>
      <c r="H5" s="7"/>
      <c r="I5" s="7"/>
      <c r="J5" s="7"/>
      <c r="K5" s="7"/>
      <c r="L5" s="9" t="s">
        <v>174</v>
      </c>
      <c r="M5" s="30">
        <v>69.599999999999994</v>
      </c>
      <c r="N5" s="52">
        <v>4</v>
      </c>
      <c r="O5" s="30">
        <v>72.599999999999994</v>
      </c>
      <c r="P5" s="52">
        <v>3.1</v>
      </c>
      <c r="Q5" s="30">
        <v>71.8</v>
      </c>
      <c r="R5" s="52">
        <v>4.4000000000000004</v>
      </c>
      <c r="S5" s="30">
        <v>73.900000000000006</v>
      </c>
      <c r="T5" s="52">
        <v>5.0999999999999996</v>
      </c>
      <c r="U5" s="30">
        <v>71.900000000000006</v>
      </c>
      <c r="V5" s="52">
        <v>4.4000000000000004</v>
      </c>
      <c r="W5" s="30">
        <v>66.400000000000006</v>
      </c>
      <c r="X5" s="52">
        <v>7.5</v>
      </c>
      <c r="Y5" s="30">
        <v>66</v>
      </c>
      <c r="Z5" s="52">
        <v>6.8</v>
      </c>
      <c r="AA5" s="58">
        <v>67.099999999999994</v>
      </c>
      <c r="AB5" s="61">
        <v>12.9</v>
      </c>
      <c r="AC5" s="30">
        <v>71.599999999999994</v>
      </c>
      <c r="AD5" s="52">
        <v>1.1000000000000001</v>
      </c>
    </row>
    <row r="6" spans="1:30" ht="16.5" customHeight="1" x14ac:dyDescent="0.2">
      <c r="A6" s="7"/>
      <c r="B6" s="7"/>
      <c r="C6" s="7"/>
      <c r="D6" s="7" t="s">
        <v>521</v>
      </c>
      <c r="E6" s="7"/>
      <c r="F6" s="7"/>
      <c r="G6" s="7"/>
      <c r="H6" s="7"/>
      <c r="I6" s="7"/>
      <c r="J6" s="7"/>
      <c r="K6" s="7"/>
      <c r="L6" s="9" t="s">
        <v>174</v>
      </c>
      <c r="M6" s="36">
        <v>3</v>
      </c>
      <c r="N6" s="7"/>
      <c r="O6" s="36">
        <v>2.2000000000000002</v>
      </c>
      <c r="P6" s="7"/>
      <c r="Q6" s="36">
        <v>3.1</v>
      </c>
      <c r="R6" s="7"/>
      <c r="S6" s="36">
        <v>3.5</v>
      </c>
      <c r="T6" s="7"/>
      <c r="U6" s="36">
        <v>3.1</v>
      </c>
      <c r="V6" s="7"/>
      <c r="W6" s="36">
        <v>5.8</v>
      </c>
      <c r="X6" s="7"/>
      <c r="Y6" s="36">
        <v>5.3</v>
      </c>
      <c r="Z6" s="7"/>
      <c r="AA6" s="36">
        <v>9.8000000000000007</v>
      </c>
      <c r="AB6" s="7"/>
      <c r="AC6" s="36">
        <v>0.8</v>
      </c>
      <c r="AD6" s="7"/>
    </row>
    <row r="7" spans="1:30" ht="16.5" customHeight="1" x14ac:dyDescent="0.2">
      <c r="A7" s="7"/>
      <c r="B7" s="7"/>
      <c r="C7" s="7" t="s">
        <v>96</v>
      </c>
      <c r="D7" s="7"/>
      <c r="E7" s="7"/>
      <c r="F7" s="7"/>
      <c r="G7" s="7"/>
      <c r="H7" s="7"/>
      <c r="I7" s="7"/>
      <c r="J7" s="7"/>
      <c r="K7" s="7"/>
      <c r="L7" s="9" t="s">
        <v>174</v>
      </c>
      <c r="M7" s="30">
        <v>69.599999999999994</v>
      </c>
      <c r="N7" s="52">
        <v>2.8</v>
      </c>
      <c r="O7" s="30">
        <v>68.400000000000006</v>
      </c>
      <c r="P7" s="52">
        <v>3.3</v>
      </c>
      <c r="Q7" s="30">
        <v>71</v>
      </c>
      <c r="R7" s="52">
        <v>5.6</v>
      </c>
      <c r="S7" s="30">
        <v>77.7</v>
      </c>
      <c r="T7" s="52">
        <v>5.4</v>
      </c>
      <c r="U7" s="30">
        <v>66</v>
      </c>
      <c r="V7" s="52">
        <v>6</v>
      </c>
      <c r="W7" s="30">
        <v>65.400000000000006</v>
      </c>
      <c r="X7" s="52">
        <v>8</v>
      </c>
      <c r="Y7" s="30">
        <v>68.400000000000006</v>
      </c>
      <c r="Z7" s="52">
        <v>7.2</v>
      </c>
      <c r="AA7" s="58">
        <v>71.099999999999994</v>
      </c>
      <c r="AB7" s="61">
        <v>10.8</v>
      </c>
      <c r="AC7" s="30">
        <v>69.8</v>
      </c>
      <c r="AD7" s="52">
        <v>1.4</v>
      </c>
    </row>
    <row r="8" spans="1:30" ht="16.5" customHeight="1" x14ac:dyDescent="0.2">
      <c r="A8" s="11"/>
      <c r="B8" s="11"/>
      <c r="C8" s="11"/>
      <c r="D8" s="11" t="s">
        <v>521</v>
      </c>
      <c r="E8" s="11"/>
      <c r="F8" s="11"/>
      <c r="G8" s="11"/>
      <c r="H8" s="11"/>
      <c r="I8" s="11"/>
      <c r="J8" s="11"/>
      <c r="K8" s="11"/>
      <c r="L8" s="12" t="s">
        <v>174</v>
      </c>
      <c r="M8" s="39">
        <v>2</v>
      </c>
      <c r="N8" s="11"/>
      <c r="O8" s="39">
        <v>2.5</v>
      </c>
      <c r="P8" s="11"/>
      <c r="Q8" s="39">
        <v>4</v>
      </c>
      <c r="R8" s="11"/>
      <c r="S8" s="39">
        <v>3.6</v>
      </c>
      <c r="T8" s="11"/>
      <c r="U8" s="39">
        <v>4.5999999999999996</v>
      </c>
      <c r="V8" s="11"/>
      <c r="W8" s="39">
        <v>6.2</v>
      </c>
      <c r="X8" s="11"/>
      <c r="Y8" s="39">
        <v>5.3</v>
      </c>
      <c r="Z8" s="11"/>
      <c r="AA8" s="39">
        <v>7.8</v>
      </c>
      <c r="AB8" s="11"/>
      <c r="AC8" s="39">
        <v>1</v>
      </c>
      <c r="AD8" s="11"/>
    </row>
    <row r="9" spans="1:30" ht="4.5" customHeight="1" x14ac:dyDescent="0.2">
      <c r="A9" s="25"/>
      <c r="B9" s="25"/>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16.5" customHeight="1" x14ac:dyDescent="0.2">
      <c r="A10" s="25"/>
      <c r="B10" s="25"/>
      <c r="C10" s="79" t="s">
        <v>522</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row>
    <row r="11" spans="1:30" ht="4.5" customHeight="1" x14ac:dyDescent="0.2">
      <c r="A11" s="25"/>
      <c r="B11" s="2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6.5" customHeight="1" x14ac:dyDescent="0.2">
      <c r="A12" s="35"/>
      <c r="B12" s="35"/>
      <c r="C12" s="79" t="s">
        <v>154</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1:30" ht="16.5" customHeight="1" x14ac:dyDescent="0.2">
      <c r="A13" s="35"/>
      <c r="B13" s="35"/>
      <c r="C13" s="79" t="s">
        <v>155</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1:30" ht="4.5" customHeight="1" x14ac:dyDescent="0.2">
      <c r="A14" s="25"/>
      <c r="B14" s="2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29.45" customHeight="1" x14ac:dyDescent="0.2">
      <c r="A15" s="25" t="s">
        <v>115</v>
      </c>
      <c r="B15" s="25"/>
      <c r="C15" s="79" t="s">
        <v>651</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1:30" ht="29.45" customHeight="1" x14ac:dyDescent="0.2">
      <c r="A16" s="25" t="s">
        <v>117</v>
      </c>
      <c r="B16" s="25"/>
      <c r="C16" s="79" t="s">
        <v>898</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1:30" ht="16.5" customHeight="1" x14ac:dyDescent="0.2">
      <c r="A17" s="25" t="s">
        <v>119</v>
      </c>
      <c r="B17" s="25"/>
      <c r="C17" s="79" t="s">
        <v>899</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ht="16.5" customHeight="1" x14ac:dyDescent="0.2">
      <c r="A18" s="25" t="s">
        <v>121</v>
      </c>
      <c r="B18" s="25"/>
      <c r="C18" s="79" t="s">
        <v>900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1:30" ht="16.5" customHeight="1" x14ac:dyDescent="0.2">
      <c r="A19" s="25" t="s">
        <v>123</v>
      </c>
      <c r="B19" s="25"/>
      <c r="C19" s="79" t="s">
        <v>901</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1:30" ht="42.4" customHeight="1" x14ac:dyDescent="0.2">
      <c r="A20" s="25" t="s">
        <v>161</v>
      </c>
      <c r="B20" s="25"/>
      <c r="C20" s="79" t="s">
        <v>527</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1:30" ht="29.45" customHeight="1" x14ac:dyDescent="0.2">
      <c r="A21" s="25" t="s">
        <v>180</v>
      </c>
      <c r="B21" s="25"/>
      <c r="C21" s="79" t="s">
        <v>528</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1:30" ht="16.5" customHeight="1" x14ac:dyDescent="0.2">
      <c r="A22" s="25" t="s">
        <v>654</v>
      </c>
      <c r="B22" s="25"/>
      <c r="C22" s="79" t="s">
        <v>655</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1:30" ht="4.5" customHeight="1" x14ac:dyDescent="0.2"/>
    <row r="24" spans="1:30" ht="16.5" customHeight="1" x14ac:dyDescent="0.2">
      <c r="A24" s="26" t="s">
        <v>125</v>
      </c>
      <c r="B24" s="25"/>
      <c r="C24" s="25"/>
      <c r="D24" s="25"/>
      <c r="E24" s="79" t="s">
        <v>902</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sheetData>
  <mergeCells count="22">
    <mergeCell ref="W2:X2"/>
    <mergeCell ref="Y2:Z2"/>
    <mergeCell ref="AA2:AB2"/>
    <mergeCell ref="AC2:AD2"/>
    <mergeCell ref="K1:AD1"/>
    <mergeCell ref="M2:N2"/>
    <mergeCell ref="O2:P2"/>
    <mergeCell ref="Q2:R2"/>
    <mergeCell ref="S2:T2"/>
    <mergeCell ref="U2:V2"/>
    <mergeCell ref="C10:AD10"/>
    <mergeCell ref="C12:AD12"/>
    <mergeCell ref="C13:AD13"/>
    <mergeCell ref="C15:AD15"/>
    <mergeCell ref="C16:AD16"/>
    <mergeCell ref="C22:AD22"/>
    <mergeCell ref="E24:AD24"/>
    <mergeCell ref="C17:AD17"/>
    <mergeCell ref="C18:AD18"/>
    <mergeCell ref="C19:AD19"/>
    <mergeCell ref="C20:AD20"/>
    <mergeCell ref="C21:AD21"/>
  </mergeCells>
  <pageMargins left="0.7" right="0.7" top="0.75" bottom="0.75" header="0.3" footer="0.3"/>
  <pageSetup paperSize="9" fitToHeight="0" orientation="landscape" horizontalDpi="300" verticalDpi="300"/>
  <headerFooter scaleWithDoc="0" alignWithMargins="0">
    <oddHeader>&amp;C&amp;"Arial"&amp;8TABLE 10A.60</oddHeader>
    <oddFooter>&amp;L&amp;"Arial"&amp;8REPORT ON
GOVERNMENT
SERVICES 2022&amp;R&amp;"Arial"&amp;8PRIMARY AND
COMMUNITY HEALTH
PAGE &amp;B&amp;P&amp;B</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D22"/>
  <sheetViews>
    <sheetView showGridLines="0" workbookViewId="0"/>
  </sheetViews>
  <sheetFormatPr defaultColWidth="10.85546875" defaultRowHeight="12.75" x14ac:dyDescent="0.2"/>
  <cols>
    <col min="1" max="11" width="1.7109375" customWidth="1"/>
    <col min="12" max="12" width="5.42578125" customWidth="1"/>
    <col min="13" max="30" width="5" customWidth="1"/>
  </cols>
  <sheetData>
    <row r="1" spans="1:30" ht="51.75" customHeight="1" x14ac:dyDescent="0.2">
      <c r="A1" s="8" t="s">
        <v>903</v>
      </c>
      <c r="B1" s="8"/>
      <c r="C1" s="8"/>
      <c r="D1" s="8"/>
      <c r="E1" s="8"/>
      <c r="F1" s="8"/>
      <c r="G1" s="8"/>
      <c r="H1" s="8"/>
      <c r="I1" s="8"/>
      <c r="J1" s="8"/>
      <c r="K1" s="85" t="s">
        <v>904</v>
      </c>
      <c r="L1" s="86"/>
      <c r="M1" s="86"/>
      <c r="N1" s="86"/>
      <c r="O1" s="86"/>
      <c r="P1" s="86"/>
      <c r="Q1" s="86"/>
      <c r="R1" s="86"/>
      <c r="S1" s="86"/>
      <c r="T1" s="86"/>
      <c r="U1" s="86"/>
      <c r="V1" s="86"/>
      <c r="W1" s="86"/>
      <c r="X1" s="86"/>
      <c r="Y1" s="86"/>
      <c r="Z1" s="86"/>
      <c r="AA1" s="86"/>
      <c r="AB1" s="86"/>
      <c r="AC1" s="86"/>
      <c r="AD1" s="86"/>
    </row>
    <row r="2" spans="1:30" ht="16.5" customHeight="1" x14ac:dyDescent="0.2">
      <c r="A2" s="27"/>
      <c r="B2" s="27"/>
      <c r="C2" s="27"/>
      <c r="D2" s="27"/>
      <c r="E2" s="27"/>
      <c r="F2" s="27"/>
      <c r="G2" s="27"/>
      <c r="H2" s="27"/>
      <c r="I2" s="27"/>
      <c r="J2" s="27"/>
      <c r="K2" s="27"/>
      <c r="L2" s="28" t="s">
        <v>87</v>
      </c>
      <c r="M2" s="90" t="s">
        <v>129</v>
      </c>
      <c r="N2" s="91"/>
      <c r="O2" s="90" t="s">
        <v>130</v>
      </c>
      <c r="P2" s="91"/>
      <c r="Q2" s="90" t="s">
        <v>131</v>
      </c>
      <c r="R2" s="91"/>
      <c r="S2" s="90" t="s">
        <v>132</v>
      </c>
      <c r="T2" s="91"/>
      <c r="U2" s="90" t="s">
        <v>133</v>
      </c>
      <c r="V2" s="91"/>
      <c r="W2" s="90" t="s">
        <v>134</v>
      </c>
      <c r="X2" s="91"/>
      <c r="Y2" s="90" t="s">
        <v>135</v>
      </c>
      <c r="Z2" s="91"/>
      <c r="AA2" s="90" t="s">
        <v>378</v>
      </c>
      <c r="AB2" s="91"/>
      <c r="AC2" s="90" t="s">
        <v>212</v>
      </c>
      <c r="AD2" s="91"/>
    </row>
    <row r="3" spans="1:30" ht="16.5" customHeight="1" x14ac:dyDescent="0.2">
      <c r="A3" s="7" t="s">
        <v>896</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905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140</v>
      </c>
      <c r="D5" s="7"/>
      <c r="E5" s="7"/>
      <c r="F5" s="7"/>
      <c r="G5" s="7"/>
      <c r="H5" s="7"/>
      <c r="I5" s="7"/>
      <c r="J5" s="7"/>
      <c r="K5" s="7"/>
      <c r="L5" s="9" t="s">
        <v>174</v>
      </c>
      <c r="M5" s="30">
        <v>10.199999999999999</v>
      </c>
      <c r="N5" s="52">
        <v>1.7</v>
      </c>
      <c r="O5" s="30">
        <v>12.4</v>
      </c>
      <c r="P5" s="52">
        <v>2.2999999999999998</v>
      </c>
      <c r="Q5" s="30">
        <v>14.8</v>
      </c>
      <c r="R5" s="52">
        <v>3.2</v>
      </c>
      <c r="S5" s="30">
        <v>15.5</v>
      </c>
      <c r="T5" s="52">
        <v>3.9</v>
      </c>
      <c r="U5" s="30">
        <v>16</v>
      </c>
      <c r="V5" s="52">
        <v>3.1</v>
      </c>
      <c r="W5" s="30">
        <v>19.100000000000001</v>
      </c>
      <c r="X5" s="52">
        <v>3.2</v>
      </c>
      <c r="Y5" s="30">
        <v>15.8</v>
      </c>
      <c r="Z5" s="52">
        <v>7.4</v>
      </c>
      <c r="AA5" s="30">
        <v>12.5</v>
      </c>
      <c r="AB5" s="52">
        <v>5.4</v>
      </c>
      <c r="AC5" s="30">
        <v>13.1</v>
      </c>
      <c r="AD5" s="52">
        <v>0.9</v>
      </c>
    </row>
    <row r="6" spans="1:30" ht="16.5" customHeight="1" x14ac:dyDescent="0.2">
      <c r="A6" s="7"/>
      <c r="B6" s="7"/>
      <c r="C6" s="7"/>
      <c r="D6" s="7" t="s">
        <v>521</v>
      </c>
      <c r="E6" s="7"/>
      <c r="F6" s="7"/>
      <c r="G6" s="7"/>
      <c r="H6" s="7"/>
      <c r="I6" s="7"/>
      <c r="J6" s="7"/>
      <c r="K6" s="7"/>
      <c r="L6" s="9" t="s">
        <v>174</v>
      </c>
      <c r="M6" s="36">
        <v>8.6999999999999993</v>
      </c>
      <c r="N6" s="7"/>
      <c r="O6" s="36">
        <v>9.6</v>
      </c>
      <c r="P6" s="7"/>
      <c r="Q6" s="30">
        <v>11.1</v>
      </c>
      <c r="R6" s="7"/>
      <c r="S6" s="30">
        <v>12.8</v>
      </c>
      <c r="T6" s="7"/>
      <c r="U6" s="36">
        <v>9.9</v>
      </c>
      <c r="V6" s="7"/>
      <c r="W6" s="36">
        <v>8.5</v>
      </c>
      <c r="X6" s="7"/>
      <c r="Y6" s="30">
        <v>23.9</v>
      </c>
      <c r="Z6" s="7"/>
      <c r="AA6" s="30">
        <v>22.3</v>
      </c>
      <c r="AB6" s="7"/>
      <c r="AC6" s="36">
        <v>3.5</v>
      </c>
      <c r="AD6" s="7"/>
    </row>
    <row r="7" spans="1:30" ht="16.5" customHeight="1" x14ac:dyDescent="0.2">
      <c r="A7" s="7"/>
      <c r="B7" s="7"/>
      <c r="C7" s="7" t="s">
        <v>96</v>
      </c>
      <c r="D7" s="7"/>
      <c r="E7" s="7"/>
      <c r="F7" s="7"/>
      <c r="G7" s="7"/>
      <c r="H7" s="7"/>
      <c r="I7" s="7"/>
      <c r="J7" s="7"/>
      <c r="K7" s="7"/>
      <c r="L7" s="9" t="s">
        <v>174</v>
      </c>
      <c r="M7" s="30">
        <v>14.2</v>
      </c>
      <c r="N7" s="52">
        <v>2.6</v>
      </c>
      <c r="O7" s="30">
        <v>14.2</v>
      </c>
      <c r="P7" s="52">
        <v>2.5</v>
      </c>
      <c r="Q7" s="30">
        <v>15.9</v>
      </c>
      <c r="R7" s="52">
        <v>3.5</v>
      </c>
      <c r="S7" s="30">
        <v>10.4</v>
      </c>
      <c r="T7" s="52">
        <v>3</v>
      </c>
      <c r="U7" s="30">
        <v>11.7</v>
      </c>
      <c r="V7" s="52">
        <v>3.1</v>
      </c>
      <c r="W7" s="30">
        <v>18.5</v>
      </c>
      <c r="X7" s="52">
        <v>3.8</v>
      </c>
      <c r="Y7" s="30">
        <v>18.8</v>
      </c>
      <c r="Z7" s="52">
        <v>6.4</v>
      </c>
      <c r="AA7" s="30">
        <v>14.9</v>
      </c>
      <c r="AB7" s="52">
        <v>6.8</v>
      </c>
      <c r="AC7" s="30">
        <v>14.3</v>
      </c>
      <c r="AD7" s="52">
        <v>1.4</v>
      </c>
    </row>
    <row r="8" spans="1:30" ht="16.5" customHeight="1" x14ac:dyDescent="0.2">
      <c r="A8" s="11"/>
      <c r="B8" s="11"/>
      <c r="C8" s="11"/>
      <c r="D8" s="11" t="s">
        <v>521</v>
      </c>
      <c r="E8" s="11"/>
      <c r="F8" s="11"/>
      <c r="G8" s="11"/>
      <c r="H8" s="11"/>
      <c r="I8" s="11"/>
      <c r="J8" s="11"/>
      <c r="K8" s="11"/>
      <c r="L8" s="12" t="s">
        <v>174</v>
      </c>
      <c r="M8" s="39">
        <v>9.5</v>
      </c>
      <c r="N8" s="11"/>
      <c r="O8" s="39">
        <v>8.8000000000000007</v>
      </c>
      <c r="P8" s="11"/>
      <c r="Q8" s="37">
        <v>11.3</v>
      </c>
      <c r="R8" s="11"/>
      <c r="S8" s="37">
        <v>14.7</v>
      </c>
      <c r="T8" s="11"/>
      <c r="U8" s="37">
        <v>13.4</v>
      </c>
      <c r="V8" s="11"/>
      <c r="W8" s="37">
        <v>10.5</v>
      </c>
      <c r="X8" s="11"/>
      <c r="Y8" s="37">
        <v>17.3</v>
      </c>
      <c r="Z8" s="11"/>
      <c r="AA8" s="37">
        <v>23.3</v>
      </c>
      <c r="AB8" s="11"/>
      <c r="AC8" s="39">
        <v>5</v>
      </c>
      <c r="AD8" s="11"/>
    </row>
    <row r="9" spans="1:30" ht="4.5" customHeight="1" x14ac:dyDescent="0.2">
      <c r="A9" s="25"/>
      <c r="B9" s="25"/>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16.5" customHeight="1" x14ac:dyDescent="0.2">
      <c r="A10" s="25"/>
      <c r="B10" s="25"/>
      <c r="C10" s="79" t="s">
        <v>522</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row>
    <row r="11" spans="1:30" ht="4.5" customHeight="1" x14ac:dyDescent="0.2">
      <c r="A11" s="25"/>
      <c r="B11" s="2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6.5" customHeight="1" x14ac:dyDescent="0.2">
      <c r="A12" s="35"/>
      <c r="B12" s="35"/>
      <c r="C12" s="79" t="s">
        <v>154</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1:30" ht="16.5" customHeight="1" x14ac:dyDescent="0.2">
      <c r="A13" s="35"/>
      <c r="B13" s="35"/>
      <c r="C13" s="79" t="s">
        <v>155</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1:30" ht="4.5" customHeight="1" x14ac:dyDescent="0.2">
      <c r="A14" s="25"/>
      <c r="B14" s="2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29.45" customHeight="1" x14ac:dyDescent="0.2">
      <c r="A15" s="25" t="s">
        <v>115</v>
      </c>
      <c r="B15" s="25"/>
      <c r="C15" s="79" t="s">
        <v>651</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1:30" ht="29.45" customHeight="1" x14ac:dyDescent="0.2">
      <c r="A16" s="25" t="s">
        <v>117</v>
      </c>
      <c r="B16" s="25"/>
      <c r="C16" s="79" t="s">
        <v>898</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1:30" ht="29.45" customHeight="1" x14ac:dyDescent="0.2">
      <c r="A17" s="25" t="s">
        <v>119</v>
      </c>
      <c r="B17" s="25"/>
      <c r="C17" s="79" t="s">
        <v>899</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ht="16.5" customHeight="1" x14ac:dyDescent="0.2">
      <c r="A18" s="25" t="s">
        <v>121</v>
      </c>
      <c r="B18" s="25"/>
      <c r="C18" s="79" t="s">
        <v>900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1:30" ht="42.4" customHeight="1" x14ac:dyDescent="0.2">
      <c r="A19" s="25" t="s">
        <v>123</v>
      </c>
      <c r="B19" s="25"/>
      <c r="C19" s="79" t="s">
        <v>527</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1:30" ht="29.45" customHeight="1" x14ac:dyDescent="0.2">
      <c r="A20" s="25" t="s">
        <v>161</v>
      </c>
      <c r="B20" s="25"/>
      <c r="C20" s="79" t="s">
        <v>528</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1:30" ht="4.5" customHeight="1" x14ac:dyDescent="0.2"/>
    <row r="22" spans="1:30" ht="16.5" customHeight="1" x14ac:dyDescent="0.2">
      <c r="A22" s="26" t="s">
        <v>125</v>
      </c>
      <c r="B22" s="25"/>
      <c r="C22" s="25"/>
      <c r="D22" s="25"/>
      <c r="E22" s="79" t="s">
        <v>902</v>
      </c>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sheetData>
  <mergeCells count="20">
    <mergeCell ref="W2:X2"/>
    <mergeCell ref="Y2:Z2"/>
    <mergeCell ref="AA2:AB2"/>
    <mergeCell ref="AC2:AD2"/>
    <mergeCell ref="K1:AD1"/>
    <mergeCell ref="M2:N2"/>
    <mergeCell ref="O2:P2"/>
    <mergeCell ref="Q2:R2"/>
    <mergeCell ref="S2:T2"/>
    <mergeCell ref="U2:V2"/>
    <mergeCell ref="C10:AD10"/>
    <mergeCell ref="C12:AD12"/>
    <mergeCell ref="C13:AD13"/>
    <mergeCell ref="C15:AD15"/>
    <mergeCell ref="C16:AD16"/>
    <mergeCell ref="C17:AD17"/>
    <mergeCell ref="C18:AD18"/>
    <mergeCell ref="C19:AD19"/>
    <mergeCell ref="C20:AD20"/>
    <mergeCell ref="E22:AD22"/>
  </mergeCells>
  <pageMargins left="0.7" right="0.7" top="0.75" bottom="0.75" header="0.3" footer="0.3"/>
  <pageSetup paperSize="9" fitToHeight="0" orientation="landscape" horizontalDpi="300" verticalDpi="300"/>
  <headerFooter scaleWithDoc="0" alignWithMargins="0">
    <oddHeader>&amp;C&amp;"Arial"&amp;8TABLE 10A.61</oddHeader>
    <oddFooter>&amp;L&amp;"Arial"&amp;8REPORT ON
GOVERNMENT
SERVICES 2022&amp;R&amp;"Arial"&amp;8PRIMARY AND
COMMUNITY HEALTH
PAGE &amp;B&amp;P&amp;B</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U88"/>
  <sheetViews>
    <sheetView showGridLines="0" workbookViewId="0"/>
  </sheetViews>
  <sheetFormatPr defaultColWidth="10.85546875" defaultRowHeight="12.75" x14ac:dyDescent="0.2"/>
  <cols>
    <col min="1" max="11" width="1.7109375" customWidth="1"/>
    <col min="12" max="12" width="5.42578125" customWidth="1"/>
    <col min="13" max="21" width="9.28515625" customWidth="1"/>
  </cols>
  <sheetData>
    <row r="1" spans="1:21" ht="17.45" customHeight="1" x14ac:dyDescent="0.2">
      <c r="A1" s="8" t="s">
        <v>906</v>
      </c>
      <c r="B1" s="8"/>
      <c r="C1" s="8"/>
      <c r="D1" s="8"/>
      <c r="E1" s="8"/>
      <c r="F1" s="8"/>
      <c r="G1" s="8"/>
      <c r="H1" s="8"/>
      <c r="I1" s="8"/>
      <c r="J1" s="8"/>
      <c r="K1" s="85" t="s">
        <v>907</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225</v>
      </c>
      <c r="N2" s="29" t="s">
        <v>130</v>
      </c>
      <c r="O2" s="29" t="s">
        <v>131</v>
      </c>
      <c r="P2" s="29" t="s">
        <v>801</v>
      </c>
      <c r="Q2" s="29" t="s">
        <v>133</v>
      </c>
      <c r="R2" s="29" t="s">
        <v>134</v>
      </c>
      <c r="S2" s="29" t="s">
        <v>135</v>
      </c>
      <c r="T2" s="29" t="s">
        <v>136</v>
      </c>
      <c r="U2" s="29" t="s">
        <v>212</v>
      </c>
    </row>
    <row r="3" spans="1:21" ht="16.5" customHeight="1" x14ac:dyDescent="0.2">
      <c r="A3" s="7" t="s">
        <v>239</v>
      </c>
      <c r="B3" s="7"/>
      <c r="C3" s="7"/>
      <c r="D3" s="7"/>
      <c r="E3" s="7"/>
      <c r="F3" s="7"/>
      <c r="G3" s="7"/>
      <c r="H3" s="7"/>
      <c r="I3" s="7"/>
      <c r="J3" s="7"/>
      <c r="K3" s="7"/>
      <c r="L3" s="9"/>
      <c r="M3" s="10"/>
      <c r="N3" s="10"/>
      <c r="O3" s="10"/>
      <c r="P3" s="10"/>
      <c r="Q3" s="10"/>
      <c r="R3" s="10"/>
      <c r="S3" s="10"/>
      <c r="T3" s="10"/>
      <c r="U3" s="10"/>
    </row>
    <row r="4" spans="1:21" ht="16.5" customHeight="1" x14ac:dyDescent="0.2">
      <c r="A4" s="7"/>
      <c r="B4" s="7" t="s">
        <v>908</v>
      </c>
      <c r="C4" s="7"/>
      <c r="D4" s="7"/>
      <c r="E4" s="7"/>
      <c r="F4" s="7"/>
      <c r="G4" s="7"/>
      <c r="H4" s="7"/>
      <c r="I4" s="7"/>
      <c r="J4" s="7"/>
      <c r="K4" s="7"/>
      <c r="L4" s="9"/>
      <c r="M4" s="10"/>
      <c r="N4" s="10"/>
      <c r="O4" s="10"/>
      <c r="P4" s="10"/>
      <c r="Q4" s="10"/>
      <c r="R4" s="10"/>
      <c r="S4" s="10"/>
      <c r="T4" s="10"/>
      <c r="U4" s="10"/>
    </row>
    <row r="5" spans="1:21" ht="16.5" customHeight="1" x14ac:dyDescent="0.2">
      <c r="A5" s="7"/>
      <c r="B5" s="7"/>
      <c r="C5" s="7" t="s">
        <v>909</v>
      </c>
      <c r="D5" s="7"/>
      <c r="E5" s="7"/>
      <c r="F5" s="7"/>
      <c r="G5" s="7"/>
      <c r="H5" s="7"/>
      <c r="I5" s="7"/>
      <c r="J5" s="7"/>
      <c r="K5" s="7"/>
      <c r="L5" s="9" t="s">
        <v>240</v>
      </c>
      <c r="M5" s="33">
        <v>872</v>
      </c>
      <c r="N5" s="33">
        <v>639.6</v>
      </c>
      <c r="O5" s="33">
        <v>584.9</v>
      </c>
      <c r="P5" s="33">
        <v>257.2</v>
      </c>
      <c r="Q5" s="33">
        <v>175.9</v>
      </c>
      <c r="R5" s="30">
        <v>67.099999999999994</v>
      </c>
      <c r="S5" s="30">
        <v>28.4</v>
      </c>
      <c r="T5" s="30">
        <v>27.6</v>
      </c>
      <c r="U5" s="32">
        <v>2652.6</v>
      </c>
    </row>
    <row r="6" spans="1:21" ht="16.5" customHeight="1" x14ac:dyDescent="0.2">
      <c r="A6" s="7"/>
      <c r="B6" s="7"/>
      <c r="C6" s="7" t="s">
        <v>910</v>
      </c>
      <c r="D6" s="7"/>
      <c r="E6" s="7"/>
      <c r="F6" s="7"/>
      <c r="G6" s="7"/>
      <c r="H6" s="7"/>
      <c r="I6" s="7"/>
      <c r="J6" s="7"/>
      <c r="K6" s="7"/>
      <c r="L6" s="9" t="s">
        <v>240</v>
      </c>
      <c r="M6" s="32">
        <v>2100.1999999999998</v>
      </c>
      <c r="N6" s="32">
        <v>1851.8</v>
      </c>
      <c r="O6" s="32">
        <v>1589.2</v>
      </c>
      <c r="P6" s="33">
        <v>780.5</v>
      </c>
      <c r="Q6" s="33">
        <v>473.9</v>
      </c>
      <c r="R6" s="33">
        <v>123.9</v>
      </c>
      <c r="S6" s="33">
        <v>116.7</v>
      </c>
      <c r="T6" s="30">
        <v>62.8</v>
      </c>
      <c r="U6" s="32">
        <v>7099</v>
      </c>
    </row>
    <row r="7" spans="1:21" ht="16.5" customHeight="1" x14ac:dyDescent="0.2">
      <c r="A7" s="7"/>
      <c r="B7" s="7"/>
      <c r="C7" s="7" t="s">
        <v>911</v>
      </c>
      <c r="D7" s="7"/>
      <c r="E7" s="7"/>
      <c r="F7" s="7"/>
      <c r="G7" s="7"/>
      <c r="H7" s="7"/>
      <c r="I7" s="7"/>
      <c r="J7" s="7"/>
      <c r="K7" s="7"/>
      <c r="L7" s="9" t="s">
        <v>240</v>
      </c>
      <c r="M7" s="32">
        <v>2566.6</v>
      </c>
      <c r="N7" s="32">
        <v>1911.5</v>
      </c>
      <c r="O7" s="32">
        <v>1878.2</v>
      </c>
      <c r="P7" s="33">
        <v>836.5</v>
      </c>
      <c r="Q7" s="33">
        <v>586.5</v>
      </c>
      <c r="R7" s="33">
        <v>146</v>
      </c>
      <c r="S7" s="33">
        <v>129.6</v>
      </c>
      <c r="T7" s="30">
        <v>70.3</v>
      </c>
      <c r="U7" s="32">
        <v>8125.1</v>
      </c>
    </row>
    <row r="8" spans="1:21" ht="16.5" customHeight="1" x14ac:dyDescent="0.2">
      <c r="A8" s="7"/>
      <c r="B8" s="7"/>
      <c r="C8" s="7" t="s">
        <v>912</v>
      </c>
      <c r="D8" s="7"/>
      <c r="E8" s="7"/>
      <c r="F8" s="7"/>
      <c r="G8" s="7"/>
      <c r="H8" s="7"/>
      <c r="I8" s="7"/>
      <c r="J8" s="7"/>
      <c r="K8" s="7"/>
      <c r="L8" s="9" t="s">
        <v>240</v>
      </c>
      <c r="M8" s="32">
        <v>2476.3000000000002</v>
      </c>
      <c r="N8" s="32">
        <v>1943.1</v>
      </c>
      <c r="O8" s="32">
        <v>1606.8</v>
      </c>
      <c r="P8" s="33">
        <v>641.20000000000005</v>
      </c>
      <c r="Q8" s="33">
        <v>516.5</v>
      </c>
      <c r="R8" s="33">
        <v>162.9</v>
      </c>
      <c r="S8" s="30">
        <v>82.7</v>
      </c>
      <c r="T8" s="30">
        <v>39</v>
      </c>
      <c r="U8" s="32">
        <v>7468.4</v>
      </c>
    </row>
    <row r="9" spans="1:21" ht="16.5" customHeight="1" x14ac:dyDescent="0.2">
      <c r="A9" s="7"/>
      <c r="B9" s="7"/>
      <c r="C9" s="7" t="s">
        <v>536</v>
      </c>
      <c r="D9" s="7"/>
      <c r="E9" s="7"/>
      <c r="F9" s="7"/>
      <c r="G9" s="7"/>
      <c r="H9" s="7"/>
      <c r="I9" s="7"/>
      <c r="J9" s="7"/>
      <c r="K9" s="7"/>
      <c r="L9" s="9" t="s">
        <v>240</v>
      </c>
      <c r="M9" s="32">
        <v>1586</v>
      </c>
      <c r="N9" s="33">
        <v>996.4</v>
      </c>
      <c r="O9" s="33">
        <v>723.2</v>
      </c>
      <c r="P9" s="33">
        <v>355</v>
      </c>
      <c r="Q9" s="33">
        <v>271.3</v>
      </c>
      <c r="R9" s="30">
        <v>76.7</v>
      </c>
      <c r="S9" s="30">
        <v>46.3</v>
      </c>
      <c r="T9" s="30">
        <v>18.899999999999999</v>
      </c>
      <c r="U9" s="32">
        <v>4073.8</v>
      </c>
    </row>
    <row r="10" spans="1:21" ht="16.5" customHeight="1" x14ac:dyDescent="0.2">
      <c r="A10" s="7"/>
      <c r="B10" s="7"/>
      <c r="C10" s="7" t="s">
        <v>913</v>
      </c>
      <c r="D10" s="7"/>
      <c r="E10" s="7"/>
      <c r="F10" s="7"/>
      <c r="G10" s="7"/>
      <c r="H10" s="7"/>
      <c r="I10" s="7"/>
      <c r="J10" s="7"/>
      <c r="K10" s="7"/>
      <c r="L10" s="9" t="s">
        <v>240</v>
      </c>
      <c r="M10" s="32">
        <v>9601</v>
      </c>
      <c r="N10" s="32">
        <v>7342.4</v>
      </c>
      <c r="O10" s="32">
        <v>6382.3</v>
      </c>
      <c r="P10" s="32">
        <v>2870.4</v>
      </c>
      <c r="Q10" s="32">
        <v>2024</v>
      </c>
      <c r="R10" s="33">
        <v>576.4</v>
      </c>
      <c r="S10" s="33">
        <v>403.8</v>
      </c>
      <c r="T10" s="33">
        <v>218.6</v>
      </c>
      <c r="U10" s="31">
        <v>29418.9</v>
      </c>
    </row>
    <row r="11" spans="1:21" ht="16.5" customHeight="1" x14ac:dyDescent="0.2">
      <c r="A11" s="7"/>
      <c r="B11" s="7" t="s">
        <v>914</v>
      </c>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909</v>
      </c>
      <c r="D12" s="7"/>
      <c r="E12" s="7"/>
      <c r="F12" s="7"/>
      <c r="G12" s="7"/>
      <c r="H12" s="7"/>
      <c r="I12" s="7"/>
      <c r="J12" s="7"/>
      <c r="K12" s="7"/>
      <c r="L12" s="9" t="s">
        <v>174</v>
      </c>
      <c r="M12" s="36">
        <v>9.1</v>
      </c>
      <c r="N12" s="36">
        <v>8.6999999999999993</v>
      </c>
      <c r="O12" s="36">
        <v>9.1999999999999993</v>
      </c>
      <c r="P12" s="36">
        <v>9</v>
      </c>
      <c r="Q12" s="36">
        <v>8.6999999999999993</v>
      </c>
      <c r="R12" s="30">
        <v>11.6</v>
      </c>
      <c r="S12" s="36">
        <v>7</v>
      </c>
      <c r="T12" s="30">
        <v>12.6</v>
      </c>
      <c r="U12" s="36">
        <v>9</v>
      </c>
    </row>
    <row r="13" spans="1:21" ht="16.5" customHeight="1" x14ac:dyDescent="0.2">
      <c r="A13" s="7"/>
      <c r="B13" s="7"/>
      <c r="C13" s="7" t="s">
        <v>910</v>
      </c>
      <c r="D13" s="7"/>
      <c r="E13" s="7"/>
      <c r="F13" s="7"/>
      <c r="G13" s="7"/>
      <c r="H13" s="7"/>
      <c r="I13" s="7"/>
      <c r="J13" s="7"/>
      <c r="K13" s="7"/>
      <c r="L13" s="9" t="s">
        <v>174</v>
      </c>
      <c r="M13" s="30">
        <v>21.9</v>
      </c>
      <c r="N13" s="30">
        <v>25.2</v>
      </c>
      <c r="O13" s="30">
        <v>24.9</v>
      </c>
      <c r="P13" s="30">
        <v>27.2</v>
      </c>
      <c r="Q13" s="30">
        <v>23.4</v>
      </c>
      <c r="R13" s="30">
        <v>21.5</v>
      </c>
      <c r="S13" s="30">
        <v>28.9</v>
      </c>
      <c r="T13" s="30">
        <v>28.7</v>
      </c>
      <c r="U13" s="30">
        <v>24.1</v>
      </c>
    </row>
    <row r="14" spans="1:21" ht="16.5" customHeight="1" x14ac:dyDescent="0.2">
      <c r="A14" s="7"/>
      <c r="B14" s="7"/>
      <c r="C14" s="7" t="s">
        <v>911</v>
      </c>
      <c r="D14" s="7"/>
      <c r="E14" s="7"/>
      <c r="F14" s="7"/>
      <c r="G14" s="7"/>
      <c r="H14" s="7"/>
      <c r="I14" s="7"/>
      <c r="J14" s="7"/>
      <c r="K14" s="7"/>
      <c r="L14" s="9" t="s">
        <v>174</v>
      </c>
      <c r="M14" s="30">
        <v>26.7</v>
      </c>
      <c r="N14" s="30">
        <v>26</v>
      </c>
      <c r="O14" s="30">
        <v>29.4</v>
      </c>
      <c r="P14" s="30">
        <v>29.1</v>
      </c>
      <c r="Q14" s="30">
        <v>29</v>
      </c>
      <c r="R14" s="30">
        <v>25.3</v>
      </c>
      <c r="S14" s="30">
        <v>32.1</v>
      </c>
      <c r="T14" s="30">
        <v>32.200000000000003</v>
      </c>
      <c r="U14" s="30">
        <v>27.6</v>
      </c>
    </row>
    <row r="15" spans="1:21" ht="16.5" customHeight="1" x14ac:dyDescent="0.2">
      <c r="A15" s="7"/>
      <c r="B15" s="7"/>
      <c r="C15" s="7" t="s">
        <v>912</v>
      </c>
      <c r="D15" s="7"/>
      <c r="E15" s="7"/>
      <c r="F15" s="7"/>
      <c r="G15" s="7"/>
      <c r="H15" s="7"/>
      <c r="I15" s="7"/>
      <c r="J15" s="7"/>
      <c r="K15" s="7"/>
      <c r="L15" s="9" t="s">
        <v>174</v>
      </c>
      <c r="M15" s="30">
        <v>25.8</v>
      </c>
      <c r="N15" s="30">
        <v>26.5</v>
      </c>
      <c r="O15" s="30">
        <v>25.2</v>
      </c>
      <c r="P15" s="30">
        <v>22.3</v>
      </c>
      <c r="Q15" s="30">
        <v>25.5</v>
      </c>
      <c r="R15" s="30">
        <v>28.3</v>
      </c>
      <c r="S15" s="30">
        <v>20.5</v>
      </c>
      <c r="T15" s="30">
        <v>17.8</v>
      </c>
      <c r="U15" s="30">
        <v>25.4</v>
      </c>
    </row>
    <row r="16" spans="1:21" ht="16.5" customHeight="1" x14ac:dyDescent="0.2">
      <c r="A16" s="7"/>
      <c r="B16" s="7"/>
      <c r="C16" s="7" t="s">
        <v>536</v>
      </c>
      <c r="D16" s="7"/>
      <c r="E16" s="7"/>
      <c r="F16" s="7"/>
      <c r="G16" s="7"/>
      <c r="H16" s="7"/>
      <c r="I16" s="7"/>
      <c r="J16" s="7"/>
      <c r="K16" s="7"/>
      <c r="L16" s="9" t="s">
        <v>174</v>
      </c>
      <c r="M16" s="30">
        <v>16.5</v>
      </c>
      <c r="N16" s="30">
        <v>13.6</v>
      </c>
      <c r="O16" s="30">
        <v>11.3</v>
      </c>
      <c r="P16" s="30">
        <v>12.4</v>
      </c>
      <c r="Q16" s="30">
        <v>13.4</v>
      </c>
      <c r="R16" s="30">
        <v>13.3</v>
      </c>
      <c r="S16" s="30">
        <v>11.5</v>
      </c>
      <c r="T16" s="36">
        <v>8.6</v>
      </c>
      <c r="U16" s="30">
        <v>13.8</v>
      </c>
    </row>
    <row r="17" spans="1:21" ht="16.5" customHeight="1" x14ac:dyDescent="0.2">
      <c r="A17" s="7"/>
      <c r="B17" s="7"/>
      <c r="C17" s="7" t="s">
        <v>913</v>
      </c>
      <c r="D17" s="7"/>
      <c r="E17" s="7"/>
      <c r="F17" s="7"/>
      <c r="G17" s="7"/>
      <c r="H17" s="7"/>
      <c r="I17" s="7"/>
      <c r="J17" s="7"/>
      <c r="K17" s="7"/>
      <c r="L17" s="9" t="s">
        <v>174</v>
      </c>
      <c r="M17" s="33">
        <v>100</v>
      </c>
      <c r="N17" s="33">
        <v>100</v>
      </c>
      <c r="O17" s="33">
        <v>100</v>
      </c>
      <c r="P17" s="33">
        <v>100</v>
      </c>
      <c r="Q17" s="33">
        <v>100</v>
      </c>
      <c r="R17" s="33">
        <v>100</v>
      </c>
      <c r="S17" s="33">
        <v>100</v>
      </c>
      <c r="T17" s="33">
        <v>100</v>
      </c>
      <c r="U17" s="33">
        <v>100</v>
      </c>
    </row>
    <row r="18" spans="1:21" ht="16.5" customHeight="1" x14ac:dyDescent="0.2">
      <c r="A18" s="7" t="s">
        <v>241</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908</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909</v>
      </c>
      <c r="D20" s="7"/>
      <c r="E20" s="7"/>
      <c r="F20" s="7"/>
      <c r="G20" s="7"/>
      <c r="H20" s="7"/>
      <c r="I20" s="7"/>
      <c r="J20" s="7"/>
      <c r="K20" s="7"/>
      <c r="L20" s="9" t="s">
        <v>240</v>
      </c>
      <c r="M20" s="33">
        <v>890.7</v>
      </c>
      <c r="N20" s="33">
        <v>700.6</v>
      </c>
      <c r="O20" s="33">
        <v>635.70000000000005</v>
      </c>
      <c r="P20" s="33">
        <v>279.39999999999998</v>
      </c>
      <c r="Q20" s="33">
        <v>189.2</v>
      </c>
      <c r="R20" s="30">
        <v>64.099999999999994</v>
      </c>
      <c r="S20" s="30">
        <v>26.1</v>
      </c>
      <c r="T20" s="30">
        <v>25</v>
      </c>
      <c r="U20" s="32">
        <v>2810.8</v>
      </c>
    </row>
    <row r="21" spans="1:21" ht="16.5" customHeight="1" x14ac:dyDescent="0.2">
      <c r="A21" s="7"/>
      <c r="B21" s="7"/>
      <c r="C21" s="7" t="s">
        <v>910</v>
      </c>
      <c r="D21" s="7"/>
      <c r="E21" s="7"/>
      <c r="F21" s="7"/>
      <c r="G21" s="7"/>
      <c r="H21" s="7"/>
      <c r="I21" s="7"/>
      <c r="J21" s="7"/>
      <c r="K21" s="7"/>
      <c r="L21" s="9" t="s">
        <v>240</v>
      </c>
      <c r="M21" s="32">
        <v>2157.8000000000002</v>
      </c>
      <c r="N21" s="32">
        <v>1935.1</v>
      </c>
      <c r="O21" s="32">
        <v>1627</v>
      </c>
      <c r="P21" s="33">
        <v>767.8</v>
      </c>
      <c r="Q21" s="33">
        <v>484.6</v>
      </c>
      <c r="R21" s="33">
        <v>107.9</v>
      </c>
      <c r="S21" s="33">
        <v>110.7</v>
      </c>
      <c r="T21" s="30">
        <v>84</v>
      </c>
      <c r="U21" s="32">
        <v>7274.8</v>
      </c>
    </row>
    <row r="22" spans="1:21" ht="16.5" customHeight="1" x14ac:dyDescent="0.2">
      <c r="A22" s="7"/>
      <c r="B22" s="7"/>
      <c r="C22" s="7" t="s">
        <v>911</v>
      </c>
      <c r="D22" s="7"/>
      <c r="E22" s="7"/>
      <c r="F22" s="7"/>
      <c r="G22" s="7"/>
      <c r="H22" s="7"/>
      <c r="I22" s="7"/>
      <c r="J22" s="7"/>
      <c r="K22" s="7"/>
      <c r="L22" s="9" t="s">
        <v>240</v>
      </c>
      <c r="M22" s="32">
        <v>2609.3000000000002</v>
      </c>
      <c r="N22" s="32">
        <v>2017.2</v>
      </c>
      <c r="O22" s="32">
        <v>1838.7</v>
      </c>
      <c r="P22" s="33">
        <v>822.8</v>
      </c>
      <c r="Q22" s="33">
        <v>604.4</v>
      </c>
      <c r="R22" s="33">
        <v>160.1</v>
      </c>
      <c r="S22" s="33">
        <v>126.6</v>
      </c>
      <c r="T22" s="30">
        <v>69.8</v>
      </c>
      <c r="U22" s="32">
        <v>8248.7999999999993</v>
      </c>
    </row>
    <row r="23" spans="1:21" ht="16.5" customHeight="1" x14ac:dyDescent="0.2">
      <c r="A23" s="7"/>
      <c r="B23" s="7"/>
      <c r="C23" s="7" t="s">
        <v>912</v>
      </c>
      <c r="D23" s="7"/>
      <c r="E23" s="7"/>
      <c r="F23" s="7"/>
      <c r="G23" s="7"/>
      <c r="H23" s="7"/>
      <c r="I23" s="7"/>
      <c r="J23" s="7"/>
      <c r="K23" s="7"/>
      <c r="L23" s="9" t="s">
        <v>240</v>
      </c>
      <c r="M23" s="32">
        <v>2566.5</v>
      </c>
      <c r="N23" s="32">
        <v>1973.4</v>
      </c>
      <c r="O23" s="32">
        <v>1596.8</v>
      </c>
      <c r="P23" s="33">
        <v>628.9</v>
      </c>
      <c r="Q23" s="33">
        <v>496.5</v>
      </c>
      <c r="R23" s="33">
        <v>161.6</v>
      </c>
      <c r="S23" s="30">
        <v>88.2</v>
      </c>
      <c r="T23" s="30">
        <v>34</v>
      </c>
      <c r="U23" s="32">
        <v>7545.8</v>
      </c>
    </row>
    <row r="24" spans="1:21" ht="16.5" customHeight="1" x14ac:dyDescent="0.2">
      <c r="A24" s="7"/>
      <c r="B24" s="7"/>
      <c r="C24" s="7" t="s">
        <v>536</v>
      </c>
      <c r="D24" s="7"/>
      <c r="E24" s="7"/>
      <c r="F24" s="7"/>
      <c r="G24" s="7"/>
      <c r="H24" s="7"/>
      <c r="I24" s="7"/>
      <c r="J24" s="7"/>
      <c r="K24" s="7"/>
      <c r="L24" s="9" t="s">
        <v>240</v>
      </c>
      <c r="M24" s="32">
        <v>1539.3</v>
      </c>
      <c r="N24" s="33">
        <v>985.8</v>
      </c>
      <c r="O24" s="33">
        <v>692.1</v>
      </c>
      <c r="P24" s="33">
        <v>339.4</v>
      </c>
      <c r="Q24" s="33">
        <v>279.3</v>
      </c>
      <c r="R24" s="30">
        <v>72.7</v>
      </c>
      <c r="S24" s="30">
        <v>44.7</v>
      </c>
      <c r="T24" s="30">
        <v>18.2</v>
      </c>
      <c r="U24" s="32">
        <v>3971.4</v>
      </c>
    </row>
    <row r="25" spans="1:21" ht="16.5" customHeight="1" x14ac:dyDescent="0.2">
      <c r="A25" s="7"/>
      <c r="B25" s="7"/>
      <c r="C25" s="7" t="s">
        <v>913</v>
      </c>
      <c r="D25" s="7"/>
      <c r="E25" s="7"/>
      <c r="F25" s="7"/>
      <c r="G25" s="7"/>
      <c r="H25" s="7"/>
      <c r="I25" s="7"/>
      <c r="J25" s="7"/>
      <c r="K25" s="7"/>
      <c r="L25" s="9" t="s">
        <v>240</v>
      </c>
      <c r="M25" s="32">
        <v>9764.9</v>
      </c>
      <c r="N25" s="32">
        <v>7612</v>
      </c>
      <c r="O25" s="32">
        <v>6390.3</v>
      </c>
      <c r="P25" s="32">
        <v>2839.1</v>
      </c>
      <c r="Q25" s="32">
        <v>2053.9</v>
      </c>
      <c r="R25" s="33">
        <v>566.4</v>
      </c>
      <c r="S25" s="33">
        <v>396.2</v>
      </c>
      <c r="T25" s="33">
        <v>231.1</v>
      </c>
      <c r="U25" s="31">
        <v>29853.8</v>
      </c>
    </row>
    <row r="26" spans="1:21" ht="16.5" customHeight="1" x14ac:dyDescent="0.2">
      <c r="A26" s="7"/>
      <c r="B26" s="7" t="s">
        <v>914</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909</v>
      </c>
      <c r="D27" s="7"/>
      <c r="E27" s="7"/>
      <c r="F27" s="7"/>
      <c r="G27" s="7"/>
      <c r="H27" s="7"/>
      <c r="I27" s="7"/>
      <c r="J27" s="7"/>
      <c r="K27" s="7"/>
      <c r="L27" s="9" t="s">
        <v>174</v>
      </c>
      <c r="M27" s="36">
        <v>9.1</v>
      </c>
      <c r="N27" s="36">
        <v>9.1999999999999993</v>
      </c>
      <c r="O27" s="36">
        <v>9.9</v>
      </c>
      <c r="P27" s="36">
        <v>9.8000000000000007</v>
      </c>
      <c r="Q27" s="36">
        <v>9.1999999999999993</v>
      </c>
      <c r="R27" s="30">
        <v>11.3</v>
      </c>
      <c r="S27" s="36">
        <v>6.6</v>
      </c>
      <c r="T27" s="30">
        <v>10.8</v>
      </c>
      <c r="U27" s="36">
        <v>9.4</v>
      </c>
    </row>
    <row r="28" spans="1:21" ht="16.5" customHeight="1" x14ac:dyDescent="0.2">
      <c r="A28" s="7"/>
      <c r="B28" s="7"/>
      <c r="C28" s="7" t="s">
        <v>910</v>
      </c>
      <c r="D28" s="7"/>
      <c r="E28" s="7"/>
      <c r="F28" s="7"/>
      <c r="G28" s="7"/>
      <c r="H28" s="7"/>
      <c r="I28" s="7"/>
      <c r="J28" s="7"/>
      <c r="K28" s="7"/>
      <c r="L28" s="9" t="s">
        <v>174</v>
      </c>
      <c r="M28" s="30">
        <v>22.1</v>
      </c>
      <c r="N28" s="30">
        <v>25.4</v>
      </c>
      <c r="O28" s="30">
        <v>25.5</v>
      </c>
      <c r="P28" s="30">
        <v>27</v>
      </c>
      <c r="Q28" s="30">
        <v>23.6</v>
      </c>
      <c r="R28" s="30">
        <v>19.100000000000001</v>
      </c>
      <c r="S28" s="30">
        <v>27.9</v>
      </c>
      <c r="T28" s="30">
        <v>36.4</v>
      </c>
      <c r="U28" s="30">
        <v>24.4</v>
      </c>
    </row>
    <row r="29" spans="1:21" ht="16.5" customHeight="1" x14ac:dyDescent="0.2">
      <c r="A29" s="7"/>
      <c r="B29" s="7"/>
      <c r="C29" s="7" t="s">
        <v>911</v>
      </c>
      <c r="D29" s="7"/>
      <c r="E29" s="7"/>
      <c r="F29" s="7"/>
      <c r="G29" s="7"/>
      <c r="H29" s="7"/>
      <c r="I29" s="7"/>
      <c r="J29" s="7"/>
      <c r="K29" s="7"/>
      <c r="L29" s="9" t="s">
        <v>174</v>
      </c>
      <c r="M29" s="30">
        <v>26.7</v>
      </c>
      <c r="N29" s="30">
        <v>26.5</v>
      </c>
      <c r="O29" s="30">
        <v>28.8</v>
      </c>
      <c r="P29" s="30">
        <v>29</v>
      </c>
      <c r="Q29" s="30">
        <v>29.4</v>
      </c>
      <c r="R29" s="30">
        <v>28.3</v>
      </c>
      <c r="S29" s="30">
        <v>32</v>
      </c>
      <c r="T29" s="30">
        <v>30.2</v>
      </c>
      <c r="U29" s="30">
        <v>27.6</v>
      </c>
    </row>
    <row r="30" spans="1:21" ht="16.5" customHeight="1" x14ac:dyDescent="0.2">
      <c r="A30" s="7"/>
      <c r="B30" s="7"/>
      <c r="C30" s="7" t="s">
        <v>912</v>
      </c>
      <c r="D30" s="7"/>
      <c r="E30" s="7"/>
      <c r="F30" s="7"/>
      <c r="G30" s="7"/>
      <c r="H30" s="7"/>
      <c r="I30" s="7"/>
      <c r="J30" s="7"/>
      <c r="K30" s="7"/>
      <c r="L30" s="9" t="s">
        <v>174</v>
      </c>
      <c r="M30" s="30">
        <v>26.3</v>
      </c>
      <c r="N30" s="30">
        <v>25.9</v>
      </c>
      <c r="O30" s="30">
        <v>25</v>
      </c>
      <c r="P30" s="30">
        <v>22.2</v>
      </c>
      <c r="Q30" s="30">
        <v>24.2</v>
      </c>
      <c r="R30" s="30">
        <v>28.5</v>
      </c>
      <c r="S30" s="30">
        <v>22.2</v>
      </c>
      <c r="T30" s="30">
        <v>14.7</v>
      </c>
      <c r="U30" s="30">
        <v>25.3</v>
      </c>
    </row>
    <row r="31" spans="1:21" ht="16.5" customHeight="1" x14ac:dyDescent="0.2">
      <c r="A31" s="7"/>
      <c r="B31" s="7"/>
      <c r="C31" s="7" t="s">
        <v>536</v>
      </c>
      <c r="D31" s="7"/>
      <c r="E31" s="7"/>
      <c r="F31" s="7"/>
      <c r="G31" s="7"/>
      <c r="H31" s="7"/>
      <c r="I31" s="7"/>
      <c r="J31" s="7"/>
      <c r="K31" s="7"/>
      <c r="L31" s="9" t="s">
        <v>174</v>
      </c>
      <c r="M31" s="30">
        <v>15.8</v>
      </c>
      <c r="N31" s="30">
        <v>13</v>
      </c>
      <c r="O31" s="30">
        <v>10.8</v>
      </c>
      <c r="P31" s="30">
        <v>12</v>
      </c>
      <c r="Q31" s="30">
        <v>13.6</v>
      </c>
      <c r="R31" s="30">
        <v>12.8</v>
      </c>
      <c r="S31" s="30">
        <v>11.3</v>
      </c>
      <c r="T31" s="36">
        <v>7.9</v>
      </c>
      <c r="U31" s="30">
        <v>13.3</v>
      </c>
    </row>
    <row r="32" spans="1:21" ht="16.5" customHeight="1" x14ac:dyDescent="0.2">
      <c r="A32" s="7"/>
      <c r="B32" s="7"/>
      <c r="C32" s="7" t="s">
        <v>913</v>
      </c>
      <c r="D32" s="7"/>
      <c r="E32" s="7"/>
      <c r="F32" s="7"/>
      <c r="G32" s="7"/>
      <c r="H32" s="7"/>
      <c r="I32" s="7"/>
      <c r="J32" s="7"/>
      <c r="K32" s="7"/>
      <c r="L32" s="9" t="s">
        <v>174</v>
      </c>
      <c r="M32" s="33">
        <v>100</v>
      </c>
      <c r="N32" s="33">
        <v>100</v>
      </c>
      <c r="O32" s="33">
        <v>100</v>
      </c>
      <c r="P32" s="33">
        <v>100</v>
      </c>
      <c r="Q32" s="33">
        <v>100</v>
      </c>
      <c r="R32" s="33">
        <v>100</v>
      </c>
      <c r="S32" s="33">
        <v>100</v>
      </c>
      <c r="T32" s="33">
        <v>100</v>
      </c>
      <c r="U32" s="33">
        <v>100</v>
      </c>
    </row>
    <row r="33" spans="1:21" ht="16.5" customHeight="1" x14ac:dyDescent="0.2">
      <c r="A33" s="7" t="s">
        <v>242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908</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909</v>
      </c>
      <c r="D35" s="7"/>
      <c r="E35" s="7"/>
      <c r="F35" s="7"/>
      <c r="G35" s="7"/>
      <c r="H35" s="7"/>
      <c r="I35" s="7"/>
      <c r="J35" s="7"/>
      <c r="K35" s="7"/>
      <c r="L35" s="9" t="s">
        <v>240</v>
      </c>
      <c r="M35" s="33">
        <v>852.7</v>
      </c>
      <c r="N35" s="33">
        <v>696.8</v>
      </c>
      <c r="O35" s="33">
        <v>636.6</v>
      </c>
      <c r="P35" s="33">
        <v>294.89999999999998</v>
      </c>
      <c r="Q35" s="33">
        <v>192.2</v>
      </c>
      <c r="R35" s="30">
        <v>65.599999999999994</v>
      </c>
      <c r="S35" s="30">
        <v>20.6</v>
      </c>
      <c r="T35" s="30">
        <v>26.8</v>
      </c>
      <c r="U35" s="32">
        <v>2786.2</v>
      </c>
    </row>
    <row r="36" spans="1:21" ht="16.5" customHeight="1" x14ac:dyDescent="0.2">
      <c r="A36" s="7"/>
      <c r="B36" s="7"/>
      <c r="C36" s="7" t="s">
        <v>910</v>
      </c>
      <c r="D36" s="7"/>
      <c r="E36" s="7"/>
      <c r="F36" s="7"/>
      <c r="G36" s="7"/>
      <c r="H36" s="7"/>
      <c r="I36" s="7"/>
      <c r="J36" s="7"/>
      <c r="K36" s="7"/>
      <c r="L36" s="9" t="s">
        <v>240</v>
      </c>
      <c r="M36" s="32">
        <v>2043.9</v>
      </c>
      <c r="N36" s="32">
        <v>1744.9</v>
      </c>
      <c r="O36" s="32">
        <v>1548.4</v>
      </c>
      <c r="P36" s="33">
        <v>716.3</v>
      </c>
      <c r="Q36" s="33">
        <v>447.7</v>
      </c>
      <c r="R36" s="33">
        <v>106.8</v>
      </c>
      <c r="S36" s="33">
        <v>101.1</v>
      </c>
      <c r="T36" s="30">
        <v>88.7</v>
      </c>
      <c r="U36" s="32">
        <v>6797.7</v>
      </c>
    </row>
    <row r="37" spans="1:21" ht="16.5" customHeight="1" x14ac:dyDescent="0.2">
      <c r="A37" s="7"/>
      <c r="B37" s="7"/>
      <c r="C37" s="7" t="s">
        <v>911</v>
      </c>
      <c r="D37" s="7"/>
      <c r="E37" s="7"/>
      <c r="F37" s="7"/>
      <c r="G37" s="7"/>
      <c r="H37" s="7"/>
      <c r="I37" s="7"/>
      <c r="J37" s="7"/>
      <c r="K37" s="7"/>
      <c r="L37" s="9" t="s">
        <v>240</v>
      </c>
      <c r="M37" s="32">
        <v>2478.3000000000002</v>
      </c>
      <c r="N37" s="32">
        <v>1902.1</v>
      </c>
      <c r="O37" s="32">
        <v>1743.6</v>
      </c>
      <c r="P37" s="33">
        <v>758.7</v>
      </c>
      <c r="Q37" s="33">
        <v>606</v>
      </c>
      <c r="R37" s="33">
        <v>160.4</v>
      </c>
      <c r="S37" s="33">
        <v>116.8</v>
      </c>
      <c r="T37" s="30">
        <v>60.2</v>
      </c>
      <c r="U37" s="32">
        <v>7826.1</v>
      </c>
    </row>
    <row r="38" spans="1:21" ht="16.5" customHeight="1" x14ac:dyDescent="0.2">
      <c r="A38" s="7"/>
      <c r="B38" s="7"/>
      <c r="C38" s="7" t="s">
        <v>912</v>
      </c>
      <c r="D38" s="7"/>
      <c r="E38" s="7"/>
      <c r="F38" s="7"/>
      <c r="G38" s="7"/>
      <c r="H38" s="7"/>
      <c r="I38" s="7"/>
      <c r="J38" s="7"/>
      <c r="K38" s="7"/>
      <c r="L38" s="9" t="s">
        <v>240</v>
      </c>
      <c r="M38" s="32">
        <v>2495.1999999999998</v>
      </c>
      <c r="N38" s="32">
        <v>1908.3</v>
      </c>
      <c r="O38" s="32">
        <v>1530.1</v>
      </c>
      <c r="P38" s="33">
        <v>616.5</v>
      </c>
      <c r="Q38" s="33">
        <v>459.4</v>
      </c>
      <c r="R38" s="33">
        <v>167.6</v>
      </c>
      <c r="S38" s="30">
        <v>91.3</v>
      </c>
      <c r="T38" s="30">
        <v>36.9</v>
      </c>
      <c r="U38" s="32">
        <v>7305.2</v>
      </c>
    </row>
    <row r="39" spans="1:21" ht="16.5" customHeight="1" x14ac:dyDescent="0.2">
      <c r="A39" s="7"/>
      <c r="B39" s="7"/>
      <c r="C39" s="7" t="s">
        <v>536</v>
      </c>
      <c r="D39" s="7"/>
      <c r="E39" s="7"/>
      <c r="F39" s="7"/>
      <c r="G39" s="7"/>
      <c r="H39" s="7"/>
      <c r="I39" s="7"/>
      <c r="J39" s="7"/>
      <c r="K39" s="7"/>
      <c r="L39" s="9" t="s">
        <v>240</v>
      </c>
      <c r="M39" s="32">
        <v>1426</v>
      </c>
      <c r="N39" s="33">
        <v>889.5</v>
      </c>
      <c r="O39" s="33">
        <v>625.1</v>
      </c>
      <c r="P39" s="33">
        <v>310</v>
      </c>
      <c r="Q39" s="33">
        <v>257.3</v>
      </c>
      <c r="R39" s="30">
        <v>61.9</v>
      </c>
      <c r="S39" s="30">
        <v>42.2</v>
      </c>
      <c r="T39" s="30">
        <v>15.8</v>
      </c>
      <c r="U39" s="32">
        <v>3627.9</v>
      </c>
    </row>
    <row r="40" spans="1:21" ht="16.5" customHeight="1" x14ac:dyDescent="0.2">
      <c r="A40" s="7"/>
      <c r="B40" s="7"/>
      <c r="C40" s="7" t="s">
        <v>913</v>
      </c>
      <c r="D40" s="7"/>
      <c r="E40" s="7"/>
      <c r="F40" s="7"/>
      <c r="G40" s="7"/>
      <c r="H40" s="7"/>
      <c r="I40" s="7"/>
      <c r="J40" s="7"/>
      <c r="K40" s="7"/>
      <c r="L40" s="9" t="s">
        <v>240</v>
      </c>
      <c r="M40" s="32">
        <v>9297.7000000000007</v>
      </c>
      <c r="N40" s="32">
        <v>7141.7</v>
      </c>
      <c r="O40" s="32">
        <v>6083.8</v>
      </c>
      <c r="P40" s="32">
        <v>2698.1</v>
      </c>
      <c r="Q40" s="32">
        <v>1962.5</v>
      </c>
      <c r="R40" s="33">
        <v>562.29999999999995</v>
      </c>
      <c r="S40" s="33">
        <v>372</v>
      </c>
      <c r="T40" s="33">
        <v>228.4</v>
      </c>
      <c r="U40" s="31">
        <v>28346.400000000001</v>
      </c>
    </row>
    <row r="41" spans="1:21" ht="16.5" customHeight="1" x14ac:dyDescent="0.2">
      <c r="A41" s="7"/>
      <c r="B41" s="7" t="s">
        <v>914</v>
      </c>
      <c r="C41" s="7"/>
      <c r="D41" s="7"/>
      <c r="E41" s="7"/>
      <c r="F41" s="7"/>
      <c r="G41" s="7"/>
      <c r="H41" s="7"/>
      <c r="I41" s="7"/>
      <c r="J41" s="7"/>
      <c r="K41" s="7"/>
      <c r="L41" s="9"/>
      <c r="M41" s="10"/>
      <c r="N41" s="10"/>
      <c r="O41" s="10"/>
      <c r="P41" s="10"/>
      <c r="Q41" s="10"/>
      <c r="R41" s="10"/>
      <c r="S41" s="10"/>
      <c r="T41" s="10"/>
      <c r="U41" s="10"/>
    </row>
    <row r="42" spans="1:21" ht="16.5" customHeight="1" x14ac:dyDescent="0.2">
      <c r="A42" s="7"/>
      <c r="B42" s="7"/>
      <c r="C42" s="7" t="s">
        <v>909</v>
      </c>
      <c r="D42" s="7"/>
      <c r="E42" s="7"/>
      <c r="F42" s="7"/>
      <c r="G42" s="7"/>
      <c r="H42" s="7"/>
      <c r="I42" s="7"/>
      <c r="J42" s="7"/>
      <c r="K42" s="7"/>
      <c r="L42" s="9" t="s">
        <v>174</v>
      </c>
      <c r="M42" s="36">
        <v>9.1999999999999993</v>
      </c>
      <c r="N42" s="36">
        <v>9.8000000000000007</v>
      </c>
      <c r="O42" s="30">
        <v>10.5</v>
      </c>
      <c r="P42" s="30">
        <v>10.9</v>
      </c>
      <c r="Q42" s="36">
        <v>9.8000000000000007</v>
      </c>
      <c r="R42" s="30">
        <v>11.7</v>
      </c>
      <c r="S42" s="36">
        <v>5.5</v>
      </c>
      <c r="T42" s="30">
        <v>11.7</v>
      </c>
      <c r="U42" s="36">
        <v>9.8000000000000007</v>
      </c>
    </row>
    <row r="43" spans="1:21" ht="16.5" customHeight="1" x14ac:dyDescent="0.2">
      <c r="A43" s="7"/>
      <c r="B43" s="7"/>
      <c r="C43" s="7" t="s">
        <v>910</v>
      </c>
      <c r="D43" s="7"/>
      <c r="E43" s="7"/>
      <c r="F43" s="7"/>
      <c r="G43" s="7"/>
      <c r="H43" s="7"/>
      <c r="I43" s="7"/>
      <c r="J43" s="7"/>
      <c r="K43" s="7"/>
      <c r="L43" s="9" t="s">
        <v>174</v>
      </c>
      <c r="M43" s="30">
        <v>22</v>
      </c>
      <c r="N43" s="30">
        <v>24.4</v>
      </c>
      <c r="O43" s="30">
        <v>25.5</v>
      </c>
      <c r="P43" s="30">
        <v>26.5</v>
      </c>
      <c r="Q43" s="30">
        <v>22.8</v>
      </c>
      <c r="R43" s="30">
        <v>19</v>
      </c>
      <c r="S43" s="30">
        <v>27.2</v>
      </c>
      <c r="T43" s="30">
        <v>38.799999999999997</v>
      </c>
      <c r="U43" s="30">
        <v>24</v>
      </c>
    </row>
    <row r="44" spans="1:21" ht="16.5" customHeight="1" x14ac:dyDescent="0.2">
      <c r="A44" s="7"/>
      <c r="B44" s="7"/>
      <c r="C44" s="7" t="s">
        <v>911</v>
      </c>
      <c r="D44" s="7"/>
      <c r="E44" s="7"/>
      <c r="F44" s="7"/>
      <c r="G44" s="7"/>
      <c r="H44" s="7"/>
      <c r="I44" s="7"/>
      <c r="J44" s="7"/>
      <c r="K44" s="7"/>
      <c r="L44" s="9" t="s">
        <v>174</v>
      </c>
      <c r="M44" s="30">
        <v>26.7</v>
      </c>
      <c r="N44" s="30">
        <v>26.6</v>
      </c>
      <c r="O44" s="30">
        <v>28.7</v>
      </c>
      <c r="P44" s="30">
        <v>28.1</v>
      </c>
      <c r="Q44" s="30">
        <v>30.9</v>
      </c>
      <c r="R44" s="30">
        <v>28.5</v>
      </c>
      <c r="S44" s="30">
        <v>31.4</v>
      </c>
      <c r="T44" s="30">
        <v>26.4</v>
      </c>
      <c r="U44" s="30">
        <v>27.6</v>
      </c>
    </row>
    <row r="45" spans="1:21" ht="16.5" customHeight="1" x14ac:dyDescent="0.2">
      <c r="A45" s="7"/>
      <c r="B45" s="7"/>
      <c r="C45" s="7" t="s">
        <v>912</v>
      </c>
      <c r="D45" s="7"/>
      <c r="E45" s="7"/>
      <c r="F45" s="7"/>
      <c r="G45" s="7"/>
      <c r="H45" s="7"/>
      <c r="I45" s="7"/>
      <c r="J45" s="7"/>
      <c r="K45" s="7"/>
      <c r="L45" s="9" t="s">
        <v>174</v>
      </c>
      <c r="M45" s="30">
        <v>26.8</v>
      </c>
      <c r="N45" s="30">
        <v>26.7</v>
      </c>
      <c r="O45" s="30">
        <v>25.2</v>
      </c>
      <c r="P45" s="30">
        <v>22.8</v>
      </c>
      <c r="Q45" s="30">
        <v>23.4</v>
      </c>
      <c r="R45" s="30">
        <v>29.8</v>
      </c>
      <c r="S45" s="30">
        <v>24.5</v>
      </c>
      <c r="T45" s="30">
        <v>16.100000000000001</v>
      </c>
      <c r="U45" s="30">
        <v>25.8</v>
      </c>
    </row>
    <row r="46" spans="1:21" ht="16.5" customHeight="1" x14ac:dyDescent="0.2">
      <c r="A46" s="7"/>
      <c r="B46" s="7"/>
      <c r="C46" s="7" t="s">
        <v>536</v>
      </c>
      <c r="D46" s="7"/>
      <c r="E46" s="7"/>
      <c r="F46" s="7"/>
      <c r="G46" s="7"/>
      <c r="H46" s="7"/>
      <c r="I46" s="7"/>
      <c r="J46" s="7"/>
      <c r="K46" s="7"/>
      <c r="L46" s="9" t="s">
        <v>174</v>
      </c>
      <c r="M46" s="30">
        <v>15.3</v>
      </c>
      <c r="N46" s="30">
        <v>12.5</v>
      </c>
      <c r="O46" s="30">
        <v>10.3</v>
      </c>
      <c r="P46" s="30">
        <v>11.5</v>
      </c>
      <c r="Q46" s="30">
        <v>13.1</v>
      </c>
      <c r="R46" s="30">
        <v>11</v>
      </c>
      <c r="S46" s="30">
        <v>11.4</v>
      </c>
      <c r="T46" s="36">
        <v>6.9</v>
      </c>
      <c r="U46" s="30">
        <v>12.8</v>
      </c>
    </row>
    <row r="47" spans="1:21" ht="16.5" customHeight="1" x14ac:dyDescent="0.2">
      <c r="A47" s="7"/>
      <c r="B47" s="7"/>
      <c r="C47" s="7" t="s">
        <v>913</v>
      </c>
      <c r="D47" s="7"/>
      <c r="E47" s="7"/>
      <c r="F47" s="7"/>
      <c r="G47" s="7"/>
      <c r="H47" s="7"/>
      <c r="I47" s="7"/>
      <c r="J47" s="7"/>
      <c r="K47" s="7"/>
      <c r="L47" s="9" t="s">
        <v>174</v>
      </c>
      <c r="M47" s="33">
        <v>100</v>
      </c>
      <c r="N47" s="33">
        <v>100</v>
      </c>
      <c r="O47" s="33">
        <v>100</v>
      </c>
      <c r="P47" s="33">
        <v>100</v>
      </c>
      <c r="Q47" s="33">
        <v>100</v>
      </c>
      <c r="R47" s="33">
        <v>100</v>
      </c>
      <c r="S47" s="33">
        <v>100</v>
      </c>
      <c r="T47" s="33">
        <v>100</v>
      </c>
      <c r="U47" s="33">
        <v>100</v>
      </c>
    </row>
    <row r="48" spans="1:21" ht="16.5" customHeight="1" x14ac:dyDescent="0.2">
      <c r="A48" s="7" t="s">
        <v>243</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908</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909</v>
      </c>
      <c r="D50" s="7"/>
      <c r="E50" s="7"/>
      <c r="F50" s="7"/>
      <c r="G50" s="7"/>
      <c r="H50" s="7"/>
      <c r="I50" s="7"/>
      <c r="J50" s="7"/>
      <c r="K50" s="7"/>
      <c r="L50" s="9" t="s">
        <v>240</v>
      </c>
      <c r="M50" s="33">
        <v>813.1</v>
      </c>
      <c r="N50" s="33">
        <v>658</v>
      </c>
      <c r="O50" s="33">
        <v>626.5</v>
      </c>
      <c r="P50" s="33">
        <v>285.3</v>
      </c>
      <c r="Q50" s="33">
        <v>188.5</v>
      </c>
      <c r="R50" s="30">
        <v>64</v>
      </c>
      <c r="S50" s="30">
        <v>22.9</v>
      </c>
      <c r="T50" s="30">
        <v>33.4</v>
      </c>
      <c r="U50" s="32">
        <v>2691.6</v>
      </c>
    </row>
    <row r="51" spans="1:21" ht="16.5" customHeight="1" x14ac:dyDescent="0.2">
      <c r="A51" s="7"/>
      <c r="B51" s="7"/>
      <c r="C51" s="7" t="s">
        <v>910</v>
      </c>
      <c r="D51" s="7"/>
      <c r="E51" s="7"/>
      <c r="F51" s="7"/>
      <c r="G51" s="7"/>
      <c r="H51" s="7"/>
      <c r="I51" s="7"/>
      <c r="J51" s="7"/>
      <c r="K51" s="7"/>
      <c r="L51" s="9" t="s">
        <v>240</v>
      </c>
      <c r="M51" s="32">
        <v>2033.8</v>
      </c>
      <c r="N51" s="32">
        <v>1679.5</v>
      </c>
      <c r="O51" s="32">
        <v>1502.4</v>
      </c>
      <c r="P51" s="33">
        <v>685.6</v>
      </c>
      <c r="Q51" s="33">
        <v>450.1</v>
      </c>
      <c r="R51" s="30">
        <v>98.2</v>
      </c>
      <c r="S51" s="30">
        <v>99.4</v>
      </c>
      <c r="T51" s="30">
        <v>88</v>
      </c>
      <c r="U51" s="32">
        <v>6637</v>
      </c>
    </row>
    <row r="52" spans="1:21" ht="16.5" customHeight="1" x14ac:dyDescent="0.2">
      <c r="A52" s="7"/>
      <c r="B52" s="7"/>
      <c r="C52" s="7" t="s">
        <v>911</v>
      </c>
      <c r="D52" s="7"/>
      <c r="E52" s="7"/>
      <c r="F52" s="7"/>
      <c r="G52" s="7"/>
      <c r="H52" s="7"/>
      <c r="I52" s="7"/>
      <c r="J52" s="7"/>
      <c r="K52" s="7"/>
      <c r="L52" s="9" t="s">
        <v>240</v>
      </c>
      <c r="M52" s="32">
        <v>2458.4</v>
      </c>
      <c r="N52" s="32">
        <v>1975.3</v>
      </c>
      <c r="O52" s="32">
        <v>1716.6</v>
      </c>
      <c r="P52" s="33">
        <v>730</v>
      </c>
      <c r="Q52" s="33">
        <v>601.5</v>
      </c>
      <c r="R52" s="33">
        <v>159.4</v>
      </c>
      <c r="S52" s="33">
        <v>112.4</v>
      </c>
      <c r="T52" s="30">
        <v>58.4</v>
      </c>
      <c r="U52" s="32">
        <v>7812</v>
      </c>
    </row>
    <row r="53" spans="1:21" ht="16.5" customHeight="1" x14ac:dyDescent="0.2">
      <c r="A53" s="7"/>
      <c r="B53" s="7"/>
      <c r="C53" s="7" t="s">
        <v>912</v>
      </c>
      <c r="D53" s="7"/>
      <c r="E53" s="7"/>
      <c r="F53" s="7"/>
      <c r="G53" s="7"/>
      <c r="H53" s="7"/>
      <c r="I53" s="7"/>
      <c r="J53" s="7"/>
      <c r="K53" s="7"/>
      <c r="L53" s="9" t="s">
        <v>240</v>
      </c>
      <c r="M53" s="32">
        <v>2537.1</v>
      </c>
      <c r="N53" s="32">
        <v>1847.2</v>
      </c>
      <c r="O53" s="32">
        <v>1464.3</v>
      </c>
      <c r="P53" s="33">
        <v>585.6</v>
      </c>
      <c r="Q53" s="33">
        <v>454</v>
      </c>
      <c r="R53" s="33">
        <v>166.9</v>
      </c>
      <c r="S53" s="30">
        <v>93.6</v>
      </c>
      <c r="T53" s="30">
        <v>35.200000000000003</v>
      </c>
      <c r="U53" s="32">
        <v>7183.9</v>
      </c>
    </row>
    <row r="54" spans="1:21" ht="16.5" customHeight="1" x14ac:dyDescent="0.2">
      <c r="A54" s="7"/>
      <c r="B54" s="7"/>
      <c r="C54" s="7" t="s">
        <v>536</v>
      </c>
      <c r="D54" s="7"/>
      <c r="E54" s="7"/>
      <c r="F54" s="7"/>
      <c r="G54" s="7"/>
      <c r="H54" s="7"/>
      <c r="I54" s="7"/>
      <c r="J54" s="7"/>
      <c r="K54" s="7"/>
      <c r="L54" s="9" t="s">
        <v>240</v>
      </c>
      <c r="M54" s="32">
        <v>1337.8</v>
      </c>
      <c r="N54" s="33">
        <v>826</v>
      </c>
      <c r="O54" s="33">
        <v>595.29999999999995</v>
      </c>
      <c r="P54" s="33">
        <v>289.7</v>
      </c>
      <c r="Q54" s="33">
        <v>248.5</v>
      </c>
      <c r="R54" s="30">
        <v>61.6</v>
      </c>
      <c r="S54" s="30">
        <v>33.700000000000003</v>
      </c>
      <c r="T54" s="30">
        <v>15.6</v>
      </c>
      <c r="U54" s="32">
        <v>3408.1</v>
      </c>
    </row>
    <row r="55" spans="1:21" ht="16.5" customHeight="1" x14ac:dyDescent="0.2">
      <c r="A55" s="7"/>
      <c r="B55" s="7"/>
      <c r="C55" s="7" t="s">
        <v>913</v>
      </c>
      <c r="D55" s="7"/>
      <c r="E55" s="7"/>
      <c r="F55" s="7"/>
      <c r="G55" s="7"/>
      <c r="H55" s="7"/>
      <c r="I55" s="7"/>
      <c r="J55" s="7"/>
      <c r="K55" s="7"/>
      <c r="L55" s="9" t="s">
        <v>240</v>
      </c>
      <c r="M55" s="32">
        <v>9181.6</v>
      </c>
      <c r="N55" s="32">
        <v>6985.9</v>
      </c>
      <c r="O55" s="32">
        <v>5905</v>
      </c>
      <c r="P55" s="32">
        <v>2578.1999999999998</v>
      </c>
      <c r="Q55" s="32">
        <v>1942.6</v>
      </c>
      <c r="R55" s="33">
        <v>550.1</v>
      </c>
      <c r="S55" s="33">
        <v>362</v>
      </c>
      <c r="T55" s="33">
        <v>230.5</v>
      </c>
      <c r="U55" s="31">
        <v>27735.9</v>
      </c>
    </row>
    <row r="56" spans="1:21" ht="16.5" customHeight="1" x14ac:dyDescent="0.2">
      <c r="A56" s="7"/>
      <c r="B56" s="7" t="s">
        <v>914</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909</v>
      </c>
      <c r="D57" s="7"/>
      <c r="E57" s="7"/>
      <c r="F57" s="7"/>
      <c r="G57" s="7"/>
      <c r="H57" s="7"/>
      <c r="I57" s="7"/>
      <c r="J57" s="7"/>
      <c r="K57" s="7"/>
      <c r="L57" s="9" t="s">
        <v>174</v>
      </c>
      <c r="M57" s="36">
        <v>8.9</v>
      </c>
      <c r="N57" s="36">
        <v>9.4</v>
      </c>
      <c r="O57" s="30">
        <v>10.6</v>
      </c>
      <c r="P57" s="30">
        <v>11.1</v>
      </c>
      <c r="Q57" s="36">
        <v>9.6999999999999993</v>
      </c>
      <c r="R57" s="30">
        <v>11.6</v>
      </c>
      <c r="S57" s="36">
        <v>6.3</v>
      </c>
      <c r="T57" s="30">
        <v>14.5</v>
      </c>
      <c r="U57" s="36">
        <v>9.6999999999999993</v>
      </c>
    </row>
    <row r="58" spans="1:21" ht="16.5" customHeight="1" x14ac:dyDescent="0.2">
      <c r="A58" s="7"/>
      <c r="B58" s="7"/>
      <c r="C58" s="7" t="s">
        <v>910</v>
      </c>
      <c r="D58" s="7"/>
      <c r="E58" s="7"/>
      <c r="F58" s="7"/>
      <c r="G58" s="7"/>
      <c r="H58" s="7"/>
      <c r="I58" s="7"/>
      <c r="J58" s="7"/>
      <c r="K58" s="7"/>
      <c r="L58" s="9" t="s">
        <v>174</v>
      </c>
      <c r="M58" s="30">
        <v>22.2</v>
      </c>
      <c r="N58" s="30">
        <v>24</v>
      </c>
      <c r="O58" s="30">
        <v>25.4</v>
      </c>
      <c r="P58" s="30">
        <v>26.6</v>
      </c>
      <c r="Q58" s="30">
        <v>23.2</v>
      </c>
      <c r="R58" s="30">
        <v>17.899999999999999</v>
      </c>
      <c r="S58" s="30">
        <v>27.5</v>
      </c>
      <c r="T58" s="30">
        <v>38.200000000000003</v>
      </c>
      <c r="U58" s="30">
        <v>23.9</v>
      </c>
    </row>
    <row r="59" spans="1:21" ht="16.5" customHeight="1" x14ac:dyDescent="0.2">
      <c r="A59" s="7"/>
      <c r="B59" s="7"/>
      <c r="C59" s="7" t="s">
        <v>911</v>
      </c>
      <c r="D59" s="7"/>
      <c r="E59" s="7"/>
      <c r="F59" s="7"/>
      <c r="G59" s="7"/>
      <c r="H59" s="7"/>
      <c r="I59" s="7"/>
      <c r="J59" s="7"/>
      <c r="K59" s="7"/>
      <c r="L59" s="9" t="s">
        <v>174</v>
      </c>
      <c r="M59" s="30">
        <v>26.8</v>
      </c>
      <c r="N59" s="30">
        <v>28.3</v>
      </c>
      <c r="O59" s="30">
        <v>29.1</v>
      </c>
      <c r="P59" s="30">
        <v>28.3</v>
      </c>
      <c r="Q59" s="30">
        <v>31</v>
      </c>
      <c r="R59" s="30">
        <v>29</v>
      </c>
      <c r="S59" s="30">
        <v>31.1</v>
      </c>
      <c r="T59" s="30">
        <v>25.3</v>
      </c>
      <c r="U59" s="30">
        <v>28.2</v>
      </c>
    </row>
    <row r="60" spans="1:21" ht="16.5" customHeight="1" x14ac:dyDescent="0.2">
      <c r="A60" s="7"/>
      <c r="B60" s="7"/>
      <c r="C60" s="7" t="s">
        <v>912</v>
      </c>
      <c r="D60" s="7"/>
      <c r="E60" s="7"/>
      <c r="F60" s="7"/>
      <c r="G60" s="7"/>
      <c r="H60" s="7"/>
      <c r="I60" s="7"/>
      <c r="J60" s="7"/>
      <c r="K60" s="7"/>
      <c r="L60" s="9" t="s">
        <v>174</v>
      </c>
      <c r="M60" s="30">
        <v>27.6</v>
      </c>
      <c r="N60" s="30">
        <v>26.4</v>
      </c>
      <c r="O60" s="30">
        <v>24.8</v>
      </c>
      <c r="P60" s="30">
        <v>22.7</v>
      </c>
      <c r="Q60" s="30">
        <v>23.4</v>
      </c>
      <c r="R60" s="30">
        <v>30.3</v>
      </c>
      <c r="S60" s="30">
        <v>25.9</v>
      </c>
      <c r="T60" s="30">
        <v>15.3</v>
      </c>
      <c r="U60" s="30">
        <v>25.9</v>
      </c>
    </row>
    <row r="61" spans="1:21" ht="16.5" customHeight="1" x14ac:dyDescent="0.2">
      <c r="A61" s="7"/>
      <c r="B61" s="7"/>
      <c r="C61" s="7" t="s">
        <v>536</v>
      </c>
      <c r="D61" s="7"/>
      <c r="E61" s="7"/>
      <c r="F61" s="7"/>
      <c r="G61" s="7"/>
      <c r="H61" s="7"/>
      <c r="I61" s="7"/>
      <c r="J61" s="7"/>
      <c r="K61" s="7"/>
      <c r="L61" s="9" t="s">
        <v>174</v>
      </c>
      <c r="M61" s="30">
        <v>14.6</v>
      </c>
      <c r="N61" s="30">
        <v>11.8</v>
      </c>
      <c r="O61" s="30">
        <v>10.1</v>
      </c>
      <c r="P61" s="30">
        <v>11.2</v>
      </c>
      <c r="Q61" s="30">
        <v>12.8</v>
      </c>
      <c r="R61" s="30">
        <v>11.2</v>
      </c>
      <c r="S61" s="36">
        <v>9.3000000000000007</v>
      </c>
      <c r="T61" s="36">
        <v>6.8</v>
      </c>
      <c r="U61" s="30">
        <v>12.3</v>
      </c>
    </row>
    <row r="62" spans="1:21" ht="16.5" customHeight="1" x14ac:dyDescent="0.2">
      <c r="A62" s="7"/>
      <c r="B62" s="7"/>
      <c r="C62" s="7" t="s">
        <v>913</v>
      </c>
      <c r="D62" s="7"/>
      <c r="E62" s="7"/>
      <c r="F62" s="7"/>
      <c r="G62" s="7"/>
      <c r="H62" s="7"/>
      <c r="I62" s="7"/>
      <c r="J62" s="7"/>
      <c r="K62" s="7"/>
      <c r="L62" s="9" t="s">
        <v>174</v>
      </c>
      <c r="M62" s="33">
        <v>100</v>
      </c>
      <c r="N62" s="33">
        <v>100</v>
      </c>
      <c r="O62" s="33">
        <v>100</v>
      </c>
      <c r="P62" s="33">
        <v>100</v>
      </c>
      <c r="Q62" s="33">
        <v>100</v>
      </c>
      <c r="R62" s="33">
        <v>100</v>
      </c>
      <c r="S62" s="33">
        <v>100</v>
      </c>
      <c r="T62" s="33">
        <v>100</v>
      </c>
      <c r="U62" s="33">
        <v>100</v>
      </c>
    </row>
    <row r="63" spans="1:21" ht="16.5" customHeight="1" x14ac:dyDescent="0.2">
      <c r="A63" s="7" t="s">
        <v>244</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908</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909</v>
      </c>
      <c r="D65" s="7"/>
      <c r="E65" s="7"/>
      <c r="F65" s="7"/>
      <c r="G65" s="7"/>
      <c r="H65" s="7"/>
      <c r="I65" s="7"/>
      <c r="J65" s="7"/>
      <c r="K65" s="7"/>
      <c r="L65" s="9" t="s">
        <v>240</v>
      </c>
      <c r="M65" s="33">
        <v>722.3</v>
      </c>
      <c r="N65" s="33">
        <v>617.70000000000005</v>
      </c>
      <c r="O65" s="33">
        <v>550.79999999999995</v>
      </c>
      <c r="P65" s="33">
        <v>282.7</v>
      </c>
      <c r="Q65" s="33">
        <v>179.6</v>
      </c>
      <c r="R65" s="30">
        <v>57.8</v>
      </c>
      <c r="S65" s="30">
        <v>23.1</v>
      </c>
      <c r="T65" s="30">
        <v>34.5</v>
      </c>
      <c r="U65" s="32">
        <v>2468.4</v>
      </c>
    </row>
    <row r="66" spans="1:21" ht="16.5" customHeight="1" x14ac:dyDescent="0.2">
      <c r="A66" s="7"/>
      <c r="B66" s="7"/>
      <c r="C66" s="7" t="s">
        <v>910</v>
      </c>
      <c r="D66" s="7"/>
      <c r="E66" s="7"/>
      <c r="F66" s="7"/>
      <c r="G66" s="7"/>
      <c r="H66" s="7"/>
      <c r="I66" s="7"/>
      <c r="J66" s="7"/>
      <c r="K66" s="7"/>
      <c r="L66" s="9" t="s">
        <v>240</v>
      </c>
      <c r="M66" s="32">
        <v>1972.2</v>
      </c>
      <c r="N66" s="32">
        <v>1597</v>
      </c>
      <c r="O66" s="32">
        <v>1460.9</v>
      </c>
      <c r="P66" s="33">
        <v>652.70000000000005</v>
      </c>
      <c r="Q66" s="33">
        <v>443.8</v>
      </c>
      <c r="R66" s="33">
        <v>104.2</v>
      </c>
      <c r="S66" s="30">
        <v>90.4</v>
      </c>
      <c r="T66" s="30">
        <v>95.3</v>
      </c>
      <c r="U66" s="32">
        <v>6416.3</v>
      </c>
    </row>
    <row r="67" spans="1:21" ht="16.5" customHeight="1" x14ac:dyDescent="0.2">
      <c r="A67" s="7"/>
      <c r="B67" s="7"/>
      <c r="C67" s="7" t="s">
        <v>911</v>
      </c>
      <c r="D67" s="7"/>
      <c r="E67" s="7"/>
      <c r="F67" s="7"/>
      <c r="G67" s="7"/>
      <c r="H67" s="7"/>
      <c r="I67" s="7"/>
      <c r="J67" s="7"/>
      <c r="K67" s="7"/>
      <c r="L67" s="9" t="s">
        <v>240</v>
      </c>
      <c r="M67" s="32">
        <v>2487.3000000000002</v>
      </c>
      <c r="N67" s="32">
        <v>1929</v>
      </c>
      <c r="O67" s="32">
        <v>1702.9</v>
      </c>
      <c r="P67" s="33">
        <v>677.7</v>
      </c>
      <c r="Q67" s="33">
        <v>572.9</v>
      </c>
      <c r="R67" s="33">
        <v>156.19999999999999</v>
      </c>
      <c r="S67" s="33">
        <v>102.9</v>
      </c>
      <c r="T67" s="30">
        <v>44.6</v>
      </c>
      <c r="U67" s="32">
        <v>7673.5</v>
      </c>
    </row>
    <row r="68" spans="1:21" ht="16.5" customHeight="1" x14ac:dyDescent="0.2">
      <c r="A68" s="7"/>
      <c r="B68" s="7"/>
      <c r="C68" s="7" t="s">
        <v>912</v>
      </c>
      <c r="D68" s="7"/>
      <c r="E68" s="7"/>
      <c r="F68" s="7"/>
      <c r="G68" s="7"/>
      <c r="H68" s="7"/>
      <c r="I68" s="7"/>
      <c r="J68" s="7"/>
      <c r="K68" s="7"/>
      <c r="L68" s="9" t="s">
        <v>240</v>
      </c>
      <c r="M68" s="32">
        <v>2455.4</v>
      </c>
      <c r="N68" s="32">
        <v>1847.4</v>
      </c>
      <c r="O68" s="32">
        <v>1405.4</v>
      </c>
      <c r="P68" s="33">
        <v>577.5</v>
      </c>
      <c r="Q68" s="33">
        <v>461.7</v>
      </c>
      <c r="R68" s="33">
        <v>154.19999999999999</v>
      </c>
      <c r="S68" s="30">
        <v>97.1</v>
      </c>
      <c r="T68" s="30">
        <v>29.8</v>
      </c>
      <c r="U68" s="32">
        <v>7028.4</v>
      </c>
    </row>
    <row r="69" spans="1:21" ht="16.5" customHeight="1" x14ac:dyDescent="0.2">
      <c r="A69" s="7"/>
      <c r="B69" s="7"/>
      <c r="C69" s="7" t="s">
        <v>536</v>
      </c>
      <c r="D69" s="7"/>
      <c r="E69" s="7"/>
      <c r="F69" s="7"/>
      <c r="G69" s="7"/>
      <c r="H69" s="7"/>
      <c r="I69" s="7"/>
      <c r="J69" s="7"/>
      <c r="K69" s="7"/>
      <c r="L69" s="9" t="s">
        <v>240</v>
      </c>
      <c r="M69" s="32">
        <v>1275.0999999999999</v>
      </c>
      <c r="N69" s="33">
        <v>768.1</v>
      </c>
      <c r="O69" s="33">
        <v>551.9</v>
      </c>
      <c r="P69" s="33">
        <v>265.3</v>
      </c>
      <c r="Q69" s="33">
        <v>234.3</v>
      </c>
      <c r="R69" s="30">
        <v>60</v>
      </c>
      <c r="S69" s="30">
        <v>31.7</v>
      </c>
      <c r="T69" s="30">
        <v>16.899999999999999</v>
      </c>
      <c r="U69" s="32">
        <v>3203.3</v>
      </c>
    </row>
    <row r="70" spans="1:21" ht="16.5" customHeight="1" x14ac:dyDescent="0.2">
      <c r="A70" s="7"/>
      <c r="B70" s="7"/>
      <c r="C70" s="7" t="s">
        <v>913</v>
      </c>
      <c r="D70" s="7"/>
      <c r="E70" s="7"/>
      <c r="F70" s="7"/>
      <c r="G70" s="7"/>
      <c r="H70" s="7"/>
      <c r="I70" s="7"/>
      <c r="J70" s="7"/>
      <c r="K70" s="7"/>
      <c r="L70" s="9" t="s">
        <v>240</v>
      </c>
      <c r="M70" s="32">
        <v>8913.7999999999993</v>
      </c>
      <c r="N70" s="32">
        <v>6759.3</v>
      </c>
      <c r="O70" s="32">
        <v>5671.9</v>
      </c>
      <c r="P70" s="32">
        <v>2457.5</v>
      </c>
      <c r="Q70" s="32">
        <v>1892.2</v>
      </c>
      <c r="R70" s="33">
        <v>532.29999999999995</v>
      </c>
      <c r="S70" s="33">
        <v>345.1</v>
      </c>
      <c r="T70" s="33">
        <v>221</v>
      </c>
      <c r="U70" s="31">
        <v>26793.200000000001</v>
      </c>
    </row>
    <row r="71" spans="1:21" ht="16.5" customHeight="1" x14ac:dyDescent="0.2">
      <c r="A71" s="7"/>
      <c r="B71" s="7" t="s">
        <v>914</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909</v>
      </c>
      <c r="D72" s="7"/>
      <c r="E72" s="7"/>
      <c r="F72" s="7"/>
      <c r="G72" s="7"/>
      <c r="H72" s="7"/>
      <c r="I72" s="7"/>
      <c r="J72" s="7"/>
      <c r="K72" s="7"/>
      <c r="L72" s="9" t="s">
        <v>174</v>
      </c>
      <c r="M72" s="36">
        <v>8.1</v>
      </c>
      <c r="N72" s="36">
        <v>9.1</v>
      </c>
      <c r="O72" s="36">
        <v>9.6999999999999993</v>
      </c>
      <c r="P72" s="30">
        <v>11.5</v>
      </c>
      <c r="Q72" s="36">
        <v>9.5</v>
      </c>
      <c r="R72" s="30">
        <v>10.9</v>
      </c>
      <c r="S72" s="36">
        <v>6.7</v>
      </c>
      <c r="T72" s="30">
        <v>15.6</v>
      </c>
      <c r="U72" s="36">
        <v>9.1999999999999993</v>
      </c>
    </row>
    <row r="73" spans="1:21" ht="16.5" customHeight="1" x14ac:dyDescent="0.2">
      <c r="A73" s="7"/>
      <c r="B73" s="7"/>
      <c r="C73" s="7" t="s">
        <v>910</v>
      </c>
      <c r="D73" s="7"/>
      <c r="E73" s="7"/>
      <c r="F73" s="7"/>
      <c r="G73" s="7"/>
      <c r="H73" s="7"/>
      <c r="I73" s="7"/>
      <c r="J73" s="7"/>
      <c r="K73" s="7"/>
      <c r="L73" s="9" t="s">
        <v>174</v>
      </c>
      <c r="M73" s="30">
        <v>22.1</v>
      </c>
      <c r="N73" s="30">
        <v>23.6</v>
      </c>
      <c r="O73" s="30">
        <v>25.8</v>
      </c>
      <c r="P73" s="30">
        <v>26.6</v>
      </c>
      <c r="Q73" s="30">
        <v>23.5</v>
      </c>
      <c r="R73" s="30">
        <v>19.600000000000001</v>
      </c>
      <c r="S73" s="30">
        <v>26.2</v>
      </c>
      <c r="T73" s="30">
        <v>43.1</v>
      </c>
      <c r="U73" s="30">
        <v>23.9</v>
      </c>
    </row>
    <row r="74" spans="1:21" ht="16.5" customHeight="1" x14ac:dyDescent="0.2">
      <c r="A74" s="7"/>
      <c r="B74" s="7"/>
      <c r="C74" s="7" t="s">
        <v>911</v>
      </c>
      <c r="D74" s="7"/>
      <c r="E74" s="7"/>
      <c r="F74" s="7"/>
      <c r="G74" s="7"/>
      <c r="H74" s="7"/>
      <c r="I74" s="7"/>
      <c r="J74" s="7"/>
      <c r="K74" s="7"/>
      <c r="L74" s="9" t="s">
        <v>174</v>
      </c>
      <c r="M74" s="30">
        <v>27.9</v>
      </c>
      <c r="N74" s="30">
        <v>28.5</v>
      </c>
      <c r="O74" s="30">
        <v>30</v>
      </c>
      <c r="P74" s="30">
        <v>27.6</v>
      </c>
      <c r="Q74" s="30">
        <v>30.3</v>
      </c>
      <c r="R74" s="30">
        <v>29.3</v>
      </c>
      <c r="S74" s="30">
        <v>29.8</v>
      </c>
      <c r="T74" s="30">
        <v>20.2</v>
      </c>
      <c r="U74" s="30">
        <v>28.6</v>
      </c>
    </row>
    <row r="75" spans="1:21" ht="16.5" customHeight="1" x14ac:dyDescent="0.2">
      <c r="A75" s="7"/>
      <c r="B75" s="7"/>
      <c r="C75" s="7" t="s">
        <v>912</v>
      </c>
      <c r="D75" s="7"/>
      <c r="E75" s="7"/>
      <c r="F75" s="7"/>
      <c r="G75" s="7"/>
      <c r="H75" s="7"/>
      <c r="I75" s="7"/>
      <c r="J75" s="7"/>
      <c r="K75" s="7"/>
      <c r="L75" s="9" t="s">
        <v>174</v>
      </c>
      <c r="M75" s="30">
        <v>27.5</v>
      </c>
      <c r="N75" s="30">
        <v>27.3</v>
      </c>
      <c r="O75" s="30">
        <v>24.8</v>
      </c>
      <c r="P75" s="30">
        <v>23.5</v>
      </c>
      <c r="Q75" s="30">
        <v>24.4</v>
      </c>
      <c r="R75" s="30">
        <v>29</v>
      </c>
      <c r="S75" s="30">
        <v>28.1</v>
      </c>
      <c r="T75" s="30">
        <v>13.5</v>
      </c>
      <c r="U75" s="30">
        <v>26.2</v>
      </c>
    </row>
    <row r="76" spans="1:21" ht="16.5" customHeight="1" x14ac:dyDescent="0.2">
      <c r="A76" s="7"/>
      <c r="B76" s="7"/>
      <c r="C76" s="7" t="s">
        <v>536</v>
      </c>
      <c r="D76" s="7"/>
      <c r="E76" s="7"/>
      <c r="F76" s="7"/>
      <c r="G76" s="7"/>
      <c r="H76" s="7"/>
      <c r="I76" s="7"/>
      <c r="J76" s="7"/>
      <c r="K76" s="7"/>
      <c r="L76" s="9" t="s">
        <v>174</v>
      </c>
      <c r="M76" s="30">
        <v>14.3</v>
      </c>
      <c r="N76" s="30">
        <v>11.4</v>
      </c>
      <c r="O76" s="36">
        <v>9.6999999999999993</v>
      </c>
      <c r="P76" s="30">
        <v>10.8</v>
      </c>
      <c r="Q76" s="30">
        <v>12.4</v>
      </c>
      <c r="R76" s="30">
        <v>11.3</v>
      </c>
      <c r="S76" s="36">
        <v>9.1999999999999993</v>
      </c>
      <c r="T76" s="36">
        <v>7.7</v>
      </c>
      <c r="U76" s="30">
        <v>12</v>
      </c>
    </row>
    <row r="77" spans="1:21" ht="16.5" customHeight="1" x14ac:dyDescent="0.2">
      <c r="A77" s="11"/>
      <c r="B77" s="11"/>
      <c r="C77" s="11" t="s">
        <v>913</v>
      </c>
      <c r="D77" s="11"/>
      <c r="E77" s="11"/>
      <c r="F77" s="11"/>
      <c r="G77" s="11"/>
      <c r="H77" s="11"/>
      <c r="I77" s="11"/>
      <c r="J77" s="11"/>
      <c r="K77" s="11"/>
      <c r="L77" s="12" t="s">
        <v>174</v>
      </c>
      <c r="M77" s="34">
        <v>100</v>
      </c>
      <c r="N77" s="34">
        <v>100</v>
      </c>
      <c r="O77" s="34">
        <v>100</v>
      </c>
      <c r="P77" s="34">
        <v>100</v>
      </c>
      <c r="Q77" s="34">
        <v>100</v>
      </c>
      <c r="R77" s="34">
        <v>100</v>
      </c>
      <c r="S77" s="34">
        <v>100</v>
      </c>
      <c r="T77" s="34">
        <v>100</v>
      </c>
      <c r="U77" s="34">
        <v>100</v>
      </c>
    </row>
    <row r="78" spans="1:21" ht="4.5" customHeight="1" x14ac:dyDescent="0.2">
      <c r="A78" s="25"/>
      <c r="B78" s="25"/>
      <c r="C78" s="2"/>
      <c r="D78" s="2"/>
      <c r="E78" s="2"/>
      <c r="F78" s="2"/>
      <c r="G78" s="2"/>
      <c r="H78" s="2"/>
      <c r="I78" s="2"/>
      <c r="J78" s="2"/>
      <c r="K78" s="2"/>
      <c r="L78" s="2"/>
      <c r="M78" s="2"/>
      <c r="N78" s="2"/>
      <c r="O78" s="2"/>
      <c r="P78" s="2"/>
      <c r="Q78" s="2"/>
      <c r="R78" s="2"/>
      <c r="S78" s="2"/>
      <c r="T78" s="2"/>
      <c r="U78" s="2"/>
    </row>
    <row r="79" spans="1:21" ht="16.5" customHeight="1" x14ac:dyDescent="0.2">
      <c r="A79" s="35"/>
      <c r="B79" s="35"/>
      <c r="C79" s="79" t="s">
        <v>154</v>
      </c>
      <c r="D79" s="79"/>
      <c r="E79" s="79"/>
      <c r="F79" s="79"/>
      <c r="G79" s="79"/>
      <c r="H79" s="79"/>
      <c r="I79" s="79"/>
      <c r="J79" s="79"/>
      <c r="K79" s="79"/>
      <c r="L79" s="79"/>
      <c r="M79" s="79"/>
      <c r="N79" s="79"/>
      <c r="O79" s="79"/>
      <c r="P79" s="79"/>
      <c r="Q79" s="79"/>
      <c r="R79" s="79"/>
      <c r="S79" s="79"/>
      <c r="T79" s="79"/>
      <c r="U79" s="79"/>
    </row>
    <row r="80" spans="1:21" ht="16.5" customHeight="1" x14ac:dyDescent="0.2">
      <c r="A80" s="35"/>
      <c r="B80" s="35"/>
      <c r="C80" s="79" t="s">
        <v>155</v>
      </c>
      <c r="D80" s="79"/>
      <c r="E80" s="79"/>
      <c r="F80" s="79"/>
      <c r="G80" s="79"/>
      <c r="H80" s="79"/>
      <c r="I80" s="79"/>
      <c r="J80" s="79"/>
      <c r="K80" s="79"/>
      <c r="L80" s="79"/>
      <c r="M80" s="79"/>
      <c r="N80" s="79"/>
      <c r="O80" s="79"/>
      <c r="P80" s="79"/>
      <c r="Q80" s="79"/>
      <c r="R80" s="79"/>
      <c r="S80" s="79"/>
      <c r="T80" s="79"/>
      <c r="U80" s="79"/>
    </row>
    <row r="81" spans="1:21" ht="4.5" customHeight="1" x14ac:dyDescent="0.2">
      <c r="A81" s="25"/>
      <c r="B81" s="25"/>
      <c r="C81" s="2"/>
      <c r="D81" s="2"/>
      <c r="E81" s="2"/>
      <c r="F81" s="2"/>
      <c r="G81" s="2"/>
      <c r="H81" s="2"/>
      <c r="I81" s="2"/>
      <c r="J81" s="2"/>
      <c r="K81" s="2"/>
      <c r="L81" s="2"/>
      <c r="M81" s="2"/>
      <c r="N81" s="2"/>
      <c r="O81" s="2"/>
      <c r="P81" s="2"/>
      <c r="Q81" s="2"/>
      <c r="R81" s="2"/>
      <c r="S81" s="2"/>
      <c r="T81" s="2"/>
      <c r="U81" s="2"/>
    </row>
    <row r="82" spans="1:21" ht="29.45" customHeight="1" x14ac:dyDescent="0.2">
      <c r="A82" s="25" t="s">
        <v>115</v>
      </c>
      <c r="B82" s="25"/>
      <c r="C82" s="79" t="s">
        <v>441</v>
      </c>
      <c r="D82" s="79"/>
      <c r="E82" s="79"/>
      <c r="F82" s="79"/>
      <c r="G82" s="79"/>
      <c r="H82" s="79"/>
      <c r="I82" s="79"/>
      <c r="J82" s="79"/>
      <c r="K82" s="79"/>
      <c r="L82" s="79"/>
      <c r="M82" s="79"/>
      <c r="N82" s="79"/>
      <c r="O82" s="79"/>
      <c r="P82" s="79"/>
      <c r="Q82" s="79"/>
      <c r="R82" s="79"/>
      <c r="S82" s="79"/>
      <c r="T82" s="79"/>
      <c r="U82" s="79"/>
    </row>
    <row r="83" spans="1:21" ht="16.5" customHeight="1" x14ac:dyDescent="0.2">
      <c r="A83" s="25" t="s">
        <v>117</v>
      </c>
      <c r="B83" s="25"/>
      <c r="C83" s="79" t="s">
        <v>915</v>
      </c>
      <c r="D83" s="79"/>
      <c r="E83" s="79"/>
      <c r="F83" s="79"/>
      <c r="G83" s="79"/>
      <c r="H83" s="79"/>
      <c r="I83" s="79"/>
      <c r="J83" s="79"/>
      <c r="K83" s="79"/>
      <c r="L83" s="79"/>
      <c r="M83" s="79"/>
      <c r="N83" s="79"/>
      <c r="O83" s="79"/>
      <c r="P83" s="79"/>
      <c r="Q83" s="79"/>
      <c r="R83" s="79"/>
      <c r="S83" s="79"/>
      <c r="T83" s="79"/>
      <c r="U83" s="79"/>
    </row>
    <row r="84" spans="1:21" ht="29.45" customHeight="1" x14ac:dyDescent="0.2">
      <c r="A84" s="25" t="s">
        <v>119</v>
      </c>
      <c r="B84" s="25"/>
      <c r="C84" s="79" t="s">
        <v>255</v>
      </c>
      <c r="D84" s="79"/>
      <c r="E84" s="79"/>
      <c r="F84" s="79"/>
      <c r="G84" s="79"/>
      <c r="H84" s="79"/>
      <c r="I84" s="79"/>
      <c r="J84" s="79"/>
      <c r="K84" s="79"/>
      <c r="L84" s="79"/>
      <c r="M84" s="79"/>
      <c r="N84" s="79"/>
      <c r="O84" s="79"/>
      <c r="P84" s="79"/>
      <c r="Q84" s="79"/>
      <c r="R84" s="79"/>
      <c r="S84" s="79"/>
      <c r="T84" s="79"/>
      <c r="U84" s="79"/>
    </row>
    <row r="85" spans="1:21" ht="55.15" customHeight="1" x14ac:dyDescent="0.2">
      <c r="A85" s="25" t="s">
        <v>121</v>
      </c>
      <c r="B85" s="25"/>
      <c r="C85" s="79" t="s">
        <v>256</v>
      </c>
      <c r="D85" s="79"/>
      <c r="E85" s="79"/>
      <c r="F85" s="79"/>
      <c r="G85" s="79"/>
      <c r="H85" s="79"/>
      <c r="I85" s="79"/>
      <c r="J85" s="79"/>
      <c r="K85" s="79"/>
      <c r="L85" s="79"/>
      <c r="M85" s="79"/>
      <c r="N85" s="79"/>
      <c r="O85" s="79"/>
      <c r="P85" s="79"/>
      <c r="Q85" s="79"/>
      <c r="R85" s="79"/>
      <c r="S85" s="79"/>
      <c r="T85" s="79"/>
      <c r="U85" s="79"/>
    </row>
    <row r="86" spans="1:21" ht="29.45" customHeight="1" x14ac:dyDescent="0.2">
      <c r="A86" s="25" t="s">
        <v>123</v>
      </c>
      <c r="B86" s="25"/>
      <c r="C86" s="79" t="s">
        <v>916</v>
      </c>
      <c r="D86" s="79"/>
      <c r="E86" s="79"/>
      <c r="F86" s="79"/>
      <c r="G86" s="79"/>
      <c r="H86" s="79"/>
      <c r="I86" s="79"/>
      <c r="J86" s="79"/>
      <c r="K86" s="79"/>
      <c r="L86" s="79"/>
      <c r="M86" s="79"/>
      <c r="N86" s="79"/>
      <c r="O86" s="79"/>
      <c r="P86" s="79"/>
      <c r="Q86" s="79"/>
      <c r="R86" s="79"/>
      <c r="S86" s="79"/>
      <c r="T86" s="79"/>
      <c r="U86" s="79"/>
    </row>
    <row r="87" spans="1:21" ht="4.5" customHeight="1" x14ac:dyDescent="0.2"/>
    <row r="88" spans="1:21" ht="16.5" customHeight="1" x14ac:dyDescent="0.2">
      <c r="A88" s="26" t="s">
        <v>125</v>
      </c>
      <c r="B88" s="25"/>
      <c r="C88" s="25"/>
      <c r="D88" s="25"/>
      <c r="E88" s="79" t="s">
        <v>544</v>
      </c>
      <c r="F88" s="79"/>
      <c r="G88" s="79"/>
      <c r="H88" s="79"/>
      <c r="I88" s="79"/>
      <c r="J88" s="79"/>
      <c r="K88" s="79"/>
      <c r="L88" s="79"/>
      <c r="M88" s="79"/>
      <c r="N88" s="79"/>
      <c r="O88" s="79"/>
      <c r="P88" s="79"/>
      <c r="Q88" s="79"/>
      <c r="R88" s="79"/>
      <c r="S88" s="79"/>
      <c r="T88" s="79"/>
      <c r="U88" s="79"/>
    </row>
  </sheetData>
  <mergeCells count="9">
    <mergeCell ref="C84:U84"/>
    <mergeCell ref="C85:U85"/>
    <mergeCell ref="C86:U86"/>
    <mergeCell ref="E88:U88"/>
    <mergeCell ref="K1:U1"/>
    <mergeCell ref="C79:U79"/>
    <mergeCell ref="C80:U80"/>
    <mergeCell ref="C82:U82"/>
    <mergeCell ref="C83:U83"/>
  </mergeCells>
  <pageMargins left="0.7" right="0.7" top="0.75" bottom="0.75" header="0.3" footer="0.3"/>
  <pageSetup paperSize="9" fitToHeight="0" orientation="landscape" horizontalDpi="300" verticalDpi="300"/>
  <headerFooter scaleWithDoc="0" alignWithMargins="0">
    <oddHeader>&amp;C&amp;"Arial"&amp;8TABLE 10A.62</oddHeader>
    <oddFooter>&amp;L&amp;"Arial"&amp;8REPORT ON
GOVERNMENT
SERVICES 2022&amp;R&amp;"Arial"&amp;8PRIMARY AND
COMMUNITY HEALTH
PAGE &amp;B&amp;P&amp;B</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U22"/>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17.45" customHeight="1" x14ac:dyDescent="0.2">
      <c r="A1" s="8" t="s">
        <v>917</v>
      </c>
      <c r="B1" s="8"/>
      <c r="C1" s="8"/>
      <c r="D1" s="8"/>
      <c r="E1" s="8"/>
      <c r="F1" s="8"/>
      <c r="G1" s="8"/>
      <c r="H1" s="8"/>
      <c r="I1" s="8"/>
      <c r="J1" s="8"/>
      <c r="K1" s="85" t="s">
        <v>918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908</v>
      </c>
      <c r="B3" s="7"/>
      <c r="C3" s="7"/>
      <c r="D3" s="7"/>
      <c r="E3" s="7"/>
      <c r="F3" s="7"/>
      <c r="G3" s="7"/>
      <c r="H3" s="7"/>
      <c r="I3" s="7"/>
      <c r="J3" s="7"/>
      <c r="K3" s="7"/>
      <c r="L3" s="9"/>
      <c r="M3" s="10"/>
      <c r="N3" s="10"/>
      <c r="O3" s="10"/>
      <c r="P3" s="10"/>
      <c r="Q3" s="10"/>
      <c r="R3" s="10"/>
      <c r="S3" s="10"/>
      <c r="T3" s="10"/>
      <c r="U3" s="10"/>
    </row>
    <row r="4" spans="1:21" ht="16.5" customHeight="1" x14ac:dyDescent="0.2">
      <c r="A4" s="7"/>
      <c r="B4" s="7" t="s">
        <v>239</v>
      </c>
      <c r="C4" s="7"/>
      <c r="D4" s="7"/>
      <c r="E4" s="7"/>
      <c r="F4" s="7"/>
      <c r="G4" s="7"/>
      <c r="H4" s="7"/>
      <c r="I4" s="7"/>
      <c r="J4" s="7"/>
      <c r="K4" s="7"/>
      <c r="L4" s="9"/>
      <c r="M4" s="10"/>
      <c r="N4" s="10"/>
      <c r="O4" s="10"/>
      <c r="P4" s="10"/>
      <c r="Q4" s="10"/>
      <c r="R4" s="10"/>
      <c r="S4" s="10"/>
      <c r="T4" s="10"/>
      <c r="U4" s="10"/>
    </row>
    <row r="5" spans="1:21" ht="16.5" customHeight="1" x14ac:dyDescent="0.2">
      <c r="A5" s="7"/>
      <c r="B5" s="7"/>
      <c r="C5" s="7" t="s">
        <v>909</v>
      </c>
      <c r="D5" s="7"/>
      <c r="E5" s="7"/>
      <c r="F5" s="7"/>
      <c r="G5" s="7"/>
      <c r="H5" s="7"/>
      <c r="I5" s="7"/>
      <c r="J5" s="7"/>
      <c r="K5" s="7"/>
      <c r="L5" s="9" t="s">
        <v>174</v>
      </c>
      <c r="M5" s="36">
        <v>1.8</v>
      </c>
      <c r="N5" s="36">
        <v>0.9</v>
      </c>
      <c r="O5" s="36">
        <v>2.9</v>
      </c>
      <c r="P5" s="36">
        <v>2.2999999999999998</v>
      </c>
      <c r="Q5" s="36">
        <v>1.5</v>
      </c>
      <c r="R5" s="36">
        <v>2.1</v>
      </c>
      <c r="S5" s="36">
        <v>1</v>
      </c>
      <c r="T5" s="36">
        <v>1.4</v>
      </c>
      <c r="U5" s="36">
        <v>1.9</v>
      </c>
    </row>
    <row r="6" spans="1:21" ht="16.5" customHeight="1" x14ac:dyDescent="0.2">
      <c r="A6" s="7"/>
      <c r="B6" s="7"/>
      <c r="C6" s="7" t="s">
        <v>910</v>
      </c>
      <c r="D6" s="7"/>
      <c r="E6" s="7"/>
      <c r="F6" s="7"/>
      <c r="G6" s="7"/>
      <c r="H6" s="7"/>
      <c r="I6" s="7"/>
      <c r="J6" s="7"/>
      <c r="K6" s="7"/>
      <c r="L6" s="9" t="s">
        <v>174</v>
      </c>
      <c r="M6" s="36">
        <v>1</v>
      </c>
      <c r="N6" s="36">
        <v>0.9</v>
      </c>
      <c r="O6" s="36">
        <v>1.3</v>
      </c>
      <c r="P6" s="36">
        <v>1.2</v>
      </c>
      <c r="Q6" s="36">
        <v>1.2</v>
      </c>
      <c r="R6" s="36">
        <v>0.4</v>
      </c>
      <c r="S6" s="36">
        <v>0.5</v>
      </c>
      <c r="T6" s="36">
        <v>1.9</v>
      </c>
      <c r="U6" s="36">
        <v>1.1000000000000001</v>
      </c>
    </row>
    <row r="7" spans="1:21" ht="16.5" customHeight="1" x14ac:dyDescent="0.2">
      <c r="A7" s="7"/>
      <c r="B7" s="7"/>
      <c r="C7" s="7" t="s">
        <v>911</v>
      </c>
      <c r="D7" s="7"/>
      <c r="E7" s="7"/>
      <c r="F7" s="7"/>
      <c r="G7" s="7"/>
      <c r="H7" s="7"/>
      <c r="I7" s="7"/>
      <c r="J7" s="7"/>
      <c r="K7" s="7"/>
      <c r="L7" s="9" t="s">
        <v>174</v>
      </c>
      <c r="M7" s="36">
        <v>0.5</v>
      </c>
      <c r="N7" s="36">
        <v>0.5</v>
      </c>
      <c r="O7" s="36">
        <v>0.6</v>
      </c>
      <c r="P7" s="36">
        <v>1.1000000000000001</v>
      </c>
      <c r="Q7" s="36">
        <v>0.6</v>
      </c>
      <c r="R7" s="36">
        <v>1</v>
      </c>
      <c r="S7" s="36">
        <v>1.9</v>
      </c>
      <c r="T7" s="36">
        <v>1.3</v>
      </c>
      <c r="U7" s="36">
        <v>0.6</v>
      </c>
    </row>
    <row r="8" spans="1:21" ht="16.5" customHeight="1" x14ac:dyDescent="0.2">
      <c r="A8" s="7"/>
      <c r="B8" s="7"/>
      <c r="C8" s="7" t="s">
        <v>912</v>
      </c>
      <c r="D8" s="7"/>
      <c r="E8" s="7"/>
      <c r="F8" s="7"/>
      <c r="G8" s="7"/>
      <c r="H8" s="7"/>
      <c r="I8" s="7"/>
      <c r="J8" s="7"/>
      <c r="K8" s="7"/>
      <c r="L8" s="9" t="s">
        <v>174</v>
      </c>
      <c r="M8" s="36">
        <v>0.8</v>
      </c>
      <c r="N8" s="36">
        <v>0.8</v>
      </c>
      <c r="O8" s="36">
        <v>1.2</v>
      </c>
      <c r="P8" s="36">
        <v>0.6</v>
      </c>
      <c r="Q8" s="36">
        <v>0.6</v>
      </c>
      <c r="R8" s="36">
        <v>0.4</v>
      </c>
      <c r="S8" s="36">
        <v>1.5</v>
      </c>
      <c r="T8" s="36">
        <v>3.9</v>
      </c>
      <c r="U8" s="36">
        <v>0.9</v>
      </c>
    </row>
    <row r="9" spans="1:21" ht="16.5" customHeight="1" x14ac:dyDescent="0.2">
      <c r="A9" s="7"/>
      <c r="B9" s="7"/>
      <c r="C9" s="7" t="s">
        <v>536</v>
      </c>
      <c r="D9" s="7"/>
      <c r="E9" s="7"/>
      <c r="F9" s="7"/>
      <c r="G9" s="7"/>
      <c r="H9" s="7"/>
      <c r="I9" s="7"/>
      <c r="J9" s="7"/>
      <c r="K9" s="7"/>
      <c r="L9" s="9" t="s">
        <v>174</v>
      </c>
      <c r="M9" s="36">
        <v>3.8</v>
      </c>
      <c r="N9" s="36">
        <v>3</v>
      </c>
      <c r="O9" s="36">
        <v>3.5</v>
      </c>
      <c r="P9" s="36">
        <v>3.6</v>
      </c>
      <c r="Q9" s="36">
        <v>4.2</v>
      </c>
      <c r="R9" s="36">
        <v>9.1</v>
      </c>
      <c r="S9" s="36">
        <v>4.5999999999999996</v>
      </c>
      <c r="T9" s="36">
        <v>1.7</v>
      </c>
      <c r="U9" s="36">
        <v>3.6</v>
      </c>
    </row>
    <row r="10" spans="1:21" ht="16.5" customHeight="1" x14ac:dyDescent="0.2">
      <c r="A10" s="7"/>
      <c r="B10" s="7"/>
      <c r="C10" s="7" t="s">
        <v>105</v>
      </c>
      <c r="D10" s="7"/>
      <c r="E10" s="7"/>
      <c r="F10" s="7"/>
      <c r="G10" s="7"/>
      <c r="H10" s="7"/>
      <c r="I10" s="7"/>
      <c r="J10" s="7"/>
      <c r="K10" s="7"/>
      <c r="L10" s="9" t="s">
        <v>174</v>
      </c>
      <c r="M10" s="36">
        <v>1.3</v>
      </c>
      <c r="N10" s="36">
        <v>1</v>
      </c>
      <c r="O10" s="36">
        <v>1.5</v>
      </c>
      <c r="P10" s="36">
        <v>1.4</v>
      </c>
      <c r="Q10" s="36">
        <v>1.3</v>
      </c>
      <c r="R10" s="36">
        <v>1.9</v>
      </c>
      <c r="S10" s="36">
        <v>1.6</v>
      </c>
      <c r="T10" s="36">
        <v>1.9</v>
      </c>
      <c r="U10" s="36">
        <v>1.3</v>
      </c>
    </row>
    <row r="11" spans="1:21" ht="16.5" customHeight="1" x14ac:dyDescent="0.2">
      <c r="A11" s="7"/>
      <c r="B11" s="7" t="s">
        <v>241</v>
      </c>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909</v>
      </c>
      <c r="D12" s="7"/>
      <c r="E12" s="7"/>
      <c r="F12" s="7"/>
      <c r="G12" s="7"/>
      <c r="H12" s="7"/>
      <c r="I12" s="7"/>
      <c r="J12" s="7"/>
      <c r="K12" s="7"/>
      <c r="L12" s="9" t="s">
        <v>174</v>
      </c>
      <c r="M12" s="36">
        <v>1.4</v>
      </c>
      <c r="N12" s="36">
        <v>2.1</v>
      </c>
      <c r="O12" s="36">
        <v>3</v>
      </c>
      <c r="P12" s="36">
        <v>2.5</v>
      </c>
      <c r="Q12" s="36">
        <v>1.7</v>
      </c>
      <c r="R12" s="36">
        <v>1.2</v>
      </c>
      <c r="S12" s="36">
        <v>5.2</v>
      </c>
      <c r="T12" s="36">
        <v>8.6999999999999993</v>
      </c>
      <c r="U12" s="36">
        <v>2.2000000000000002</v>
      </c>
    </row>
    <row r="13" spans="1:21" ht="16.5" customHeight="1" x14ac:dyDescent="0.2">
      <c r="A13" s="7"/>
      <c r="B13" s="7"/>
      <c r="C13" s="7" t="s">
        <v>910</v>
      </c>
      <c r="D13" s="7"/>
      <c r="E13" s="7"/>
      <c r="F13" s="7"/>
      <c r="G13" s="7"/>
      <c r="H13" s="7"/>
      <c r="I13" s="7"/>
      <c r="J13" s="7"/>
      <c r="K13" s="7"/>
      <c r="L13" s="9" t="s">
        <v>174</v>
      </c>
      <c r="M13" s="36">
        <v>1</v>
      </c>
      <c r="N13" s="36">
        <v>0.8</v>
      </c>
      <c r="O13" s="36">
        <v>1</v>
      </c>
      <c r="P13" s="36">
        <v>1.5</v>
      </c>
      <c r="Q13" s="36">
        <v>0.8</v>
      </c>
      <c r="R13" s="36">
        <v>0.1</v>
      </c>
      <c r="S13" s="36">
        <v>1</v>
      </c>
      <c r="T13" s="36">
        <v>0.6</v>
      </c>
      <c r="U13" s="36">
        <v>1</v>
      </c>
    </row>
    <row r="14" spans="1:21" ht="16.5" customHeight="1" x14ac:dyDescent="0.2">
      <c r="A14" s="7"/>
      <c r="B14" s="7"/>
      <c r="C14" s="7" t="s">
        <v>911</v>
      </c>
      <c r="D14" s="7"/>
      <c r="E14" s="7"/>
      <c r="F14" s="7"/>
      <c r="G14" s="7"/>
      <c r="H14" s="7"/>
      <c r="I14" s="7"/>
      <c r="J14" s="7"/>
      <c r="K14" s="7"/>
      <c r="L14" s="9" t="s">
        <v>174</v>
      </c>
      <c r="M14" s="36">
        <v>0.4</v>
      </c>
      <c r="N14" s="36">
        <v>0.3</v>
      </c>
      <c r="O14" s="36">
        <v>0.7</v>
      </c>
      <c r="P14" s="36">
        <v>0.9</v>
      </c>
      <c r="Q14" s="36">
        <v>0.2</v>
      </c>
      <c r="R14" s="36">
        <v>0.3</v>
      </c>
      <c r="S14" s="36">
        <v>0.1</v>
      </c>
      <c r="T14" s="36">
        <v>0.4</v>
      </c>
      <c r="U14" s="36">
        <v>0.5</v>
      </c>
    </row>
    <row r="15" spans="1:21" ht="16.5" customHeight="1" x14ac:dyDescent="0.2">
      <c r="A15" s="7"/>
      <c r="B15" s="7"/>
      <c r="C15" s="7" t="s">
        <v>912</v>
      </c>
      <c r="D15" s="7"/>
      <c r="E15" s="7"/>
      <c r="F15" s="7"/>
      <c r="G15" s="7"/>
      <c r="H15" s="7"/>
      <c r="I15" s="7"/>
      <c r="J15" s="7"/>
      <c r="K15" s="7"/>
      <c r="L15" s="9" t="s">
        <v>174</v>
      </c>
      <c r="M15" s="36">
        <v>1</v>
      </c>
      <c r="N15" s="36">
        <v>0.6</v>
      </c>
      <c r="O15" s="36">
        <v>1</v>
      </c>
      <c r="P15" s="36">
        <v>0.8</v>
      </c>
      <c r="Q15" s="36">
        <v>1.1000000000000001</v>
      </c>
      <c r="R15" s="36">
        <v>1.4</v>
      </c>
      <c r="S15" s="36">
        <v>1.2</v>
      </c>
      <c r="T15" s="36">
        <v>0.9</v>
      </c>
      <c r="U15" s="36">
        <v>0.9</v>
      </c>
    </row>
    <row r="16" spans="1:21" ht="16.5" customHeight="1" x14ac:dyDescent="0.2">
      <c r="A16" s="7"/>
      <c r="B16" s="7"/>
      <c r="C16" s="7" t="s">
        <v>536</v>
      </c>
      <c r="D16" s="7"/>
      <c r="E16" s="7"/>
      <c r="F16" s="7"/>
      <c r="G16" s="7"/>
      <c r="H16" s="7"/>
      <c r="I16" s="7"/>
      <c r="J16" s="7"/>
      <c r="K16" s="7"/>
      <c r="L16" s="9" t="s">
        <v>174</v>
      </c>
      <c r="M16" s="36">
        <v>3.1</v>
      </c>
      <c r="N16" s="36">
        <v>3</v>
      </c>
      <c r="O16" s="36">
        <v>2.8</v>
      </c>
      <c r="P16" s="36">
        <v>2.2999999999999998</v>
      </c>
      <c r="Q16" s="36">
        <v>3.3</v>
      </c>
      <c r="R16" s="36">
        <v>3.9</v>
      </c>
      <c r="S16" s="36">
        <v>1.4</v>
      </c>
      <c r="T16" s="36">
        <v>4.2</v>
      </c>
      <c r="U16" s="36">
        <v>3</v>
      </c>
    </row>
    <row r="17" spans="1:21" ht="16.5" customHeight="1" x14ac:dyDescent="0.2">
      <c r="A17" s="11"/>
      <c r="B17" s="11"/>
      <c r="C17" s="11" t="s">
        <v>105</v>
      </c>
      <c r="D17" s="11"/>
      <c r="E17" s="11"/>
      <c r="F17" s="11"/>
      <c r="G17" s="11"/>
      <c r="H17" s="11"/>
      <c r="I17" s="11"/>
      <c r="J17" s="11"/>
      <c r="K17" s="11"/>
      <c r="L17" s="12" t="s">
        <v>174</v>
      </c>
      <c r="M17" s="39">
        <v>1.2</v>
      </c>
      <c r="N17" s="39">
        <v>1</v>
      </c>
      <c r="O17" s="39">
        <v>1.3</v>
      </c>
      <c r="P17" s="39">
        <v>1.4</v>
      </c>
      <c r="Q17" s="39">
        <v>1.1000000000000001</v>
      </c>
      <c r="R17" s="39">
        <v>1.1000000000000001</v>
      </c>
      <c r="S17" s="39">
        <v>1</v>
      </c>
      <c r="T17" s="39">
        <v>1.8</v>
      </c>
      <c r="U17" s="39">
        <v>1.2</v>
      </c>
    </row>
    <row r="18" spans="1:21" ht="4.5" customHeight="1" x14ac:dyDescent="0.2">
      <c r="A18" s="25"/>
      <c r="B18" s="25"/>
      <c r="C18" s="2"/>
      <c r="D18" s="2"/>
      <c r="E18" s="2"/>
      <c r="F18" s="2"/>
      <c r="G18" s="2"/>
      <c r="H18" s="2"/>
      <c r="I18" s="2"/>
      <c r="J18" s="2"/>
      <c r="K18" s="2"/>
      <c r="L18" s="2"/>
      <c r="M18" s="2"/>
      <c r="N18" s="2"/>
      <c r="O18" s="2"/>
      <c r="P18" s="2"/>
      <c r="Q18" s="2"/>
      <c r="R18" s="2"/>
      <c r="S18" s="2"/>
      <c r="T18" s="2"/>
      <c r="U18" s="2"/>
    </row>
    <row r="19" spans="1:21" ht="16.5" customHeight="1" x14ac:dyDescent="0.2">
      <c r="A19" s="35"/>
      <c r="B19" s="35"/>
      <c r="C19" s="79" t="s">
        <v>154</v>
      </c>
      <c r="D19" s="79"/>
      <c r="E19" s="79"/>
      <c r="F19" s="79"/>
      <c r="G19" s="79"/>
      <c r="H19" s="79"/>
      <c r="I19" s="79"/>
      <c r="J19" s="79"/>
      <c r="K19" s="79"/>
      <c r="L19" s="79"/>
      <c r="M19" s="79"/>
      <c r="N19" s="79"/>
      <c r="O19" s="79"/>
      <c r="P19" s="79"/>
      <c r="Q19" s="79"/>
      <c r="R19" s="79"/>
      <c r="S19" s="79"/>
      <c r="T19" s="79"/>
      <c r="U19" s="79"/>
    </row>
    <row r="20" spans="1:21" ht="16.5" customHeight="1" x14ac:dyDescent="0.2">
      <c r="A20" s="35"/>
      <c r="B20" s="35"/>
      <c r="C20" s="79" t="s">
        <v>155</v>
      </c>
      <c r="D20" s="79"/>
      <c r="E20" s="79"/>
      <c r="F20" s="79"/>
      <c r="G20" s="79"/>
      <c r="H20" s="79"/>
      <c r="I20" s="79"/>
      <c r="J20" s="79"/>
      <c r="K20" s="79"/>
      <c r="L20" s="79"/>
      <c r="M20" s="79"/>
      <c r="N20" s="79"/>
      <c r="O20" s="79"/>
      <c r="P20" s="79"/>
      <c r="Q20" s="79"/>
      <c r="R20" s="79"/>
      <c r="S20" s="79"/>
      <c r="T20" s="79"/>
      <c r="U20" s="79"/>
    </row>
    <row r="21" spans="1:21" ht="4.5" customHeight="1" x14ac:dyDescent="0.2"/>
    <row r="22" spans="1:21" ht="29.45" customHeight="1" x14ac:dyDescent="0.2">
      <c r="A22" s="26" t="s">
        <v>125</v>
      </c>
      <c r="B22" s="25"/>
      <c r="C22" s="25"/>
      <c r="D22" s="25"/>
      <c r="E22" s="79" t="s">
        <v>544</v>
      </c>
      <c r="F22" s="79"/>
      <c r="G22" s="79"/>
      <c r="H22" s="79"/>
      <c r="I22" s="79"/>
      <c r="J22" s="79"/>
      <c r="K22" s="79"/>
      <c r="L22" s="79"/>
      <c r="M22" s="79"/>
      <c r="N22" s="79"/>
      <c r="O22" s="79"/>
      <c r="P22" s="79"/>
      <c r="Q22" s="79"/>
      <c r="R22" s="79"/>
      <c r="S22" s="79"/>
      <c r="T22" s="79"/>
      <c r="U22" s="79"/>
    </row>
  </sheetData>
  <mergeCells count="4">
    <mergeCell ref="K1:U1"/>
    <mergeCell ref="C19:U19"/>
    <mergeCell ref="C20:U20"/>
    <mergeCell ref="E22:U22"/>
  </mergeCells>
  <pageMargins left="0.7" right="0.7" top="0.75" bottom="0.75" header="0.3" footer="0.3"/>
  <pageSetup paperSize="9" fitToHeight="0" orientation="landscape" horizontalDpi="300" verticalDpi="300"/>
  <headerFooter scaleWithDoc="0" alignWithMargins="0">
    <oddHeader>&amp;C&amp;"Arial"&amp;8TABLE 10A.63</oddHeader>
    <oddFooter>&amp;L&amp;"Arial"&amp;8REPORT ON
GOVERNMENT
SERVICES 2022&amp;R&amp;"Arial"&amp;8PRIMARY AND
COMMUNITY HEALTH
PAGE &amp;B&amp;P&amp;B</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U86"/>
  <sheetViews>
    <sheetView showGridLines="0" workbookViewId="0"/>
  </sheetViews>
  <sheetFormatPr defaultColWidth="10.85546875" defaultRowHeight="12.75" x14ac:dyDescent="0.2"/>
  <cols>
    <col min="1" max="11" width="1.7109375" customWidth="1"/>
    <col min="12" max="12" width="5.42578125" customWidth="1"/>
    <col min="13" max="20" width="6.7109375" customWidth="1"/>
    <col min="21" max="21" width="7.5703125" customWidth="1"/>
  </cols>
  <sheetData>
    <row r="1" spans="1:21" ht="33.950000000000003" customHeight="1" x14ac:dyDescent="0.2">
      <c r="A1" s="8" t="s">
        <v>919</v>
      </c>
      <c r="B1" s="8"/>
      <c r="C1" s="8"/>
      <c r="D1" s="8"/>
      <c r="E1" s="8"/>
      <c r="F1" s="8"/>
      <c r="G1" s="8"/>
      <c r="H1" s="8"/>
      <c r="I1" s="8"/>
      <c r="J1" s="8"/>
      <c r="K1" s="85" t="s">
        <v>920</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921</v>
      </c>
      <c r="B3" s="7"/>
      <c r="C3" s="7"/>
      <c r="D3" s="7"/>
      <c r="E3" s="7"/>
      <c r="F3" s="7"/>
      <c r="G3" s="7"/>
      <c r="H3" s="7"/>
      <c r="I3" s="7"/>
      <c r="J3" s="7"/>
      <c r="K3" s="7"/>
      <c r="L3" s="9"/>
      <c r="M3" s="10"/>
      <c r="N3" s="10"/>
      <c r="O3" s="10"/>
      <c r="P3" s="10"/>
      <c r="Q3" s="10"/>
      <c r="R3" s="10"/>
      <c r="S3" s="10"/>
      <c r="T3" s="10"/>
      <c r="U3" s="10"/>
    </row>
    <row r="4" spans="1:21" ht="16.5" customHeight="1" x14ac:dyDescent="0.2">
      <c r="A4" s="7"/>
      <c r="B4" s="7" t="s">
        <v>922</v>
      </c>
      <c r="C4" s="7"/>
      <c r="D4" s="7"/>
      <c r="E4" s="7"/>
      <c r="F4" s="7"/>
      <c r="G4" s="7"/>
      <c r="H4" s="7"/>
      <c r="I4" s="7"/>
      <c r="J4" s="7"/>
      <c r="K4" s="7"/>
      <c r="L4" s="9"/>
      <c r="M4" s="10"/>
      <c r="N4" s="10"/>
      <c r="O4" s="10"/>
      <c r="P4" s="10"/>
      <c r="Q4" s="10"/>
      <c r="R4" s="10"/>
      <c r="S4" s="10"/>
      <c r="T4" s="10"/>
      <c r="U4" s="10"/>
    </row>
    <row r="5" spans="1:21" ht="16.5" customHeight="1" x14ac:dyDescent="0.2">
      <c r="A5" s="7"/>
      <c r="B5" s="7"/>
      <c r="C5" s="7" t="s">
        <v>629</v>
      </c>
      <c r="D5" s="7"/>
      <c r="E5" s="7"/>
      <c r="F5" s="7"/>
      <c r="G5" s="7"/>
      <c r="H5" s="7"/>
      <c r="I5" s="7"/>
      <c r="J5" s="7"/>
      <c r="K5" s="7"/>
      <c r="L5" s="9" t="s">
        <v>240</v>
      </c>
      <c r="M5" s="13" t="s">
        <v>104</v>
      </c>
      <c r="N5" s="13" t="s">
        <v>104</v>
      </c>
      <c r="O5" s="13" t="s">
        <v>104</v>
      </c>
      <c r="P5" s="13" t="s">
        <v>104</v>
      </c>
      <c r="Q5" s="13" t="s">
        <v>104</v>
      </c>
      <c r="R5" s="13" t="s">
        <v>104</v>
      </c>
      <c r="S5" s="13" t="s">
        <v>104</v>
      </c>
      <c r="T5" s="13" t="s">
        <v>104</v>
      </c>
      <c r="U5" s="13" t="s">
        <v>104</v>
      </c>
    </row>
    <row r="6" spans="1:21" ht="16.5" customHeight="1" x14ac:dyDescent="0.2">
      <c r="A6" s="7"/>
      <c r="B6" s="7"/>
      <c r="C6" s="7" t="s">
        <v>96</v>
      </c>
      <c r="D6" s="7"/>
      <c r="E6" s="7"/>
      <c r="F6" s="7"/>
      <c r="G6" s="7"/>
      <c r="H6" s="7"/>
      <c r="I6" s="7"/>
      <c r="J6" s="7"/>
      <c r="K6" s="7"/>
      <c r="L6" s="9" t="s">
        <v>240</v>
      </c>
      <c r="M6" s="13">
        <v>8</v>
      </c>
      <c r="N6" s="13">
        <v>4</v>
      </c>
      <c r="O6" s="16">
        <v>20</v>
      </c>
      <c r="P6" s="13">
        <v>9</v>
      </c>
      <c r="Q6" s="13" t="s">
        <v>104</v>
      </c>
      <c r="R6" s="13" t="s">
        <v>104</v>
      </c>
      <c r="S6" s="13" t="s">
        <v>104</v>
      </c>
      <c r="T6" s="13" t="s">
        <v>104</v>
      </c>
      <c r="U6" s="16">
        <v>41</v>
      </c>
    </row>
    <row r="7" spans="1:21" ht="16.5" customHeight="1" x14ac:dyDescent="0.2">
      <c r="A7" s="7"/>
      <c r="B7" s="7"/>
      <c r="C7" s="7" t="s">
        <v>141</v>
      </c>
      <c r="D7" s="7"/>
      <c r="E7" s="7"/>
      <c r="F7" s="7"/>
      <c r="G7" s="7"/>
      <c r="H7" s="7"/>
      <c r="I7" s="7"/>
      <c r="J7" s="7"/>
      <c r="K7" s="7"/>
      <c r="L7" s="9" t="s">
        <v>240</v>
      </c>
      <c r="M7" s="16">
        <v>18</v>
      </c>
      <c r="N7" s="13">
        <v>7</v>
      </c>
      <c r="O7" s="14" t="s">
        <v>227</v>
      </c>
      <c r="P7" s="13">
        <v>6</v>
      </c>
      <c r="Q7" s="14" t="s">
        <v>227</v>
      </c>
      <c r="R7" s="13" t="s">
        <v>104</v>
      </c>
      <c r="S7" s="13" t="s">
        <v>104</v>
      </c>
      <c r="T7" s="13">
        <v>5</v>
      </c>
      <c r="U7" s="16">
        <v>38</v>
      </c>
    </row>
    <row r="8" spans="1:21" ht="16.5" customHeight="1" x14ac:dyDescent="0.2">
      <c r="A8" s="7"/>
      <c r="B8" s="7"/>
      <c r="C8" s="7" t="s">
        <v>142</v>
      </c>
      <c r="D8" s="7"/>
      <c r="E8" s="7"/>
      <c r="F8" s="7"/>
      <c r="G8" s="7"/>
      <c r="H8" s="7"/>
      <c r="I8" s="7"/>
      <c r="J8" s="7"/>
      <c r="K8" s="7"/>
      <c r="L8" s="9" t="s">
        <v>240</v>
      </c>
      <c r="M8" s="13">
        <v>5</v>
      </c>
      <c r="N8" s="13">
        <v>5</v>
      </c>
      <c r="O8" s="13">
        <v>3</v>
      </c>
      <c r="P8" s="13">
        <v>5</v>
      </c>
      <c r="Q8" s="13" t="s">
        <v>104</v>
      </c>
      <c r="R8" s="13" t="s">
        <v>104</v>
      </c>
      <c r="S8" s="13" t="s">
        <v>104</v>
      </c>
      <c r="T8" s="13" t="s">
        <v>104</v>
      </c>
      <c r="U8" s="16">
        <v>18</v>
      </c>
    </row>
    <row r="9" spans="1:21" ht="16.5" customHeight="1" x14ac:dyDescent="0.2">
      <c r="A9" s="7"/>
      <c r="B9" s="7"/>
      <c r="C9" s="7" t="s">
        <v>143</v>
      </c>
      <c r="D9" s="7"/>
      <c r="E9" s="7"/>
      <c r="F9" s="7"/>
      <c r="G9" s="7"/>
      <c r="H9" s="7"/>
      <c r="I9" s="7"/>
      <c r="J9" s="7"/>
      <c r="K9" s="7"/>
      <c r="L9" s="9" t="s">
        <v>240</v>
      </c>
      <c r="M9" s="13">
        <v>9</v>
      </c>
      <c r="N9" s="13">
        <v>7</v>
      </c>
      <c r="O9" s="13">
        <v>4</v>
      </c>
      <c r="P9" s="13">
        <v>8</v>
      </c>
      <c r="Q9" s="14" t="s">
        <v>227</v>
      </c>
      <c r="R9" s="13" t="s">
        <v>104</v>
      </c>
      <c r="S9" s="14" t="s">
        <v>227</v>
      </c>
      <c r="T9" s="14" t="s">
        <v>227</v>
      </c>
      <c r="U9" s="16">
        <v>33</v>
      </c>
    </row>
    <row r="10" spans="1:21" ht="16.5" customHeight="1" x14ac:dyDescent="0.2">
      <c r="A10" s="7"/>
      <c r="B10" s="7"/>
      <c r="C10" s="7" t="s">
        <v>144</v>
      </c>
      <c r="D10" s="7"/>
      <c r="E10" s="7"/>
      <c r="F10" s="7"/>
      <c r="G10" s="7"/>
      <c r="H10" s="7"/>
      <c r="I10" s="7"/>
      <c r="J10" s="7"/>
      <c r="K10" s="7"/>
      <c r="L10" s="9" t="s">
        <v>240</v>
      </c>
      <c r="M10" s="14" t="s">
        <v>227</v>
      </c>
      <c r="N10" s="16">
        <v>11</v>
      </c>
      <c r="O10" s="14" t="s">
        <v>227</v>
      </c>
      <c r="P10" s="13" t="s">
        <v>104</v>
      </c>
      <c r="Q10" s="13">
        <v>5</v>
      </c>
      <c r="R10" s="13" t="s">
        <v>104</v>
      </c>
      <c r="S10" s="13" t="s">
        <v>104</v>
      </c>
      <c r="T10" s="13" t="s">
        <v>104</v>
      </c>
      <c r="U10" s="16">
        <v>21</v>
      </c>
    </row>
    <row r="11" spans="1:21" ht="16.5" customHeight="1" x14ac:dyDescent="0.2">
      <c r="A11" s="7"/>
      <c r="B11" s="7"/>
      <c r="C11" s="7" t="s">
        <v>145</v>
      </c>
      <c r="D11" s="7"/>
      <c r="E11" s="7"/>
      <c r="F11" s="7"/>
      <c r="G11" s="7"/>
      <c r="H11" s="7"/>
      <c r="I11" s="7"/>
      <c r="J11" s="7"/>
      <c r="K11" s="7"/>
      <c r="L11" s="9" t="s">
        <v>240</v>
      </c>
      <c r="M11" s="13">
        <v>5</v>
      </c>
      <c r="N11" s="16">
        <v>22</v>
      </c>
      <c r="O11" s="16">
        <v>14</v>
      </c>
      <c r="P11" s="13">
        <v>9</v>
      </c>
      <c r="Q11" s="13" t="s">
        <v>104</v>
      </c>
      <c r="R11" s="14" t="s">
        <v>227</v>
      </c>
      <c r="S11" s="13">
        <v>6</v>
      </c>
      <c r="T11" s="14" t="s">
        <v>227</v>
      </c>
      <c r="U11" s="16">
        <v>60</v>
      </c>
    </row>
    <row r="12" spans="1:21" ht="16.5" customHeight="1" x14ac:dyDescent="0.2">
      <c r="A12" s="7"/>
      <c r="B12" s="7"/>
      <c r="C12" s="7" t="s">
        <v>146</v>
      </c>
      <c r="D12" s="7"/>
      <c r="E12" s="7"/>
      <c r="F12" s="7"/>
      <c r="G12" s="7"/>
      <c r="H12" s="7"/>
      <c r="I12" s="7"/>
      <c r="J12" s="7"/>
      <c r="K12" s="7"/>
      <c r="L12" s="9" t="s">
        <v>240</v>
      </c>
      <c r="M12" s="16">
        <v>29</v>
      </c>
      <c r="N12" s="16">
        <v>26</v>
      </c>
      <c r="O12" s="16">
        <v>19</v>
      </c>
      <c r="P12" s="16">
        <v>10</v>
      </c>
      <c r="Q12" s="16">
        <v>10</v>
      </c>
      <c r="R12" s="13" t="s">
        <v>104</v>
      </c>
      <c r="S12" s="13" t="s">
        <v>104</v>
      </c>
      <c r="T12" s="16">
        <v>18</v>
      </c>
      <c r="U12" s="15">
        <v>112</v>
      </c>
    </row>
    <row r="13" spans="1:21" ht="16.5" customHeight="1" x14ac:dyDescent="0.2">
      <c r="A13" s="7"/>
      <c r="B13" s="7"/>
      <c r="C13" s="7" t="s">
        <v>147</v>
      </c>
      <c r="D13" s="7"/>
      <c r="E13" s="7"/>
      <c r="F13" s="7"/>
      <c r="G13" s="7"/>
      <c r="H13" s="7"/>
      <c r="I13" s="7"/>
      <c r="J13" s="7"/>
      <c r="K13" s="7"/>
      <c r="L13" s="9" t="s">
        <v>240</v>
      </c>
      <c r="M13" s="16">
        <v>85</v>
      </c>
      <c r="N13" s="14" t="s">
        <v>227</v>
      </c>
      <c r="O13" s="14" t="s">
        <v>227</v>
      </c>
      <c r="P13" s="13">
        <v>3</v>
      </c>
      <c r="Q13" s="13">
        <v>3</v>
      </c>
      <c r="R13" s="13" t="s">
        <v>104</v>
      </c>
      <c r="S13" s="13" t="s">
        <v>104</v>
      </c>
      <c r="T13" s="14" t="s">
        <v>227</v>
      </c>
      <c r="U13" s="16">
        <v>95</v>
      </c>
    </row>
    <row r="14" spans="1:21" ht="16.5" customHeight="1" x14ac:dyDescent="0.2">
      <c r="A14" s="7"/>
      <c r="B14" s="7"/>
      <c r="C14" s="7" t="s">
        <v>148</v>
      </c>
      <c r="D14" s="7"/>
      <c r="E14" s="7"/>
      <c r="F14" s="7"/>
      <c r="G14" s="7"/>
      <c r="H14" s="7"/>
      <c r="I14" s="7"/>
      <c r="J14" s="7"/>
      <c r="K14" s="7"/>
      <c r="L14" s="9" t="s">
        <v>240</v>
      </c>
      <c r="M14" s="16">
        <v>20</v>
      </c>
      <c r="N14" s="14" t="s">
        <v>227</v>
      </c>
      <c r="O14" s="13" t="s">
        <v>104</v>
      </c>
      <c r="P14" s="14" t="s">
        <v>227</v>
      </c>
      <c r="Q14" s="13" t="s">
        <v>104</v>
      </c>
      <c r="R14" s="13" t="s">
        <v>104</v>
      </c>
      <c r="S14" s="13">
        <v>4</v>
      </c>
      <c r="T14" s="13" t="s">
        <v>104</v>
      </c>
      <c r="U14" s="16">
        <v>27</v>
      </c>
    </row>
    <row r="15" spans="1:21" ht="16.5" customHeight="1" x14ac:dyDescent="0.2">
      <c r="A15" s="7"/>
      <c r="B15" s="7" t="s">
        <v>923</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629</v>
      </c>
      <c r="D16" s="7"/>
      <c r="E16" s="7"/>
      <c r="F16" s="7"/>
      <c r="G16" s="7"/>
      <c r="H16" s="7"/>
      <c r="I16" s="7"/>
      <c r="J16" s="7"/>
      <c r="K16" s="7"/>
      <c r="L16" s="9" t="s">
        <v>249</v>
      </c>
      <c r="M16" s="36" t="s">
        <v>104</v>
      </c>
      <c r="N16" s="36" t="s">
        <v>104</v>
      </c>
      <c r="O16" s="36" t="s">
        <v>104</v>
      </c>
      <c r="P16" s="36" t="s">
        <v>104</v>
      </c>
      <c r="Q16" s="36" t="s">
        <v>104</v>
      </c>
      <c r="R16" s="36" t="s">
        <v>104</v>
      </c>
      <c r="S16" s="36" t="s">
        <v>104</v>
      </c>
      <c r="T16" s="36" t="s">
        <v>104</v>
      </c>
      <c r="U16" s="36" t="s">
        <v>104</v>
      </c>
    </row>
    <row r="17" spans="1:21" ht="16.5" customHeight="1" x14ac:dyDescent="0.2">
      <c r="A17" s="7"/>
      <c r="B17" s="7"/>
      <c r="C17" s="7" t="s">
        <v>96</v>
      </c>
      <c r="D17" s="7"/>
      <c r="E17" s="7"/>
      <c r="F17" s="7"/>
      <c r="G17" s="7"/>
      <c r="H17" s="7"/>
      <c r="I17" s="7"/>
      <c r="J17" s="7"/>
      <c r="K17" s="7"/>
      <c r="L17" s="9" t="s">
        <v>249</v>
      </c>
      <c r="M17" s="36">
        <v>0.5</v>
      </c>
      <c r="N17" s="36">
        <v>0.3</v>
      </c>
      <c r="O17" s="36">
        <v>2</v>
      </c>
      <c r="P17" s="36">
        <v>1.7</v>
      </c>
      <c r="Q17" s="36" t="s">
        <v>104</v>
      </c>
      <c r="R17" s="36" t="s">
        <v>104</v>
      </c>
      <c r="S17" s="36" t="s">
        <v>104</v>
      </c>
      <c r="T17" s="36" t="s">
        <v>104</v>
      </c>
      <c r="U17" s="36">
        <v>0.9</v>
      </c>
    </row>
    <row r="18" spans="1:21" ht="16.5" customHeight="1" x14ac:dyDescent="0.2">
      <c r="A18" s="7"/>
      <c r="B18" s="7"/>
      <c r="C18" s="7" t="s">
        <v>141</v>
      </c>
      <c r="D18" s="7"/>
      <c r="E18" s="7"/>
      <c r="F18" s="7"/>
      <c r="G18" s="7"/>
      <c r="H18" s="7"/>
      <c r="I18" s="7"/>
      <c r="J18" s="7"/>
      <c r="K18" s="7"/>
      <c r="L18" s="9" t="s">
        <v>249</v>
      </c>
      <c r="M18" s="36">
        <v>1.2</v>
      </c>
      <c r="N18" s="36">
        <v>0.6</v>
      </c>
      <c r="O18" s="42" t="s">
        <v>227</v>
      </c>
      <c r="P18" s="36">
        <v>1.2</v>
      </c>
      <c r="Q18" s="42" t="s">
        <v>227</v>
      </c>
      <c r="R18" s="36" t="s">
        <v>104</v>
      </c>
      <c r="S18" s="36" t="s">
        <v>104</v>
      </c>
      <c r="T18" s="36">
        <v>9.4</v>
      </c>
      <c r="U18" s="36">
        <v>0.8</v>
      </c>
    </row>
    <row r="19" spans="1:21" ht="16.5" customHeight="1" x14ac:dyDescent="0.2">
      <c r="A19" s="7"/>
      <c r="B19" s="7"/>
      <c r="C19" s="7" t="s">
        <v>142</v>
      </c>
      <c r="D19" s="7"/>
      <c r="E19" s="7"/>
      <c r="F19" s="7"/>
      <c r="G19" s="7"/>
      <c r="H19" s="7"/>
      <c r="I19" s="7"/>
      <c r="J19" s="7"/>
      <c r="K19" s="7"/>
      <c r="L19" s="9" t="s">
        <v>249</v>
      </c>
      <c r="M19" s="36">
        <v>0.3</v>
      </c>
      <c r="N19" s="36">
        <v>0.4</v>
      </c>
      <c r="O19" s="36">
        <v>0.3</v>
      </c>
      <c r="P19" s="36">
        <v>1</v>
      </c>
      <c r="Q19" s="36" t="s">
        <v>104</v>
      </c>
      <c r="R19" s="36" t="s">
        <v>104</v>
      </c>
      <c r="S19" s="36" t="s">
        <v>104</v>
      </c>
      <c r="T19" s="36" t="s">
        <v>104</v>
      </c>
      <c r="U19" s="36">
        <v>0.4</v>
      </c>
    </row>
    <row r="20" spans="1:21" ht="16.5" customHeight="1" x14ac:dyDescent="0.2">
      <c r="A20" s="7"/>
      <c r="B20" s="7"/>
      <c r="C20" s="7" t="s">
        <v>143</v>
      </c>
      <c r="D20" s="7"/>
      <c r="E20" s="7"/>
      <c r="F20" s="7"/>
      <c r="G20" s="7"/>
      <c r="H20" s="7"/>
      <c r="I20" s="7"/>
      <c r="J20" s="7"/>
      <c r="K20" s="7"/>
      <c r="L20" s="9" t="s">
        <v>249</v>
      </c>
      <c r="M20" s="36">
        <v>0.6</v>
      </c>
      <c r="N20" s="36">
        <v>0.6</v>
      </c>
      <c r="O20" s="36">
        <v>0.4</v>
      </c>
      <c r="P20" s="36">
        <v>1.6</v>
      </c>
      <c r="Q20" s="42" t="s">
        <v>227</v>
      </c>
      <c r="R20" s="36" t="s">
        <v>104</v>
      </c>
      <c r="S20" s="42" t="s">
        <v>227</v>
      </c>
      <c r="T20" s="42" t="s">
        <v>227</v>
      </c>
      <c r="U20" s="36">
        <v>0.7</v>
      </c>
    </row>
    <row r="21" spans="1:21" ht="16.5" customHeight="1" x14ac:dyDescent="0.2">
      <c r="A21" s="7"/>
      <c r="B21" s="7"/>
      <c r="C21" s="7" t="s">
        <v>144</v>
      </c>
      <c r="D21" s="7"/>
      <c r="E21" s="7"/>
      <c r="F21" s="7"/>
      <c r="G21" s="7"/>
      <c r="H21" s="7"/>
      <c r="I21" s="7"/>
      <c r="J21" s="7"/>
      <c r="K21" s="7"/>
      <c r="L21" s="9" t="s">
        <v>249</v>
      </c>
      <c r="M21" s="42" t="s">
        <v>227</v>
      </c>
      <c r="N21" s="36">
        <v>1</v>
      </c>
      <c r="O21" s="42" t="s">
        <v>227</v>
      </c>
      <c r="P21" s="36" t="s">
        <v>104</v>
      </c>
      <c r="Q21" s="36">
        <v>1.6</v>
      </c>
      <c r="R21" s="36" t="s">
        <v>104</v>
      </c>
      <c r="S21" s="36" t="s">
        <v>104</v>
      </c>
      <c r="T21" s="36" t="s">
        <v>104</v>
      </c>
      <c r="U21" s="36">
        <v>0.5</v>
      </c>
    </row>
    <row r="22" spans="1:21" ht="16.5" customHeight="1" x14ac:dyDescent="0.2">
      <c r="A22" s="7"/>
      <c r="B22" s="7"/>
      <c r="C22" s="7" t="s">
        <v>145</v>
      </c>
      <c r="D22" s="7"/>
      <c r="E22" s="7"/>
      <c r="F22" s="7"/>
      <c r="G22" s="7"/>
      <c r="H22" s="7"/>
      <c r="I22" s="7"/>
      <c r="J22" s="7"/>
      <c r="K22" s="7"/>
      <c r="L22" s="9" t="s">
        <v>249</v>
      </c>
      <c r="M22" s="36">
        <v>0.4</v>
      </c>
      <c r="N22" s="36">
        <v>2</v>
      </c>
      <c r="O22" s="36">
        <v>1.5</v>
      </c>
      <c r="P22" s="36">
        <v>1.8</v>
      </c>
      <c r="Q22" s="36" t="s">
        <v>104</v>
      </c>
      <c r="R22" s="42" t="s">
        <v>227</v>
      </c>
      <c r="S22" s="36">
        <v>8.1999999999999993</v>
      </c>
      <c r="T22" s="42" t="s">
        <v>227</v>
      </c>
      <c r="U22" s="36">
        <v>1.3</v>
      </c>
    </row>
    <row r="23" spans="1:21" ht="16.5" customHeight="1" x14ac:dyDescent="0.2">
      <c r="A23" s="7"/>
      <c r="B23" s="7"/>
      <c r="C23" s="7" t="s">
        <v>146</v>
      </c>
      <c r="D23" s="7"/>
      <c r="E23" s="7"/>
      <c r="F23" s="7"/>
      <c r="G23" s="7"/>
      <c r="H23" s="7"/>
      <c r="I23" s="7"/>
      <c r="J23" s="7"/>
      <c r="K23" s="7"/>
      <c r="L23" s="9" t="s">
        <v>249</v>
      </c>
      <c r="M23" s="36">
        <v>2.1</v>
      </c>
      <c r="N23" s="36">
        <v>2.4</v>
      </c>
      <c r="O23" s="36">
        <v>2</v>
      </c>
      <c r="P23" s="36">
        <v>2.1</v>
      </c>
      <c r="Q23" s="36">
        <v>3.4</v>
      </c>
      <c r="R23" s="36" t="s">
        <v>104</v>
      </c>
      <c r="S23" s="36" t="s">
        <v>104</v>
      </c>
      <c r="T23" s="30">
        <v>33.700000000000003</v>
      </c>
      <c r="U23" s="36">
        <v>2.5</v>
      </c>
    </row>
    <row r="24" spans="1:21" ht="16.5" customHeight="1" x14ac:dyDescent="0.2">
      <c r="A24" s="7"/>
      <c r="B24" s="7"/>
      <c r="C24" s="7" t="s">
        <v>147</v>
      </c>
      <c r="D24" s="7"/>
      <c r="E24" s="7"/>
      <c r="F24" s="7"/>
      <c r="G24" s="7"/>
      <c r="H24" s="7"/>
      <c r="I24" s="7"/>
      <c r="J24" s="7"/>
      <c r="K24" s="7"/>
      <c r="L24" s="9" t="s">
        <v>249</v>
      </c>
      <c r="M24" s="36">
        <v>6.1</v>
      </c>
      <c r="N24" s="42" t="s">
        <v>227</v>
      </c>
      <c r="O24" s="42" t="s">
        <v>227</v>
      </c>
      <c r="P24" s="36">
        <v>0.6</v>
      </c>
      <c r="Q24" s="36">
        <v>1</v>
      </c>
      <c r="R24" s="36" t="s">
        <v>104</v>
      </c>
      <c r="S24" s="36" t="s">
        <v>104</v>
      </c>
      <c r="T24" s="42" t="s">
        <v>227</v>
      </c>
      <c r="U24" s="36">
        <v>2.2000000000000002</v>
      </c>
    </row>
    <row r="25" spans="1:21" ht="16.5" customHeight="1" x14ac:dyDescent="0.2">
      <c r="A25" s="7"/>
      <c r="B25" s="7"/>
      <c r="C25" s="7" t="s">
        <v>148</v>
      </c>
      <c r="D25" s="7"/>
      <c r="E25" s="7"/>
      <c r="F25" s="7"/>
      <c r="G25" s="7"/>
      <c r="H25" s="7"/>
      <c r="I25" s="7"/>
      <c r="J25" s="7"/>
      <c r="K25" s="7"/>
      <c r="L25" s="9" t="s">
        <v>249</v>
      </c>
      <c r="M25" s="36">
        <v>1.5</v>
      </c>
      <c r="N25" s="42" t="s">
        <v>227</v>
      </c>
      <c r="O25" s="36" t="s">
        <v>104</v>
      </c>
      <c r="P25" s="42" t="s">
        <v>227</v>
      </c>
      <c r="Q25" s="36" t="s">
        <v>104</v>
      </c>
      <c r="R25" s="36" t="s">
        <v>104</v>
      </c>
      <c r="S25" s="36">
        <v>5.9</v>
      </c>
      <c r="T25" s="36" t="s">
        <v>104</v>
      </c>
      <c r="U25" s="36">
        <v>0.6</v>
      </c>
    </row>
    <row r="26" spans="1:21" ht="16.5" customHeight="1" x14ac:dyDescent="0.2">
      <c r="A26" s="7" t="s">
        <v>924</v>
      </c>
      <c r="B26" s="7"/>
      <c r="C26" s="7"/>
      <c r="D26" s="7"/>
      <c r="E26" s="7"/>
      <c r="F26" s="7"/>
      <c r="G26" s="7"/>
      <c r="H26" s="7"/>
      <c r="I26" s="7"/>
      <c r="J26" s="7"/>
      <c r="K26" s="7"/>
      <c r="L26" s="9"/>
      <c r="M26" s="10"/>
      <c r="N26" s="10"/>
      <c r="O26" s="10"/>
      <c r="P26" s="10"/>
      <c r="Q26" s="10"/>
      <c r="R26" s="10"/>
      <c r="S26" s="10"/>
      <c r="T26" s="10"/>
      <c r="U26" s="10"/>
    </row>
    <row r="27" spans="1:21" ht="16.5" customHeight="1" x14ac:dyDescent="0.2">
      <c r="A27" s="7"/>
      <c r="B27" s="7" t="s">
        <v>922</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629</v>
      </c>
      <c r="D28" s="7"/>
      <c r="E28" s="7"/>
      <c r="F28" s="7"/>
      <c r="G28" s="7"/>
      <c r="H28" s="7"/>
      <c r="I28" s="7"/>
      <c r="J28" s="7"/>
      <c r="K28" s="7"/>
      <c r="L28" s="9" t="s">
        <v>240</v>
      </c>
      <c r="M28" s="16">
        <v>36</v>
      </c>
      <c r="N28" s="16">
        <v>40</v>
      </c>
      <c r="O28" s="16">
        <v>26</v>
      </c>
      <c r="P28" s="13">
        <v>2</v>
      </c>
      <c r="Q28" s="13">
        <v>7</v>
      </c>
      <c r="R28" s="13">
        <v>2</v>
      </c>
      <c r="S28" s="13" t="s">
        <v>104</v>
      </c>
      <c r="T28" s="13">
        <v>3</v>
      </c>
      <c r="U28" s="15">
        <v>116</v>
      </c>
    </row>
    <row r="29" spans="1:21" ht="16.5" customHeight="1" x14ac:dyDescent="0.2">
      <c r="A29" s="7"/>
      <c r="B29" s="7"/>
      <c r="C29" s="7" t="s">
        <v>96</v>
      </c>
      <c r="D29" s="7"/>
      <c r="E29" s="7"/>
      <c r="F29" s="7"/>
      <c r="G29" s="7"/>
      <c r="H29" s="7"/>
      <c r="I29" s="7"/>
      <c r="J29" s="7"/>
      <c r="K29" s="7"/>
      <c r="L29" s="9" t="s">
        <v>240</v>
      </c>
      <c r="M29" s="17">
        <v>2578</v>
      </c>
      <c r="N29" s="15">
        <v>938</v>
      </c>
      <c r="O29" s="15">
        <v>821</v>
      </c>
      <c r="P29" s="15">
        <v>109</v>
      </c>
      <c r="Q29" s="15">
        <v>106</v>
      </c>
      <c r="R29" s="15">
        <v>161</v>
      </c>
      <c r="S29" s="16">
        <v>81</v>
      </c>
      <c r="T29" s="16">
        <v>12</v>
      </c>
      <c r="U29" s="17">
        <v>4806</v>
      </c>
    </row>
    <row r="30" spans="1:21" ht="16.5" customHeight="1" x14ac:dyDescent="0.2">
      <c r="A30" s="7"/>
      <c r="B30" s="7"/>
      <c r="C30" s="7" t="s">
        <v>141</v>
      </c>
      <c r="D30" s="7"/>
      <c r="E30" s="7"/>
      <c r="F30" s="7"/>
      <c r="G30" s="7"/>
      <c r="H30" s="7"/>
      <c r="I30" s="7"/>
      <c r="J30" s="7"/>
      <c r="K30" s="7"/>
      <c r="L30" s="9" t="s">
        <v>240</v>
      </c>
      <c r="M30" s="17">
        <v>4675</v>
      </c>
      <c r="N30" s="15">
        <v>553</v>
      </c>
      <c r="O30" s="17">
        <v>1150</v>
      </c>
      <c r="P30" s="15">
        <v>333</v>
      </c>
      <c r="Q30" s="15">
        <v>218</v>
      </c>
      <c r="R30" s="15">
        <v>438</v>
      </c>
      <c r="S30" s="15">
        <v>151</v>
      </c>
      <c r="T30" s="16">
        <v>13</v>
      </c>
      <c r="U30" s="17">
        <v>7531</v>
      </c>
    </row>
    <row r="31" spans="1:21" ht="16.5" customHeight="1" x14ac:dyDescent="0.2">
      <c r="A31" s="7"/>
      <c r="B31" s="7"/>
      <c r="C31" s="7" t="s">
        <v>142</v>
      </c>
      <c r="D31" s="7"/>
      <c r="E31" s="7"/>
      <c r="F31" s="7"/>
      <c r="G31" s="7"/>
      <c r="H31" s="7"/>
      <c r="I31" s="7"/>
      <c r="J31" s="7"/>
      <c r="K31" s="7"/>
      <c r="L31" s="9" t="s">
        <v>240</v>
      </c>
      <c r="M31" s="17">
        <v>2355</v>
      </c>
      <c r="N31" s="15">
        <v>563</v>
      </c>
      <c r="O31" s="15">
        <v>796</v>
      </c>
      <c r="P31" s="15">
        <v>615</v>
      </c>
      <c r="Q31" s="15">
        <v>581</v>
      </c>
      <c r="R31" s="16">
        <v>32</v>
      </c>
      <c r="S31" s="16">
        <v>30</v>
      </c>
      <c r="T31" s="16">
        <v>41</v>
      </c>
      <c r="U31" s="17">
        <v>5013</v>
      </c>
    </row>
    <row r="32" spans="1:21" ht="16.5" customHeight="1" x14ac:dyDescent="0.2">
      <c r="A32" s="7"/>
      <c r="B32" s="7"/>
      <c r="C32" s="7" t="s">
        <v>143</v>
      </c>
      <c r="D32" s="7"/>
      <c r="E32" s="7"/>
      <c r="F32" s="7"/>
      <c r="G32" s="7"/>
      <c r="H32" s="7"/>
      <c r="I32" s="7"/>
      <c r="J32" s="7"/>
      <c r="K32" s="7"/>
      <c r="L32" s="9" t="s">
        <v>240</v>
      </c>
      <c r="M32" s="17">
        <v>4815</v>
      </c>
      <c r="N32" s="15">
        <v>545</v>
      </c>
      <c r="O32" s="15">
        <v>814</v>
      </c>
      <c r="P32" s="15">
        <v>667</v>
      </c>
      <c r="Q32" s="17">
        <v>1129</v>
      </c>
      <c r="R32" s="13">
        <v>9</v>
      </c>
      <c r="S32" s="15">
        <v>178</v>
      </c>
      <c r="T32" s="15">
        <v>141</v>
      </c>
      <c r="U32" s="17">
        <v>8298</v>
      </c>
    </row>
    <row r="33" spans="1:21" ht="16.5" customHeight="1" x14ac:dyDescent="0.2">
      <c r="A33" s="7"/>
      <c r="B33" s="7"/>
      <c r="C33" s="7" t="s">
        <v>144</v>
      </c>
      <c r="D33" s="7"/>
      <c r="E33" s="7"/>
      <c r="F33" s="7"/>
      <c r="G33" s="7"/>
      <c r="H33" s="7"/>
      <c r="I33" s="7"/>
      <c r="J33" s="7"/>
      <c r="K33" s="7"/>
      <c r="L33" s="9" t="s">
        <v>240</v>
      </c>
      <c r="M33" s="17">
        <v>8804</v>
      </c>
      <c r="N33" s="17">
        <v>1036</v>
      </c>
      <c r="O33" s="17">
        <v>1547</v>
      </c>
      <c r="P33" s="15">
        <v>624</v>
      </c>
      <c r="Q33" s="15">
        <v>733</v>
      </c>
      <c r="R33" s="16">
        <v>18</v>
      </c>
      <c r="S33" s="15">
        <v>180</v>
      </c>
      <c r="T33" s="16">
        <v>45</v>
      </c>
      <c r="U33" s="19">
        <v>12987</v>
      </c>
    </row>
    <row r="34" spans="1:21" ht="16.5" customHeight="1" x14ac:dyDescent="0.2">
      <c r="A34" s="7"/>
      <c r="B34" s="7"/>
      <c r="C34" s="7" t="s">
        <v>145</v>
      </c>
      <c r="D34" s="7"/>
      <c r="E34" s="7"/>
      <c r="F34" s="7"/>
      <c r="G34" s="7"/>
      <c r="H34" s="7"/>
      <c r="I34" s="7"/>
      <c r="J34" s="7"/>
      <c r="K34" s="7"/>
      <c r="L34" s="9" t="s">
        <v>240</v>
      </c>
      <c r="M34" s="17">
        <v>3373</v>
      </c>
      <c r="N34" s="17">
        <v>1878</v>
      </c>
      <c r="O34" s="15">
        <v>583</v>
      </c>
      <c r="P34" s="15">
        <v>399</v>
      </c>
      <c r="Q34" s="15">
        <v>349</v>
      </c>
      <c r="R34" s="16">
        <v>10</v>
      </c>
      <c r="S34" s="15">
        <v>108</v>
      </c>
      <c r="T34" s="13">
        <v>4</v>
      </c>
      <c r="U34" s="17">
        <v>6704</v>
      </c>
    </row>
    <row r="35" spans="1:21" ht="16.5" customHeight="1" x14ac:dyDescent="0.2">
      <c r="A35" s="7"/>
      <c r="B35" s="7"/>
      <c r="C35" s="7" t="s">
        <v>146</v>
      </c>
      <c r="D35" s="7"/>
      <c r="E35" s="7"/>
      <c r="F35" s="7"/>
      <c r="G35" s="7"/>
      <c r="H35" s="7"/>
      <c r="I35" s="7"/>
      <c r="J35" s="7"/>
      <c r="K35" s="7"/>
      <c r="L35" s="9" t="s">
        <v>240</v>
      </c>
      <c r="M35" s="15">
        <v>982</v>
      </c>
      <c r="N35" s="15">
        <v>864</v>
      </c>
      <c r="O35" s="17">
        <v>1169</v>
      </c>
      <c r="P35" s="15">
        <v>491</v>
      </c>
      <c r="Q35" s="15">
        <v>349</v>
      </c>
      <c r="R35" s="16">
        <v>59</v>
      </c>
      <c r="S35" s="16">
        <v>63</v>
      </c>
      <c r="T35" s="16">
        <v>14</v>
      </c>
      <c r="U35" s="17">
        <v>3991</v>
      </c>
    </row>
    <row r="36" spans="1:21" ht="16.5" customHeight="1" x14ac:dyDescent="0.2">
      <c r="A36" s="7"/>
      <c r="B36" s="7"/>
      <c r="C36" s="7" t="s">
        <v>147</v>
      </c>
      <c r="D36" s="7"/>
      <c r="E36" s="7"/>
      <c r="F36" s="7"/>
      <c r="G36" s="7"/>
      <c r="H36" s="7"/>
      <c r="I36" s="7"/>
      <c r="J36" s="7"/>
      <c r="K36" s="7"/>
      <c r="L36" s="9" t="s">
        <v>240</v>
      </c>
      <c r="M36" s="17">
        <v>2149</v>
      </c>
      <c r="N36" s="15">
        <v>932</v>
      </c>
      <c r="O36" s="17">
        <v>2370</v>
      </c>
      <c r="P36" s="15">
        <v>529</v>
      </c>
      <c r="Q36" s="15">
        <v>305</v>
      </c>
      <c r="R36" s="15">
        <v>662</v>
      </c>
      <c r="S36" s="16">
        <v>89</v>
      </c>
      <c r="T36" s="16">
        <v>52</v>
      </c>
      <c r="U36" s="17">
        <v>7088</v>
      </c>
    </row>
    <row r="37" spans="1:21" ht="16.5" customHeight="1" x14ac:dyDescent="0.2">
      <c r="A37" s="7"/>
      <c r="B37" s="7"/>
      <c r="C37" s="7" t="s">
        <v>148</v>
      </c>
      <c r="D37" s="7"/>
      <c r="E37" s="7"/>
      <c r="F37" s="7"/>
      <c r="G37" s="7"/>
      <c r="H37" s="7"/>
      <c r="I37" s="7"/>
      <c r="J37" s="7"/>
      <c r="K37" s="7"/>
      <c r="L37" s="9" t="s">
        <v>240</v>
      </c>
      <c r="M37" s="17">
        <v>6727</v>
      </c>
      <c r="N37" s="17">
        <v>1720</v>
      </c>
      <c r="O37" s="17">
        <v>3183</v>
      </c>
      <c r="P37" s="17">
        <v>2564</v>
      </c>
      <c r="Q37" s="15">
        <v>279</v>
      </c>
      <c r="R37" s="15">
        <v>384</v>
      </c>
      <c r="S37" s="16">
        <v>87</v>
      </c>
      <c r="T37" s="15">
        <v>280</v>
      </c>
      <c r="U37" s="19">
        <v>15224</v>
      </c>
    </row>
    <row r="38" spans="1:21" ht="16.5" customHeight="1" x14ac:dyDescent="0.2">
      <c r="A38" s="7"/>
      <c r="B38" s="7" t="s">
        <v>923</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629</v>
      </c>
      <c r="D39" s="7"/>
      <c r="E39" s="7"/>
      <c r="F39" s="7"/>
      <c r="G39" s="7"/>
      <c r="H39" s="7"/>
      <c r="I39" s="7"/>
      <c r="J39" s="7"/>
      <c r="K39" s="7"/>
      <c r="L39" s="9" t="s">
        <v>249</v>
      </c>
      <c r="M39" s="36">
        <v>2.4</v>
      </c>
      <c r="N39" s="36">
        <v>3.3</v>
      </c>
      <c r="O39" s="36">
        <v>2.6</v>
      </c>
      <c r="P39" s="36">
        <v>0.4</v>
      </c>
      <c r="Q39" s="36">
        <v>2.2999999999999998</v>
      </c>
      <c r="R39" s="36">
        <v>2.1</v>
      </c>
      <c r="S39" s="36" t="s">
        <v>104</v>
      </c>
      <c r="T39" s="36">
        <v>5.7</v>
      </c>
      <c r="U39" s="36">
        <v>2.4</v>
      </c>
    </row>
    <row r="40" spans="1:21" ht="16.5" customHeight="1" x14ac:dyDescent="0.2">
      <c r="A40" s="7"/>
      <c r="B40" s="7"/>
      <c r="C40" s="7" t="s">
        <v>96</v>
      </c>
      <c r="D40" s="7"/>
      <c r="E40" s="7"/>
      <c r="F40" s="7"/>
      <c r="G40" s="7"/>
      <c r="H40" s="7"/>
      <c r="I40" s="7"/>
      <c r="J40" s="7"/>
      <c r="K40" s="7"/>
      <c r="L40" s="9" t="s">
        <v>249</v>
      </c>
      <c r="M40" s="33">
        <v>171.1</v>
      </c>
      <c r="N40" s="30">
        <v>77.400000000000006</v>
      </c>
      <c r="O40" s="30">
        <v>82.5</v>
      </c>
      <c r="P40" s="30">
        <v>21.2</v>
      </c>
      <c r="Q40" s="30">
        <v>34.200000000000003</v>
      </c>
      <c r="R40" s="33">
        <v>170.7</v>
      </c>
      <c r="S40" s="30">
        <v>98.7</v>
      </c>
      <c r="T40" s="30">
        <v>22.9</v>
      </c>
      <c r="U40" s="33">
        <v>100.8</v>
      </c>
    </row>
    <row r="41" spans="1:21" ht="16.5" customHeight="1" x14ac:dyDescent="0.2">
      <c r="A41" s="7"/>
      <c r="B41" s="7"/>
      <c r="C41" s="7" t="s">
        <v>141</v>
      </c>
      <c r="D41" s="7"/>
      <c r="E41" s="7"/>
      <c r="F41" s="7"/>
      <c r="G41" s="7"/>
      <c r="H41" s="7"/>
      <c r="I41" s="7"/>
      <c r="J41" s="7"/>
      <c r="K41" s="7"/>
      <c r="L41" s="9" t="s">
        <v>249</v>
      </c>
      <c r="M41" s="33">
        <v>311.39999999999998</v>
      </c>
      <c r="N41" s="30">
        <v>46.3</v>
      </c>
      <c r="O41" s="33">
        <v>116.7</v>
      </c>
      <c r="P41" s="30">
        <v>65.5</v>
      </c>
      <c r="Q41" s="30">
        <v>70.900000000000006</v>
      </c>
      <c r="R41" s="33">
        <v>466.2</v>
      </c>
      <c r="S41" s="33">
        <v>186.3</v>
      </c>
      <c r="T41" s="30">
        <v>24.5</v>
      </c>
      <c r="U41" s="33">
        <v>159.30000000000001</v>
      </c>
    </row>
    <row r="42" spans="1:21" ht="16.5" customHeight="1" x14ac:dyDescent="0.2">
      <c r="A42" s="7"/>
      <c r="B42" s="7"/>
      <c r="C42" s="7" t="s">
        <v>142</v>
      </c>
      <c r="D42" s="7"/>
      <c r="E42" s="7"/>
      <c r="F42" s="7"/>
      <c r="G42" s="7"/>
      <c r="H42" s="7"/>
      <c r="I42" s="7"/>
      <c r="J42" s="7"/>
      <c r="K42" s="7"/>
      <c r="L42" s="9" t="s">
        <v>249</v>
      </c>
      <c r="M42" s="33">
        <v>159.9</v>
      </c>
      <c r="N42" s="30">
        <v>47.8</v>
      </c>
      <c r="O42" s="30">
        <v>81.900000000000006</v>
      </c>
      <c r="P42" s="33">
        <v>122</v>
      </c>
      <c r="Q42" s="33">
        <v>189.8</v>
      </c>
      <c r="R42" s="30">
        <v>34.200000000000003</v>
      </c>
      <c r="S42" s="30">
        <v>37.799999999999997</v>
      </c>
      <c r="T42" s="30">
        <v>76.7</v>
      </c>
      <c r="U42" s="33">
        <v>107.6</v>
      </c>
    </row>
    <row r="43" spans="1:21" ht="16.5" customHeight="1" x14ac:dyDescent="0.2">
      <c r="A43" s="7"/>
      <c r="B43" s="7"/>
      <c r="C43" s="7" t="s">
        <v>143</v>
      </c>
      <c r="D43" s="7"/>
      <c r="E43" s="7"/>
      <c r="F43" s="7"/>
      <c r="G43" s="7"/>
      <c r="H43" s="7"/>
      <c r="I43" s="7"/>
      <c r="J43" s="7"/>
      <c r="K43" s="7"/>
      <c r="L43" s="9" t="s">
        <v>249</v>
      </c>
      <c r="M43" s="33">
        <v>330.1</v>
      </c>
      <c r="N43" s="30">
        <v>47.4</v>
      </c>
      <c r="O43" s="30">
        <v>84.9</v>
      </c>
      <c r="P43" s="33">
        <v>133.80000000000001</v>
      </c>
      <c r="Q43" s="33">
        <v>370.5</v>
      </c>
      <c r="R43" s="36">
        <v>9.6</v>
      </c>
      <c r="S43" s="33">
        <v>231.8</v>
      </c>
      <c r="T43" s="33">
        <v>263.3</v>
      </c>
      <c r="U43" s="33">
        <v>180.5</v>
      </c>
    </row>
    <row r="44" spans="1:21" ht="16.5" customHeight="1" x14ac:dyDescent="0.2">
      <c r="A44" s="7"/>
      <c r="B44" s="7"/>
      <c r="C44" s="7" t="s">
        <v>144</v>
      </c>
      <c r="D44" s="7"/>
      <c r="E44" s="7"/>
      <c r="F44" s="7"/>
      <c r="G44" s="7"/>
      <c r="H44" s="7"/>
      <c r="I44" s="7"/>
      <c r="J44" s="7"/>
      <c r="K44" s="7"/>
      <c r="L44" s="9" t="s">
        <v>249</v>
      </c>
      <c r="M44" s="33">
        <v>610.20000000000005</v>
      </c>
      <c r="N44" s="30">
        <v>92.2</v>
      </c>
      <c r="O44" s="33">
        <v>163.19999999999999</v>
      </c>
      <c r="P44" s="33">
        <v>126.5</v>
      </c>
      <c r="Q44" s="33">
        <v>241.9</v>
      </c>
      <c r="R44" s="30">
        <v>19.3</v>
      </c>
      <c r="S44" s="33">
        <v>240.5</v>
      </c>
      <c r="T44" s="30">
        <v>84.4</v>
      </c>
      <c r="U44" s="33">
        <v>286.5</v>
      </c>
    </row>
    <row r="45" spans="1:21" ht="16.5" customHeight="1" x14ac:dyDescent="0.2">
      <c r="A45" s="7"/>
      <c r="B45" s="7"/>
      <c r="C45" s="7" t="s">
        <v>145</v>
      </c>
      <c r="D45" s="7"/>
      <c r="E45" s="7"/>
      <c r="F45" s="7"/>
      <c r="G45" s="7"/>
      <c r="H45" s="7"/>
      <c r="I45" s="7"/>
      <c r="J45" s="7"/>
      <c r="K45" s="7"/>
      <c r="L45" s="9" t="s">
        <v>249</v>
      </c>
      <c r="M45" s="33">
        <v>236.7</v>
      </c>
      <c r="N45" s="33">
        <v>171.3</v>
      </c>
      <c r="O45" s="30">
        <v>62</v>
      </c>
      <c r="P45" s="30">
        <v>81.7</v>
      </c>
      <c r="Q45" s="33">
        <v>116.1</v>
      </c>
      <c r="R45" s="30">
        <v>10.7</v>
      </c>
      <c r="S45" s="33">
        <v>147.80000000000001</v>
      </c>
      <c r="T45" s="36">
        <v>7.5</v>
      </c>
      <c r="U45" s="33">
        <v>149.9</v>
      </c>
    </row>
    <row r="46" spans="1:21" ht="16.5" customHeight="1" x14ac:dyDescent="0.2">
      <c r="A46" s="7"/>
      <c r="B46" s="7"/>
      <c r="C46" s="7" t="s">
        <v>146</v>
      </c>
      <c r="D46" s="7"/>
      <c r="E46" s="7"/>
      <c r="F46" s="7"/>
      <c r="G46" s="7"/>
      <c r="H46" s="7"/>
      <c r="I46" s="7"/>
      <c r="J46" s="7"/>
      <c r="K46" s="7"/>
      <c r="L46" s="9" t="s">
        <v>249</v>
      </c>
      <c r="M46" s="30">
        <v>69.8</v>
      </c>
      <c r="N46" s="30">
        <v>80.599999999999994</v>
      </c>
      <c r="O46" s="33">
        <v>125.7</v>
      </c>
      <c r="P46" s="33">
        <v>101.9</v>
      </c>
      <c r="Q46" s="33">
        <v>117.2</v>
      </c>
      <c r="R46" s="30">
        <v>62.6</v>
      </c>
      <c r="S46" s="30">
        <v>88.1</v>
      </c>
      <c r="T46" s="30">
        <v>26.2</v>
      </c>
      <c r="U46" s="30">
        <v>90.5</v>
      </c>
    </row>
    <row r="47" spans="1:21" ht="16.5" customHeight="1" x14ac:dyDescent="0.2">
      <c r="A47" s="7"/>
      <c r="B47" s="7"/>
      <c r="C47" s="7" t="s">
        <v>147</v>
      </c>
      <c r="D47" s="7"/>
      <c r="E47" s="7"/>
      <c r="F47" s="7"/>
      <c r="G47" s="7"/>
      <c r="H47" s="7"/>
      <c r="I47" s="7"/>
      <c r="J47" s="7"/>
      <c r="K47" s="7"/>
      <c r="L47" s="9" t="s">
        <v>249</v>
      </c>
      <c r="M47" s="33">
        <v>154.5</v>
      </c>
      <c r="N47" s="30">
        <v>88.9</v>
      </c>
      <c r="O47" s="33">
        <v>258.5</v>
      </c>
      <c r="P47" s="33">
        <v>112</v>
      </c>
      <c r="Q47" s="33">
        <v>103.2</v>
      </c>
      <c r="R47" s="33">
        <v>698.5</v>
      </c>
      <c r="S47" s="33">
        <v>127.3</v>
      </c>
      <c r="T47" s="30">
        <v>97.7</v>
      </c>
      <c r="U47" s="33">
        <v>163.19999999999999</v>
      </c>
    </row>
    <row r="48" spans="1:21" ht="16.5" customHeight="1" x14ac:dyDescent="0.2">
      <c r="A48" s="7"/>
      <c r="B48" s="7"/>
      <c r="C48" s="7" t="s">
        <v>148</v>
      </c>
      <c r="D48" s="7"/>
      <c r="E48" s="7"/>
      <c r="F48" s="7"/>
      <c r="G48" s="7"/>
      <c r="H48" s="7"/>
      <c r="I48" s="7"/>
      <c r="J48" s="7"/>
      <c r="K48" s="7"/>
      <c r="L48" s="9" t="s">
        <v>249</v>
      </c>
      <c r="M48" s="33">
        <v>489.8</v>
      </c>
      <c r="N48" s="33">
        <v>167.7</v>
      </c>
      <c r="O48" s="33">
        <v>353.9</v>
      </c>
      <c r="P48" s="33">
        <v>559.20000000000005</v>
      </c>
      <c r="Q48" s="30">
        <v>95.5</v>
      </c>
      <c r="R48" s="33">
        <v>402</v>
      </c>
      <c r="S48" s="33">
        <v>127.8</v>
      </c>
      <c r="T48" s="33">
        <v>532.4</v>
      </c>
      <c r="U48" s="33">
        <v>356.9</v>
      </c>
    </row>
    <row r="49" spans="1:21" ht="16.5" customHeight="1" x14ac:dyDescent="0.2">
      <c r="A49" s="7" t="s">
        <v>925</v>
      </c>
      <c r="B49" s="7"/>
      <c r="C49" s="7"/>
      <c r="D49" s="7"/>
      <c r="E49" s="7"/>
      <c r="F49" s="7"/>
      <c r="G49" s="7"/>
      <c r="H49" s="7"/>
      <c r="I49" s="7"/>
      <c r="J49" s="7"/>
      <c r="K49" s="7"/>
      <c r="L49" s="9"/>
      <c r="M49" s="10"/>
      <c r="N49" s="10"/>
      <c r="O49" s="10"/>
      <c r="P49" s="10"/>
      <c r="Q49" s="10"/>
      <c r="R49" s="10"/>
      <c r="S49" s="10"/>
      <c r="T49" s="10"/>
      <c r="U49" s="10"/>
    </row>
    <row r="50" spans="1:21" ht="16.5" customHeight="1" x14ac:dyDescent="0.2">
      <c r="A50" s="7"/>
      <c r="B50" s="7" t="s">
        <v>922</v>
      </c>
      <c r="C50" s="7"/>
      <c r="D50" s="7"/>
      <c r="E50" s="7"/>
      <c r="F50" s="7"/>
      <c r="G50" s="7"/>
      <c r="H50" s="7"/>
      <c r="I50" s="7"/>
      <c r="J50" s="7"/>
      <c r="K50" s="7"/>
      <c r="L50" s="9"/>
      <c r="M50" s="10"/>
      <c r="N50" s="10"/>
      <c r="O50" s="10"/>
      <c r="P50" s="10"/>
      <c r="Q50" s="10"/>
      <c r="R50" s="10"/>
      <c r="S50" s="10"/>
      <c r="T50" s="10"/>
      <c r="U50" s="10"/>
    </row>
    <row r="51" spans="1:21" ht="16.5" customHeight="1" x14ac:dyDescent="0.2">
      <c r="A51" s="7"/>
      <c r="B51" s="7"/>
      <c r="C51" s="7" t="s">
        <v>140</v>
      </c>
      <c r="D51" s="7"/>
      <c r="E51" s="7"/>
      <c r="F51" s="7"/>
      <c r="G51" s="7"/>
      <c r="H51" s="7"/>
      <c r="I51" s="7"/>
      <c r="J51" s="7"/>
      <c r="K51" s="7"/>
      <c r="L51" s="9" t="s">
        <v>240</v>
      </c>
      <c r="M51" s="13">
        <v>6</v>
      </c>
      <c r="N51" s="13">
        <v>2</v>
      </c>
      <c r="O51" s="13">
        <v>2</v>
      </c>
      <c r="P51" s="13">
        <v>1</v>
      </c>
      <c r="Q51" s="13">
        <v>1</v>
      </c>
      <c r="R51" s="13" t="s">
        <v>104</v>
      </c>
      <c r="S51" s="13" t="s">
        <v>104</v>
      </c>
      <c r="T51" s="13">
        <v>3</v>
      </c>
      <c r="U51" s="16">
        <v>15</v>
      </c>
    </row>
    <row r="52" spans="1:21" ht="16.5" customHeight="1" x14ac:dyDescent="0.2">
      <c r="A52" s="7"/>
      <c r="B52" s="7"/>
      <c r="C52" s="7" t="s">
        <v>96</v>
      </c>
      <c r="D52" s="7"/>
      <c r="E52" s="7"/>
      <c r="F52" s="7"/>
      <c r="G52" s="7"/>
      <c r="H52" s="7"/>
      <c r="I52" s="7"/>
      <c r="J52" s="7"/>
      <c r="K52" s="7"/>
      <c r="L52" s="9" t="s">
        <v>240</v>
      </c>
      <c r="M52" s="13">
        <v>4</v>
      </c>
      <c r="N52" s="13" t="s">
        <v>104</v>
      </c>
      <c r="O52" s="14" t="s">
        <v>227</v>
      </c>
      <c r="P52" s="14" t="s">
        <v>227</v>
      </c>
      <c r="Q52" s="13" t="s">
        <v>104</v>
      </c>
      <c r="R52" s="13" t="s">
        <v>104</v>
      </c>
      <c r="S52" s="13" t="s">
        <v>104</v>
      </c>
      <c r="T52" s="13" t="s">
        <v>104</v>
      </c>
      <c r="U52" s="13">
        <v>7</v>
      </c>
    </row>
    <row r="53" spans="1:21" ht="16.5" customHeight="1" x14ac:dyDescent="0.2">
      <c r="A53" s="7"/>
      <c r="B53" s="7"/>
      <c r="C53" s="7" t="s">
        <v>141</v>
      </c>
      <c r="D53" s="7"/>
      <c r="E53" s="7"/>
      <c r="F53" s="7"/>
      <c r="G53" s="7"/>
      <c r="H53" s="7"/>
      <c r="I53" s="7"/>
      <c r="J53" s="7"/>
      <c r="K53" s="7"/>
      <c r="L53" s="9" t="s">
        <v>240</v>
      </c>
      <c r="M53" s="13">
        <v>5</v>
      </c>
      <c r="N53" s="14" t="s">
        <v>227</v>
      </c>
      <c r="O53" s="13">
        <v>3</v>
      </c>
      <c r="P53" s="14" t="s">
        <v>227</v>
      </c>
      <c r="Q53" s="14" t="s">
        <v>227</v>
      </c>
      <c r="R53" s="13" t="s">
        <v>104</v>
      </c>
      <c r="S53" s="13" t="s">
        <v>104</v>
      </c>
      <c r="T53" s="14" t="s">
        <v>227</v>
      </c>
      <c r="U53" s="16">
        <v>15</v>
      </c>
    </row>
    <row r="54" spans="1:21" ht="16.5" customHeight="1" x14ac:dyDescent="0.2">
      <c r="A54" s="7"/>
      <c r="B54" s="7"/>
      <c r="C54" s="7" t="s">
        <v>142</v>
      </c>
      <c r="D54" s="7"/>
      <c r="E54" s="7"/>
      <c r="F54" s="7"/>
      <c r="G54" s="7"/>
      <c r="H54" s="7"/>
      <c r="I54" s="7"/>
      <c r="J54" s="7"/>
      <c r="K54" s="7"/>
      <c r="L54" s="9" t="s">
        <v>240</v>
      </c>
      <c r="M54" s="13">
        <v>5</v>
      </c>
      <c r="N54" s="14" t="s">
        <v>227</v>
      </c>
      <c r="O54" s="13">
        <v>4</v>
      </c>
      <c r="P54" s="14" t="s">
        <v>227</v>
      </c>
      <c r="Q54" s="13" t="s">
        <v>104</v>
      </c>
      <c r="R54" s="13" t="s">
        <v>104</v>
      </c>
      <c r="S54" s="13" t="s">
        <v>104</v>
      </c>
      <c r="T54" s="14" t="s">
        <v>227</v>
      </c>
      <c r="U54" s="16">
        <v>12</v>
      </c>
    </row>
    <row r="55" spans="1:21" ht="16.5" customHeight="1" x14ac:dyDescent="0.2">
      <c r="A55" s="7"/>
      <c r="B55" s="7"/>
      <c r="C55" s="7" t="s">
        <v>143</v>
      </c>
      <c r="D55" s="7"/>
      <c r="E55" s="7"/>
      <c r="F55" s="7"/>
      <c r="G55" s="7"/>
      <c r="H55" s="7"/>
      <c r="I55" s="7"/>
      <c r="J55" s="7"/>
      <c r="K55" s="7"/>
      <c r="L55" s="9" t="s">
        <v>240</v>
      </c>
      <c r="M55" s="14" t="s">
        <v>227</v>
      </c>
      <c r="N55" s="13" t="s">
        <v>104</v>
      </c>
      <c r="O55" s="14" t="s">
        <v>227</v>
      </c>
      <c r="P55" s="13" t="s">
        <v>104</v>
      </c>
      <c r="Q55" s="13" t="s">
        <v>104</v>
      </c>
      <c r="R55" s="13" t="s">
        <v>104</v>
      </c>
      <c r="S55" s="13" t="s">
        <v>104</v>
      </c>
      <c r="T55" s="13" t="s">
        <v>104</v>
      </c>
      <c r="U55" s="13">
        <v>6</v>
      </c>
    </row>
    <row r="56" spans="1:21" ht="16.5" customHeight="1" x14ac:dyDescent="0.2">
      <c r="A56" s="7"/>
      <c r="B56" s="7"/>
      <c r="C56" s="7" t="s">
        <v>144</v>
      </c>
      <c r="D56" s="7"/>
      <c r="E56" s="7"/>
      <c r="F56" s="7"/>
      <c r="G56" s="7"/>
      <c r="H56" s="7"/>
      <c r="I56" s="7"/>
      <c r="J56" s="7"/>
      <c r="K56" s="7"/>
      <c r="L56" s="9" t="s">
        <v>240</v>
      </c>
      <c r="M56" s="14" t="s">
        <v>227</v>
      </c>
      <c r="N56" s="14" t="s">
        <v>227</v>
      </c>
      <c r="O56" s="13">
        <v>3</v>
      </c>
      <c r="P56" s="13">
        <v>3</v>
      </c>
      <c r="Q56" s="14" t="s">
        <v>227</v>
      </c>
      <c r="R56" s="13" t="s">
        <v>104</v>
      </c>
      <c r="S56" s="13" t="s">
        <v>104</v>
      </c>
      <c r="T56" s="14" t="s">
        <v>227</v>
      </c>
      <c r="U56" s="16">
        <v>11</v>
      </c>
    </row>
    <row r="57" spans="1:21" ht="16.5" customHeight="1" x14ac:dyDescent="0.2">
      <c r="A57" s="7"/>
      <c r="B57" s="7"/>
      <c r="C57" s="7" t="s">
        <v>145</v>
      </c>
      <c r="D57" s="7"/>
      <c r="E57" s="7"/>
      <c r="F57" s="7"/>
      <c r="G57" s="7"/>
      <c r="H57" s="7"/>
      <c r="I57" s="7"/>
      <c r="J57" s="7"/>
      <c r="K57" s="7"/>
      <c r="L57" s="9" t="s">
        <v>240</v>
      </c>
      <c r="M57" s="13">
        <v>4</v>
      </c>
      <c r="N57" s="14" t="s">
        <v>227</v>
      </c>
      <c r="O57" s="13">
        <v>3</v>
      </c>
      <c r="P57" s="13" t="s">
        <v>104</v>
      </c>
      <c r="Q57" s="13" t="s">
        <v>104</v>
      </c>
      <c r="R57" s="13" t="s">
        <v>104</v>
      </c>
      <c r="S57" s="13" t="s">
        <v>104</v>
      </c>
      <c r="T57" s="14" t="s">
        <v>227</v>
      </c>
      <c r="U57" s="13">
        <v>9</v>
      </c>
    </row>
    <row r="58" spans="1:21" ht="16.5" customHeight="1" x14ac:dyDescent="0.2">
      <c r="A58" s="7"/>
      <c r="B58" s="7"/>
      <c r="C58" s="7" t="s">
        <v>146</v>
      </c>
      <c r="D58" s="7"/>
      <c r="E58" s="7"/>
      <c r="F58" s="7"/>
      <c r="G58" s="7"/>
      <c r="H58" s="7"/>
      <c r="I58" s="7"/>
      <c r="J58" s="7"/>
      <c r="K58" s="7"/>
      <c r="L58" s="9" t="s">
        <v>240</v>
      </c>
      <c r="M58" s="13">
        <v>4</v>
      </c>
      <c r="N58" s="14" t="s">
        <v>227</v>
      </c>
      <c r="O58" s="13">
        <v>5</v>
      </c>
      <c r="P58" s="14" t="s">
        <v>227</v>
      </c>
      <c r="Q58" s="13" t="s">
        <v>104</v>
      </c>
      <c r="R58" s="13" t="s">
        <v>104</v>
      </c>
      <c r="S58" s="13" t="s">
        <v>104</v>
      </c>
      <c r="T58" s="14" t="s">
        <v>227</v>
      </c>
      <c r="U58" s="16">
        <v>12</v>
      </c>
    </row>
    <row r="59" spans="1:21" ht="16.5" customHeight="1" x14ac:dyDescent="0.2">
      <c r="A59" s="7"/>
      <c r="B59" s="7"/>
      <c r="C59" s="7" t="s">
        <v>147</v>
      </c>
      <c r="D59" s="7"/>
      <c r="E59" s="7"/>
      <c r="F59" s="7"/>
      <c r="G59" s="7"/>
      <c r="H59" s="7"/>
      <c r="I59" s="7"/>
      <c r="J59" s="7"/>
      <c r="K59" s="7"/>
      <c r="L59" s="9" t="s">
        <v>240</v>
      </c>
      <c r="M59" s="13">
        <v>3</v>
      </c>
      <c r="N59" s="13">
        <v>3</v>
      </c>
      <c r="O59" s="13">
        <v>3</v>
      </c>
      <c r="P59" s="13" t="s">
        <v>104</v>
      </c>
      <c r="Q59" s="13" t="s">
        <v>104</v>
      </c>
      <c r="R59" s="13" t="s">
        <v>104</v>
      </c>
      <c r="S59" s="13" t="s">
        <v>104</v>
      </c>
      <c r="T59" s="13" t="s">
        <v>104</v>
      </c>
      <c r="U59" s="13">
        <v>9</v>
      </c>
    </row>
    <row r="60" spans="1:21" ht="16.5" customHeight="1" x14ac:dyDescent="0.2">
      <c r="A60" s="7"/>
      <c r="B60" s="7"/>
      <c r="C60" s="7" t="s">
        <v>148</v>
      </c>
      <c r="D60" s="7"/>
      <c r="E60" s="7"/>
      <c r="F60" s="7"/>
      <c r="G60" s="7"/>
      <c r="H60" s="7"/>
      <c r="I60" s="7"/>
      <c r="J60" s="7"/>
      <c r="K60" s="7"/>
      <c r="L60" s="9" t="s">
        <v>240</v>
      </c>
      <c r="M60" s="13" t="s">
        <v>104</v>
      </c>
      <c r="N60" s="13" t="s">
        <v>104</v>
      </c>
      <c r="O60" s="14" t="s">
        <v>227</v>
      </c>
      <c r="P60" s="14" t="s">
        <v>227</v>
      </c>
      <c r="Q60" s="14" t="s">
        <v>227</v>
      </c>
      <c r="R60" s="13" t="s">
        <v>104</v>
      </c>
      <c r="S60" s="13" t="s">
        <v>104</v>
      </c>
      <c r="T60" s="14" t="s">
        <v>227</v>
      </c>
      <c r="U60" s="13">
        <v>7</v>
      </c>
    </row>
    <row r="61" spans="1:21" ht="16.5" customHeight="1" x14ac:dyDescent="0.2">
      <c r="A61" s="7"/>
      <c r="B61" s="7" t="s">
        <v>923</v>
      </c>
      <c r="C61" s="7"/>
      <c r="D61" s="7"/>
      <c r="E61" s="7"/>
      <c r="F61" s="7"/>
      <c r="G61" s="7"/>
      <c r="H61" s="7"/>
      <c r="I61" s="7"/>
      <c r="J61" s="7"/>
      <c r="K61" s="7"/>
      <c r="L61" s="9"/>
      <c r="M61" s="10"/>
      <c r="N61" s="10"/>
      <c r="O61" s="10"/>
      <c r="P61" s="10"/>
      <c r="Q61" s="10"/>
      <c r="R61" s="10"/>
      <c r="S61" s="10"/>
      <c r="T61" s="10"/>
      <c r="U61" s="10"/>
    </row>
    <row r="62" spans="1:21" ht="16.5" customHeight="1" x14ac:dyDescent="0.2">
      <c r="A62" s="7"/>
      <c r="B62" s="7"/>
      <c r="C62" s="7" t="s">
        <v>140</v>
      </c>
      <c r="D62" s="7"/>
      <c r="E62" s="7"/>
      <c r="F62" s="7"/>
      <c r="G62" s="7"/>
      <c r="H62" s="7"/>
      <c r="I62" s="7"/>
      <c r="J62" s="7"/>
      <c r="K62" s="7"/>
      <c r="L62" s="9" t="s">
        <v>249</v>
      </c>
      <c r="M62" s="36">
        <v>0.4</v>
      </c>
      <c r="N62" s="36">
        <v>0.2</v>
      </c>
      <c r="O62" s="36">
        <v>0.2</v>
      </c>
      <c r="P62" s="36">
        <v>0.2</v>
      </c>
      <c r="Q62" s="36">
        <v>0.3</v>
      </c>
      <c r="R62" s="36" t="s">
        <v>104</v>
      </c>
      <c r="S62" s="36" t="s">
        <v>104</v>
      </c>
      <c r="T62" s="36">
        <v>5.7</v>
      </c>
      <c r="U62" s="36">
        <v>0.3</v>
      </c>
    </row>
    <row r="63" spans="1:21" ht="16.5" customHeight="1" x14ac:dyDescent="0.2">
      <c r="A63" s="7"/>
      <c r="B63" s="7"/>
      <c r="C63" s="7" t="s">
        <v>96</v>
      </c>
      <c r="D63" s="7"/>
      <c r="E63" s="7"/>
      <c r="F63" s="7"/>
      <c r="G63" s="7"/>
      <c r="H63" s="7"/>
      <c r="I63" s="7"/>
      <c r="J63" s="7"/>
      <c r="K63" s="7"/>
      <c r="L63" s="9" t="s">
        <v>249</v>
      </c>
      <c r="M63" s="36">
        <v>0.3</v>
      </c>
      <c r="N63" s="36" t="s">
        <v>104</v>
      </c>
      <c r="O63" s="42" t="s">
        <v>227</v>
      </c>
      <c r="P63" s="42" t="s">
        <v>227</v>
      </c>
      <c r="Q63" s="36" t="s">
        <v>104</v>
      </c>
      <c r="R63" s="36" t="s">
        <v>104</v>
      </c>
      <c r="S63" s="36" t="s">
        <v>104</v>
      </c>
      <c r="T63" s="36" t="s">
        <v>104</v>
      </c>
      <c r="U63" s="36">
        <v>0.1</v>
      </c>
    </row>
    <row r="64" spans="1:21" ht="16.5" customHeight="1" x14ac:dyDescent="0.2">
      <c r="A64" s="7"/>
      <c r="B64" s="7"/>
      <c r="C64" s="7" t="s">
        <v>141</v>
      </c>
      <c r="D64" s="7"/>
      <c r="E64" s="7"/>
      <c r="F64" s="7"/>
      <c r="G64" s="7"/>
      <c r="H64" s="7"/>
      <c r="I64" s="7"/>
      <c r="J64" s="7"/>
      <c r="K64" s="7"/>
      <c r="L64" s="9" t="s">
        <v>249</v>
      </c>
      <c r="M64" s="36">
        <v>0.3</v>
      </c>
      <c r="N64" s="42" t="s">
        <v>227</v>
      </c>
      <c r="O64" s="36">
        <v>0.3</v>
      </c>
      <c r="P64" s="42" t="s">
        <v>227</v>
      </c>
      <c r="Q64" s="42" t="s">
        <v>227</v>
      </c>
      <c r="R64" s="36" t="s">
        <v>104</v>
      </c>
      <c r="S64" s="36" t="s">
        <v>104</v>
      </c>
      <c r="T64" s="42" t="s">
        <v>227</v>
      </c>
      <c r="U64" s="36">
        <v>0.3</v>
      </c>
    </row>
    <row r="65" spans="1:21" ht="16.5" customHeight="1" x14ac:dyDescent="0.2">
      <c r="A65" s="7"/>
      <c r="B65" s="7"/>
      <c r="C65" s="7" t="s">
        <v>142</v>
      </c>
      <c r="D65" s="7"/>
      <c r="E65" s="7"/>
      <c r="F65" s="7"/>
      <c r="G65" s="7"/>
      <c r="H65" s="7"/>
      <c r="I65" s="7"/>
      <c r="J65" s="7"/>
      <c r="K65" s="7"/>
      <c r="L65" s="9" t="s">
        <v>249</v>
      </c>
      <c r="M65" s="36">
        <v>0.3</v>
      </c>
      <c r="N65" s="42" t="s">
        <v>227</v>
      </c>
      <c r="O65" s="36">
        <v>0.4</v>
      </c>
      <c r="P65" s="42" t="s">
        <v>227</v>
      </c>
      <c r="Q65" s="36" t="s">
        <v>104</v>
      </c>
      <c r="R65" s="36" t="s">
        <v>104</v>
      </c>
      <c r="S65" s="36" t="s">
        <v>104</v>
      </c>
      <c r="T65" s="42" t="s">
        <v>227</v>
      </c>
      <c r="U65" s="36">
        <v>0.3</v>
      </c>
    </row>
    <row r="66" spans="1:21" ht="16.5" customHeight="1" x14ac:dyDescent="0.2">
      <c r="A66" s="7"/>
      <c r="B66" s="7"/>
      <c r="C66" s="7" t="s">
        <v>143</v>
      </c>
      <c r="D66" s="7"/>
      <c r="E66" s="7"/>
      <c r="F66" s="7"/>
      <c r="G66" s="7"/>
      <c r="H66" s="7"/>
      <c r="I66" s="7"/>
      <c r="J66" s="7"/>
      <c r="K66" s="7"/>
      <c r="L66" s="9" t="s">
        <v>249</v>
      </c>
      <c r="M66" s="42" t="s">
        <v>227</v>
      </c>
      <c r="N66" s="36" t="s">
        <v>104</v>
      </c>
      <c r="O66" s="42" t="s">
        <v>227</v>
      </c>
      <c r="P66" s="36" t="s">
        <v>104</v>
      </c>
      <c r="Q66" s="36" t="s">
        <v>104</v>
      </c>
      <c r="R66" s="36" t="s">
        <v>104</v>
      </c>
      <c r="S66" s="36" t="s">
        <v>104</v>
      </c>
      <c r="T66" s="36" t="s">
        <v>104</v>
      </c>
      <c r="U66" s="36">
        <v>0.1</v>
      </c>
    </row>
    <row r="67" spans="1:21" ht="16.5" customHeight="1" x14ac:dyDescent="0.2">
      <c r="A67" s="7"/>
      <c r="B67" s="7"/>
      <c r="C67" s="7" t="s">
        <v>144</v>
      </c>
      <c r="D67" s="7"/>
      <c r="E67" s="7"/>
      <c r="F67" s="7"/>
      <c r="G67" s="7"/>
      <c r="H67" s="7"/>
      <c r="I67" s="7"/>
      <c r="J67" s="7"/>
      <c r="K67" s="7"/>
      <c r="L67" s="9" t="s">
        <v>249</v>
      </c>
      <c r="M67" s="42" t="s">
        <v>227</v>
      </c>
      <c r="N67" s="42" t="s">
        <v>227</v>
      </c>
      <c r="O67" s="36">
        <v>0.3</v>
      </c>
      <c r="P67" s="36">
        <v>0.6</v>
      </c>
      <c r="Q67" s="42" t="s">
        <v>227</v>
      </c>
      <c r="R67" s="36" t="s">
        <v>104</v>
      </c>
      <c r="S67" s="36" t="s">
        <v>104</v>
      </c>
      <c r="T67" s="42" t="s">
        <v>227</v>
      </c>
      <c r="U67" s="36">
        <v>0.2</v>
      </c>
    </row>
    <row r="68" spans="1:21" ht="16.5" customHeight="1" x14ac:dyDescent="0.2">
      <c r="A68" s="7"/>
      <c r="B68" s="7"/>
      <c r="C68" s="7" t="s">
        <v>145</v>
      </c>
      <c r="D68" s="7"/>
      <c r="E68" s="7"/>
      <c r="F68" s="7"/>
      <c r="G68" s="7"/>
      <c r="H68" s="7"/>
      <c r="I68" s="7"/>
      <c r="J68" s="7"/>
      <c r="K68" s="7"/>
      <c r="L68" s="9" t="s">
        <v>249</v>
      </c>
      <c r="M68" s="36">
        <v>0.3</v>
      </c>
      <c r="N68" s="42" t="s">
        <v>227</v>
      </c>
      <c r="O68" s="36">
        <v>0.3</v>
      </c>
      <c r="P68" s="36" t="s">
        <v>104</v>
      </c>
      <c r="Q68" s="36" t="s">
        <v>104</v>
      </c>
      <c r="R68" s="36" t="s">
        <v>104</v>
      </c>
      <c r="S68" s="36" t="s">
        <v>104</v>
      </c>
      <c r="T68" s="42" t="s">
        <v>227</v>
      </c>
      <c r="U68" s="36">
        <v>0.2</v>
      </c>
    </row>
    <row r="69" spans="1:21" ht="16.5" customHeight="1" x14ac:dyDescent="0.2">
      <c r="A69" s="7"/>
      <c r="B69" s="7"/>
      <c r="C69" s="7" t="s">
        <v>146</v>
      </c>
      <c r="D69" s="7"/>
      <c r="E69" s="7"/>
      <c r="F69" s="7"/>
      <c r="G69" s="7"/>
      <c r="H69" s="7"/>
      <c r="I69" s="7"/>
      <c r="J69" s="7"/>
      <c r="K69" s="7"/>
      <c r="L69" s="9" t="s">
        <v>249</v>
      </c>
      <c r="M69" s="36">
        <v>0.3</v>
      </c>
      <c r="N69" s="42" t="s">
        <v>227</v>
      </c>
      <c r="O69" s="36">
        <v>0.5</v>
      </c>
      <c r="P69" s="42" t="s">
        <v>227</v>
      </c>
      <c r="Q69" s="36" t="s">
        <v>104</v>
      </c>
      <c r="R69" s="36" t="s">
        <v>104</v>
      </c>
      <c r="S69" s="36" t="s">
        <v>104</v>
      </c>
      <c r="T69" s="42" t="s">
        <v>227</v>
      </c>
      <c r="U69" s="36">
        <v>0.3</v>
      </c>
    </row>
    <row r="70" spans="1:21" ht="16.5" customHeight="1" x14ac:dyDescent="0.2">
      <c r="A70" s="7"/>
      <c r="B70" s="7"/>
      <c r="C70" s="7" t="s">
        <v>147</v>
      </c>
      <c r="D70" s="7"/>
      <c r="E70" s="7"/>
      <c r="F70" s="7"/>
      <c r="G70" s="7"/>
      <c r="H70" s="7"/>
      <c r="I70" s="7"/>
      <c r="J70" s="7"/>
      <c r="K70" s="7"/>
      <c r="L70" s="9" t="s">
        <v>249</v>
      </c>
      <c r="M70" s="36">
        <v>0.2</v>
      </c>
      <c r="N70" s="36">
        <v>0.3</v>
      </c>
      <c r="O70" s="36">
        <v>0.3</v>
      </c>
      <c r="P70" s="36" t="s">
        <v>104</v>
      </c>
      <c r="Q70" s="36" t="s">
        <v>104</v>
      </c>
      <c r="R70" s="36" t="s">
        <v>104</v>
      </c>
      <c r="S70" s="36" t="s">
        <v>104</v>
      </c>
      <c r="T70" s="36" t="s">
        <v>104</v>
      </c>
      <c r="U70" s="36">
        <v>0.2</v>
      </c>
    </row>
    <row r="71" spans="1:21" ht="16.5" customHeight="1" x14ac:dyDescent="0.2">
      <c r="A71" s="11"/>
      <c r="B71" s="11"/>
      <c r="C71" s="11" t="s">
        <v>148</v>
      </c>
      <c r="D71" s="11"/>
      <c r="E71" s="11"/>
      <c r="F71" s="11"/>
      <c r="G71" s="11"/>
      <c r="H71" s="11"/>
      <c r="I71" s="11"/>
      <c r="J71" s="11"/>
      <c r="K71" s="11"/>
      <c r="L71" s="12" t="s">
        <v>249</v>
      </c>
      <c r="M71" s="39" t="s">
        <v>104</v>
      </c>
      <c r="N71" s="39" t="s">
        <v>104</v>
      </c>
      <c r="O71" s="43" t="s">
        <v>227</v>
      </c>
      <c r="P71" s="43" t="s">
        <v>227</v>
      </c>
      <c r="Q71" s="43" t="s">
        <v>227</v>
      </c>
      <c r="R71" s="39" t="s">
        <v>104</v>
      </c>
      <c r="S71" s="39" t="s">
        <v>104</v>
      </c>
      <c r="T71" s="43" t="s">
        <v>227</v>
      </c>
      <c r="U71" s="39">
        <v>0.2</v>
      </c>
    </row>
    <row r="72" spans="1:21" ht="4.5" customHeight="1" x14ac:dyDescent="0.2">
      <c r="A72" s="25"/>
      <c r="B72" s="25"/>
      <c r="C72" s="2"/>
      <c r="D72" s="2"/>
      <c r="E72" s="2"/>
      <c r="F72" s="2"/>
      <c r="G72" s="2"/>
      <c r="H72" s="2"/>
      <c r="I72" s="2"/>
      <c r="J72" s="2"/>
      <c r="K72" s="2"/>
      <c r="L72" s="2"/>
      <c r="M72" s="2"/>
      <c r="N72" s="2"/>
      <c r="O72" s="2"/>
      <c r="P72" s="2"/>
      <c r="Q72" s="2"/>
      <c r="R72" s="2"/>
      <c r="S72" s="2"/>
      <c r="T72" s="2"/>
      <c r="U72" s="2"/>
    </row>
    <row r="73" spans="1:21" ht="16.5" customHeight="1" x14ac:dyDescent="0.2">
      <c r="A73" s="25"/>
      <c r="B73" s="25"/>
      <c r="C73" s="79" t="s">
        <v>926</v>
      </c>
      <c r="D73" s="79"/>
      <c r="E73" s="79"/>
      <c r="F73" s="79"/>
      <c r="G73" s="79"/>
      <c r="H73" s="79"/>
      <c r="I73" s="79"/>
      <c r="J73" s="79"/>
      <c r="K73" s="79"/>
      <c r="L73" s="79"/>
      <c r="M73" s="79"/>
      <c r="N73" s="79"/>
      <c r="O73" s="79"/>
      <c r="P73" s="79"/>
      <c r="Q73" s="79"/>
      <c r="R73" s="79"/>
      <c r="S73" s="79"/>
      <c r="T73" s="79"/>
      <c r="U73" s="79"/>
    </row>
    <row r="74" spans="1:21" ht="4.5" customHeight="1" x14ac:dyDescent="0.2">
      <c r="A74" s="25"/>
      <c r="B74" s="25"/>
      <c r="C74" s="2"/>
      <c r="D74" s="2"/>
      <c r="E74" s="2"/>
      <c r="F74" s="2"/>
      <c r="G74" s="2"/>
      <c r="H74" s="2"/>
      <c r="I74" s="2"/>
      <c r="J74" s="2"/>
      <c r="K74" s="2"/>
      <c r="L74" s="2"/>
      <c r="M74" s="2"/>
      <c r="N74" s="2"/>
      <c r="O74" s="2"/>
      <c r="P74" s="2"/>
      <c r="Q74" s="2"/>
      <c r="R74" s="2"/>
      <c r="S74" s="2"/>
      <c r="T74" s="2"/>
      <c r="U74" s="2"/>
    </row>
    <row r="75" spans="1:21" ht="16.5" customHeight="1" x14ac:dyDescent="0.2">
      <c r="A75" s="35"/>
      <c r="B75" s="35"/>
      <c r="C75" s="79" t="s">
        <v>154</v>
      </c>
      <c r="D75" s="79"/>
      <c r="E75" s="79"/>
      <c r="F75" s="79"/>
      <c r="G75" s="79"/>
      <c r="H75" s="79"/>
      <c r="I75" s="79"/>
      <c r="J75" s="79"/>
      <c r="K75" s="79"/>
      <c r="L75" s="79"/>
      <c r="M75" s="79"/>
      <c r="N75" s="79"/>
      <c r="O75" s="79"/>
      <c r="P75" s="79"/>
      <c r="Q75" s="79"/>
      <c r="R75" s="79"/>
      <c r="S75" s="79"/>
      <c r="T75" s="79"/>
      <c r="U75" s="79"/>
    </row>
    <row r="76" spans="1:21" ht="16.5" customHeight="1" x14ac:dyDescent="0.2">
      <c r="A76" s="35"/>
      <c r="B76" s="35"/>
      <c r="C76" s="79" t="s">
        <v>155</v>
      </c>
      <c r="D76" s="79"/>
      <c r="E76" s="79"/>
      <c r="F76" s="79"/>
      <c r="G76" s="79"/>
      <c r="H76" s="79"/>
      <c r="I76" s="79"/>
      <c r="J76" s="79"/>
      <c r="K76" s="79"/>
      <c r="L76" s="79"/>
      <c r="M76" s="79"/>
      <c r="N76" s="79"/>
      <c r="O76" s="79"/>
      <c r="P76" s="79"/>
      <c r="Q76" s="79"/>
      <c r="R76" s="79"/>
      <c r="S76" s="79"/>
      <c r="T76" s="79"/>
      <c r="U76" s="79"/>
    </row>
    <row r="77" spans="1:21" ht="4.5" customHeight="1" x14ac:dyDescent="0.2">
      <c r="A77" s="25"/>
      <c r="B77" s="25"/>
      <c r="C77" s="2"/>
      <c r="D77" s="2"/>
      <c r="E77" s="2"/>
      <c r="F77" s="2"/>
      <c r="G77" s="2"/>
      <c r="H77" s="2"/>
      <c r="I77" s="2"/>
      <c r="J77" s="2"/>
      <c r="K77" s="2"/>
      <c r="L77" s="2"/>
      <c r="M77" s="2"/>
      <c r="N77" s="2"/>
      <c r="O77" s="2"/>
      <c r="P77" s="2"/>
      <c r="Q77" s="2"/>
      <c r="R77" s="2"/>
      <c r="S77" s="2"/>
      <c r="T77" s="2"/>
      <c r="U77" s="2"/>
    </row>
    <row r="78" spans="1:21" ht="42.4" customHeight="1" x14ac:dyDescent="0.2">
      <c r="A78" s="25" t="s">
        <v>115</v>
      </c>
      <c r="B78" s="25"/>
      <c r="C78" s="79" t="s">
        <v>927</v>
      </c>
      <c r="D78" s="79"/>
      <c r="E78" s="79"/>
      <c r="F78" s="79"/>
      <c r="G78" s="79"/>
      <c r="H78" s="79"/>
      <c r="I78" s="79"/>
      <c r="J78" s="79"/>
      <c r="K78" s="79"/>
      <c r="L78" s="79"/>
      <c r="M78" s="79"/>
      <c r="N78" s="79"/>
      <c r="O78" s="79"/>
      <c r="P78" s="79"/>
      <c r="Q78" s="79"/>
      <c r="R78" s="79"/>
      <c r="S78" s="79"/>
      <c r="T78" s="79"/>
      <c r="U78" s="79"/>
    </row>
    <row r="79" spans="1:21" ht="145.5" customHeight="1" x14ac:dyDescent="0.2">
      <c r="A79" s="25" t="s">
        <v>117</v>
      </c>
      <c r="B79" s="25"/>
      <c r="C79" s="79" t="s">
        <v>928</v>
      </c>
      <c r="D79" s="79"/>
      <c r="E79" s="79"/>
      <c r="F79" s="79"/>
      <c r="G79" s="79"/>
      <c r="H79" s="79"/>
      <c r="I79" s="79"/>
      <c r="J79" s="79"/>
      <c r="K79" s="79"/>
      <c r="L79" s="79"/>
      <c r="M79" s="79"/>
      <c r="N79" s="79"/>
      <c r="O79" s="79"/>
      <c r="P79" s="79"/>
      <c r="Q79" s="79"/>
      <c r="R79" s="79"/>
      <c r="S79" s="79"/>
      <c r="T79" s="79"/>
      <c r="U79" s="79"/>
    </row>
    <row r="80" spans="1:21" ht="29.45" customHeight="1" x14ac:dyDescent="0.2">
      <c r="A80" s="25" t="s">
        <v>119</v>
      </c>
      <c r="B80" s="25"/>
      <c r="C80" s="79" t="s">
        <v>929</v>
      </c>
      <c r="D80" s="79"/>
      <c r="E80" s="79"/>
      <c r="F80" s="79"/>
      <c r="G80" s="79"/>
      <c r="H80" s="79"/>
      <c r="I80" s="79"/>
      <c r="J80" s="79"/>
      <c r="K80" s="79"/>
      <c r="L80" s="79"/>
      <c r="M80" s="79"/>
      <c r="N80" s="79"/>
      <c r="O80" s="79"/>
      <c r="P80" s="79"/>
      <c r="Q80" s="79"/>
      <c r="R80" s="79"/>
      <c r="S80" s="79"/>
      <c r="T80" s="79"/>
      <c r="U80" s="79"/>
    </row>
    <row r="81" spans="1:21" ht="29.45" customHeight="1" x14ac:dyDescent="0.2">
      <c r="A81" s="25" t="s">
        <v>121</v>
      </c>
      <c r="B81" s="25"/>
      <c r="C81" s="79" t="s">
        <v>739</v>
      </c>
      <c r="D81" s="79"/>
      <c r="E81" s="79"/>
      <c r="F81" s="79"/>
      <c r="G81" s="79"/>
      <c r="H81" s="79"/>
      <c r="I81" s="79"/>
      <c r="J81" s="79"/>
      <c r="K81" s="79"/>
      <c r="L81" s="79"/>
      <c r="M81" s="79"/>
      <c r="N81" s="79"/>
      <c r="O81" s="79"/>
      <c r="P81" s="79"/>
      <c r="Q81" s="79"/>
      <c r="R81" s="79"/>
      <c r="S81" s="79"/>
      <c r="T81" s="79"/>
      <c r="U81" s="79"/>
    </row>
    <row r="82" spans="1:21" ht="29.45" customHeight="1" x14ac:dyDescent="0.2">
      <c r="A82" s="25" t="s">
        <v>123</v>
      </c>
      <c r="B82" s="25"/>
      <c r="C82" s="79" t="s">
        <v>930</v>
      </c>
      <c r="D82" s="79"/>
      <c r="E82" s="79"/>
      <c r="F82" s="79"/>
      <c r="G82" s="79"/>
      <c r="H82" s="79"/>
      <c r="I82" s="79"/>
      <c r="J82" s="79"/>
      <c r="K82" s="79"/>
      <c r="L82" s="79"/>
      <c r="M82" s="79"/>
      <c r="N82" s="79"/>
      <c r="O82" s="79"/>
      <c r="P82" s="79"/>
      <c r="Q82" s="79"/>
      <c r="R82" s="79"/>
      <c r="S82" s="79"/>
      <c r="T82" s="79"/>
      <c r="U82" s="79"/>
    </row>
    <row r="83" spans="1:21" ht="42.4" customHeight="1" x14ac:dyDescent="0.2">
      <c r="A83" s="25" t="s">
        <v>161</v>
      </c>
      <c r="B83" s="25"/>
      <c r="C83" s="79" t="s">
        <v>931</v>
      </c>
      <c r="D83" s="79"/>
      <c r="E83" s="79"/>
      <c r="F83" s="79"/>
      <c r="G83" s="79"/>
      <c r="H83" s="79"/>
      <c r="I83" s="79"/>
      <c r="J83" s="79"/>
      <c r="K83" s="79"/>
      <c r="L83" s="79"/>
      <c r="M83" s="79"/>
      <c r="N83" s="79"/>
      <c r="O83" s="79"/>
      <c r="P83" s="79"/>
      <c r="Q83" s="79"/>
      <c r="R83" s="79"/>
      <c r="S83" s="79"/>
      <c r="T83" s="79"/>
      <c r="U83" s="79"/>
    </row>
    <row r="84" spans="1:21" ht="68.099999999999994" customHeight="1" x14ac:dyDescent="0.2">
      <c r="A84" s="25" t="s">
        <v>180</v>
      </c>
      <c r="B84" s="25"/>
      <c r="C84" s="79" t="s">
        <v>932</v>
      </c>
      <c r="D84" s="79"/>
      <c r="E84" s="79"/>
      <c r="F84" s="79"/>
      <c r="G84" s="79"/>
      <c r="H84" s="79"/>
      <c r="I84" s="79"/>
      <c r="J84" s="79"/>
      <c r="K84" s="79"/>
      <c r="L84" s="79"/>
      <c r="M84" s="79"/>
      <c r="N84" s="79"/>
      <c r="O84" s="79"/>
      <c r="P84" s="79"/>
      <c r="Q84" s="79"/>
      <c r="R84" s="79"/>
      <c r="S84" s="79"/>
      <c r="T84" s="79"/>
      <c r="U84" s="79"/>
    </row>
    <row r="85" spans="1:21" ht="4.5" customHeight="1" x14ac:dyDescent="0.2"/>
    <row r="86" spans="1:21" ht="68.099999999999994" customHeight="1" x14ac:dyDescent="0.2">
      <c r="A86" s="26" t="s">
        <v>125</v>
      </c>
      <c r="B86" s="25"/>
      <c r="C86" s="25"/>
      <c r="D86" s="25"/>
      <c r="E86" s="79" t="s">
        <v>933</v>
      </c>
      <c r="F86" s="79"/>
      <c r="G86" s="79"/>
      <c r="H86" s="79"/>
      <c r="I86" s="79"/>
      <c r="J86" s="79"/>
      <c r="K86" s="79"/>
      <c r="L86" s="79"/>
      <c r="M86" s="79"/>
      <c r="N86" s="79"/>
      <c r="O86" s="79"/>
      <c r="P86" s="79"/>
      <c r="Q86" s="79"/>
      <c r="R86" s="79"/>
      <c r="S86" s="79"/>
      <c r="T86" s="79"/>
      <c r="U86" s="79"/>
    </row>
  </sheetData>
  <mergeCells count="12">
    <mergeCell ref="K1:U1"/>
    <mergeCell ref="C73:U73"/>
    <mergeCell ref="C75:U75"/>
    <mergeCell ref="C76:U76"/>
    <mergeCell ref="C78:U78"/>
    <mergeCell ref="C84:U84"/>
    <mergeCell ref="E86:U86"/>
    <mergeCell ref="C79:U79"/>
    <mergeCell ref="C80:U80"/>
    <mergeCell ref="C81:U81"/>
    <mergeCell ref="C82:U82"/>
    <mergeCell ref="C83:U83"/>
  </mergeCells>
  <pageMargins left="0.7" right="0.7" top="0.75" bottom="0.75" header="0.3" footer="0.3"/>
  <pageSetup paperSize="9" fitToHeight="0" orientation="landscape" horizontalDpi="300" verticalDpi="300"/>
  <headerFooter scaleWithDoc="0" alignWithMargins="0">
    <oddHeader>&amp;C&amp;"Arial"&amp;8TABLE 10A.64</oddHeader>
    <oddFooter>&amp;L&amp;"Arial"&amp;8REPORT ON
GOVERNMENT
SERVICES 2022&amp;R&amp;"Arial"&amp;8PRIMARY AND
COMMUNITY HEALTH
PAGE &amp;B&amp;P&amp;B</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U60"/>
  <sheetViews>
    <sheetView showGridLines="0" workbookViewId="0"/>
  </sheetViews>
  <sheetFormatPr defaultColWidth="10.85546875" defaultRowHeight="12.75" x14ac:dyDescent="0.2"/>
  <cols>
    <col min="1" max="11" width="1.7109375" customWidth="1"/>
    <col min="12" max="12" width="8.85546875" customWidth="1"/>
    <col min="13" max="21" width="6.7109375" customWidth="1"/>
  </cols>
  <sheetData>
    <row r="1" spans="1:21" ht="33.950000000000003" customHeight="1" x14ac:dyDescent="0.2">
      <c r="A1" s="8" t="s">
        <v>934</v>
      </c>
      <c r="B1" s="8"/>
      <c r="C1" s="8"/>
      <c r="D1" s="8"/>
      <c r="E1" s="8"/>
      <c r="F1" s="8"/>
      <c r="G1" s="8"/>
      <c r="H1" s="8"/>
      <c r="I1" s="8"/>
      <c r="J1" s="8"/>
      <c r="K1" s="85" t="s">
        <v>935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936</v>
      </c>
      <c r="B3" s="7"/>
      <c r="C3" s="7"/>
      <c r="D3" s="7"/>
      <c r="E3" s="7"/>
      <c r="F3" s="7"/>
      <c r="G3" s="7"/>
      <c r="H3" s="7"/>
      <c r="I3" s="7"/>
      <c r="J3" s="7"/>
      <c r="K3" s="7"/>
      <c r="L3" s="9"/>
      <c r="M3" s="10"/>
      <c r="N3" s="10"/>
      <c r="O3" s="10"/>
      <c r="P3" s="10"/>
      <c r="Q3" s="10"/>
      <c r="R3" s="10"/>
      <c r="S3" s="10"/>
      <c r="T3" s="10"/>
      <c r="U3" s="10"/>
    </row>
    <row r="4" spans="1:21" ht="16.5" customHeight="1" x14ac:dyDescent="0.2">
      <c r="A4" s="7"/>
      <c r="B4" s="7" t="s">
        <v>937</v>
      </c>
      <c r="C4" s="7"/>
      <c r="D4" s="7"/>
      <c r="E4" s="7"/>
      <c r="F4" s="7"/>
      <c r="G4" s="7"/>
      <c r="H4" s="7"/>
      <c r="I4" s="7"/>
      <c r="J4" s="7"/>
      <c r="K4" s="7"/>
      <c r="L4" s="9"/>
      <c r="M4" s="10"/>
      <c r="N4" s="10"/>
      <c r="O4" s="10"/>
      <c r="P4" s="10"/>
      <c r="Q4" s="10"/>
      <c r="R4" s="10"/>
      <c r="S4" s="10"/>
      <c r="T4" s="10"/>
      <c r="U4" s="10"/>
    </row>
    <row r="5" spans="1:21" ht="16.5" customHeight="1" x14ac:dyDescent="0.2">
      <c r="A5" s="7"/>
      <c r="B5" s="7"/>
      <c r="C5" s="7" t="s">
        <v>96</v>
      </c>
      <c r="D5" s="7"/>
      <c r="E5" s="7"/>
      <c r="F5" s="7"/>
      <c r="G5" s="7"/>
      <c r="H5" s="7"/>
      <c r="I5" s="7"/>
      <c r="J5" s="7"/>
      <c r="K5" s="7"/>
      <c r="L5" s="9" t="s">
        <v>938</v>
      </c>
      <c r="M5" s="36">
        <v>2.4</v>
      </c>
      <c r="N5" s="36">
        <v>2.2000000000000002</v>
      </c>
      <c r="O5" s="36">
        <v>2.9</v>
      </c>
      <c r="P5" s="36">
        <v>1.8</v>
      </c>
      <c r="Q5" s="36">
        <v>1.5</v>
      </c>
      <c r="R5" s="36">
        <v>1.5</v>
      </c>
      <c r="S5" s="36">
        <v>2.5</v>
      </c>
      <c r="T5" s="36">
        <v>9.3000000000000007</v>
      </c>
      <c r="U5" s="36">
        <v>2.4</v>
      </c>
    </row>
    <row r="6" spans="1:21" ht="16.5" customHeight="1" x14ac:dyDescent="0.2">
      <c r="A6" s="7"/>
      <c r="B6" s="7"/>
      <c r="C6" s="7" t="s">
        <v>141</v>
      </c>
      <c r="D6" s="7"/>
      <c r="E6" s="7"/>
      <c r="F6" s="7"/>
      <c r="G6" s="7"/>
      <c r="H6" s="7"/>
      <c r="I6" s="7"/>
      <c r="J6" s="7"/>
      <c r="K6" s="7"/>
      <c r="L6" s="9" t="s">
        <v>938</v>
      </c>
      <c r="M6" s="36">
        <v>2.2000000000000002</v>
      </c>
      <c r="N6" s="36">
        <v>2.2999999999999998</v>
      </c>
      <c r="O6" s="36">
        <v>2.5</v>
      </c>
      <c r="P6" s="36">
        <v>2.6</v>
      </c>
      <c r="Q6" s="36">
        <v>2.8</v>
      </c>
      <c r="R6" s="36">
        <v>1.4</v>
      </c>
      <c r="S6" s="36">
        <v>1.5</v>
      </c>
      <c r="T6" s="30">
        <v>11.4</v>
      </c>
      <c r="U6" s="36">
        <v>2.4</v>
      </c>
    </row>
    <row r="7" spans="1:21" ht="16.5" customHeight="1" x14ac:dyDescent="0.2">
      <c r="A7" s="7"/>
      <c r="B7" s="7"/>
      <c r="C7" s="7" t="s">
        <v>142</v>
      </c>
      <c r="D7" s="7"/>
      <c r="E7" s="7"/>
      <c r="F7" s="7"/>
      <c r="G7" s="7"/>
      <c r="H7" s="7"/>
      <c r="I7" s="7"/>
      <c r="J7" s="7"/>
      <c r="K7" s="7"/>
      <c r="L7" s="9" t="s">
        <v>938</v>
      </c>
      <c r="M7" s="36">
        <v>3.4</v>
      </c>
      <c r="N7" s="36">
        <v>2.6</v>
      </c>
      <c r="O7" s="36">
        <v>3.7</v>
      </c>
      <c r="P7" s="36">
        <v>1.8</v>
      </c>
      <c r="Q7" s="36">
        <v>3.3</v>
      </c>
      <c r="R7" s="36">
        <v>2.2999999999999998</v>
      </c>
      <c r="S7" s="36">
        <v>2.6</v>
      </c>
      <c r="T7" s="30">
        <v>10.3</v>
      </c>
      <c r="U7" s="36">
        <v>3.1</v>
      </c>
    </row>
    <row r="8" spans="1:21" ht="16.5" customHeight="1" x14ac:dyDescent="0.2">
      <c r="A8" s="7"/>
      <c r="B8" s="7"/>
      <c r="C8" s="7" t="s">
        <v>143</v>
      </c>
      <c r="D8" s="7"/>
      <c r="E8" s="7"/>
      <c r="F8" s="7"/>
      <c r="G8" s="7"/>
      <c r="H8" s="7"/>
      <c r="I8" s="7"/>
      <c r="J8" s="7"/>
      <c r="K8" s="7"/>
      <c r="L8" s="9" t="s">
        <v>938</v>
      </c>
      <c r="M8" s="36">
        <v>2.1</v>
      </c>
      <c r="N8" s="36">
        <v>1.8</v>
      </c>
      <c r="O8" s="36">
        <v>2.4</v>
      </c>
      <c r="P8" s="36">
        <v>1.7</v>
      </c>
      <c r="Q8" s="36">
        <v>2.2000000000000002</v>
      </c>
      <c r="R8" s="36">
        <v>1.1000000000000001</v>
      </c>
      <c r="S8" s="36">
        <v>1.9</v>
      </c>
      <c r="T8" s="30">
        <v>10.7</v>
      </c>
      <c r="U8" s="36">
        <v>2.1</v>
      </c>
    </row>
    <row r="9" spans="1:21" ht="16.5" customHeight="1" x14ac:dyDescent="0.2">
      <c r="A9" s="7"/>
      <c r="B9" s="7"/>
      <c r="C9" s="7" t="s">
        <v>144</v>
      </c>
      <c r="D9" s="7"/>
      <c r="E9" s="7"/>
      <c r="F9" s="7"/>
      <c r="G9" s="7"/>
      <c r="H9" s="7"/>
      <c r="I9" s="7"/>
      <c r="J9" s="7"/>
      <c r="K9" s="7"/>
      <c r="L9" s="9" t="s">
        <v>938</v>
      </c>
      <c r="M9" s="36">
        <v>1.7</v>
      </c>
      <c r="N9" s="36">
        <v>1.8</v>
      </c>
      <c r="O9" s="36">
        <v>2.4</v>
      </c>
      <c r="P9" s="36">
        <v>1.5</v>
      </c>
      <c r="Q9" s="36">
        <v>2.2999999999999998</v>
      </c>
      <c r="R9" s="36">
        <v>1.4</v>
      </c>
      <c r="S9" s="36">
        <v>1.4</v>
      </c>
      <c r="T9" s="36">
        <v>8.8000000000000007</v>
      </c>
      <c r="U9" s="36">
        <v>2</v>
      </c>
    </row>
    <row r="10" spans="1:21" ht="16.5" customHeight="1" x14ac:dyDescent="0.2">
      <c r="A10" s="7"/>
      <c r="B10" s="7"/>
      <c r="C10" s="7" t="s">
        <v>145</v>
      </c>
      <c r="D10" s="7"/>
      <c r="E10" s="7"/>
      <c r="F10" s="7"/>
      <c r="G10" s="7"/>
      <c r="H10" s="7"/>
      <c r="I10" s="7"/>
      <c r="J10" s="7"/>
      <c r="K10" s="7"/>
      <c r="L10" s="9" t="s">
        <v>938</v>
      </c>
      <c r="M10" s="36">
        <v>1.6</v>
      </c>
      <c r="N10" s="36">
        <v>1.6</v>
      </c>
      <c r="O10" s="36">
        <v>1.9</v>
      </c>
      <c r="P10" s="36">
        <v>1.4</v>
      </c>
      <c r="Q10" s="36">
        <v>2.2999999999999998</v>
      </c>
      <c r="R10" s="36">
        <v>0.8</v>
      </c>
      <c r="S10" s="36">
        <v>1.4</v>
      </c>
      <c r="T10" s="36">
        <v>8.4</v>
      </c>
      <c r="U10" s="36">
        <v>1.8</v>
      </c>
    </row>
    <row r="11" spans="1:21" ht="16.5" customHeight="1" x14ac:dyDescent="0.2">
      <c r="A11" s="7"/>
      <c r="B11" s="7"/>
      <c r="C11" s="7" t="s">
        <v>939</v>
      </c>
      <c r="D11" s="7"/>
      <c r="E11" s="7"/>
      <c r="F11" s="7"/>
      <c r="G11" s="7"/>
      <c r="H11" s="7"/>
      <c r="I11" s="7"/>
      <c r="J11" s="7"/>
      <c r="K11" s="7"/>
      <c r="L11" s="9" t="s">
        <v>938</v>
      </c>
      <c r="M11" s="36">
        <v>1.1000000000000001</v>
      </c>
      <c r="N11" s="36">
        <v>1.3</v>
      </c>
      <c r="O11" s="36">
        <v>1.2</v>
      </c>
      <c r="P11" s="36">
        <v>1.2</v>
      </c>
      <c r="Q11" s="36">
        <v>1.5</v>
      </c>
      <c r="R11" s="36">
        <v>0.7</v>
      </c>
      <c r="S11" s="36">
        <v>0.9</v>
      </c>
      <c r="T11" s="36">
        <v>7.6</v>
      </c>
      <c r="U11" s="36">
        <v>1.3</v>
      </c>
    </row>
    <row r="12" spans="1:21" ht="16.5" customHeight="1" x14ac:dyDescent="0.2">
      <c r="A12" s="7"/>
      <c r="B12" s="7"/>
      <c r="C12" s="7" t="s">
        <v>147</v>
      </c>
      <c r="D12" s="7"/>
      <c r="E12" s="7"/>
      <c r="F12" s="7"/>
      <c r="G12" s="7"/>
      <c r="H12" s="7"/>
      <c r="I12" s="7"/>
      <c r="J12" s="7"/>
      <c r="K12" s="7"/>
      <c r="L12" s="9" t="s">
        <v>938</v>
      </c>
      <c r="M12" s="36">
        <v>0.7</v>
      </c>
      <c r="N12" s="36">
        <v>0.8</v>
      </c>
      <c r="O12" s="36">
        <v>1.1000000000000001</v>
      </c>
      <c r="P12" s="36">
        <v>1</v>
      </c>
      <c r="Q12" s="36">
        <v>1.1000000000000001</v>
      </c>
      <c r="R12" s="36">
        <v>1</v>
      </c>
      <c r="S12" s="36">
        <v>0.8</v>
      </c>
      <c r="T12" s="36">
        <v>3.7</v>
      </c>
      <c r="U12" s="36">
        <v>0.9</v>
      </c>
    </row>
    <row r="13" spans="1:21" ht="16.5" customHeight="1" x14ac:dyDescent="0.2">
      <c r="A13" s="7"/>
      <c r="B13" s="7"/>
      <c r="C13" s="7" t="s">
        <v>148</v>
      </c>
      <c r="D13" s="7"/>
      <c r="E13" s="7"/>
      <c r="F13" s="7"/>
      <c r="G13" s="7"/>
      <c r="H13" s="7"/>
      <c r="I13" s="7"/>
      <c r="J13" s="7"/>
      <c r="K13" s="7"/>
      <c r="L13" s="9" t="s">
        <v>938</v>
      </c>
      <c r="M13" s="36">
        <v>0.6</v>
      </c>
      <c r="N13" s="36">
        <v>0.7</v>
      </c>
      <c r="O13" s="36">
        <v>0.8</v>
      </c>
      <c r="P13" s="36">
        <v>0.6</v>
      </c>
      <c r="Q13" s="36">
        <v>0.8</v>
      </c>
      <c r="R13" s="36">
        <v>0.5</v>
      </c>
      <c r="S13" s="36">
        <v>0.5</v>
      </c>
      <c r="T13" s="36">
        <v>3.2</v>
      </c>
      <c r="U13" s="36">
        <v>0.7</v>
      </c>
    </row>
    <row r="14" spans="1:21" ht="16.5" customHeight="1" x14ac:dyDescent="0.2">
      <c r="A14" s="7"/>
      <c r="B14" s="7"/>
      <c r="C14" s="7" t="s">
        <v>149</v>
      </c>
      <c r="D14" s="7"/>
      <c r="E14" s="7"/>
      <c r="F14" s="7"/>
      <c r="G14" s="7"/>
      <c r="H14" s="7"/>
      <c r="I14" s="7"/>
      <c r="J14" s="7"/>
      <c r="K14" s="7"/>
      <c r="L14" s="9" t="s">
        <v>938</v>
      </c>
      <c r="M14" s="36">
        <v>0.5</v>
      </c>
      <c r="N14" s="36">
        <v>0.7</v>
      </c>
      <c r="O14" s="36">
        <v>0.7</v>
      </c>
      <c r="P14" s="36">
        <v>0.6</v>
      </c>
      <c r="Q14" s="36">
        <v>0.8</v>
      </c>
      <c r="R14" s="36">
        <v>0.4</v>
      </c>
      <c r="S14" s="36">
        <v>0.3</v>
      </c>
      <c r="T14" s="36">
        <v>3</v>
      </c>
      <c r="U14" s="36">
        <v>0.7</v>
      </c>
    </row>
    <row r="15" spans="1:21" ht="16.5" customHeight="1" x14ac:dyDescent="0.2">
      <c r="A15" s="7"/>
      <c r="B15" s="7" t="s">
        <v>940</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96</v>
      </c>
      <c r="D16" s="7"/>
      <c r="E16" s="7"/>
      <c r="F16" s="7"/>
      <c r="G16" s="7"/>
      <c r="H16" s="7"/>
      <c r="I16" s="7"/>
      <c r="J16" s="7"/>
      <c r="K16" s="7"/>
      <c r="L16" s="9" t="s">
        <v>938</v>
      </c>
      <c r="M16" s="30">
        <v>10.199999999999999</v>
      </c>
      <c r="N16" s="30">
        <v>10.5</v>
      </c>
      <c r="O16" s="30">
        <v>15.7</v>
      </c>
      <c r="P16" s="30">
        <v>12.2</v>
      </c>
      <c r="Q16" s="30">
        <v>12</v>
      </c>
      <c r="R16" s="36">
        <v>9.8000000000000007</v>
      </c>
      <c r="S16" s="30">
        <v>10.199999999999999</v>
      </c>
      <c r="T16" s="30">
        <v>27.2</v>
      </c>
      <c r="U16" s="30">
        <v>11.9</v>
      </c>
    </row>
    <row r="17" spans="1:21" ht="16.5" customHeight="1" x14ac:dyDescent="0.2">
      <c r="A17" s="7"/>
      <c r="B17" s="7"/>
      <c r="C17" s="7" t="s">
        <v>141</v>
      </c>
      <c r="D17" s="7"/>
      <c r="E17" s="7"/>
      <c r="F17" s="7"/>
      <c r="G17" s="7"/>
      <c r="H17" s="7"/>
      <c r="I17" s="7"/>
      <c r="J17" s="7"/>
      <c r="K17" s="7"/>
      <c r="L17" s="9" t="s">
        <v>938</v>
      </c>
      <c r="M17" s="30">
        <v>11.2</v>
      </c>
      <c r="N17" s="30">
        <v>11.6</v>
      </c>
      <c r="O17" s="30">
        <v>16.600000000000001</v>
      </c>
      <c r="P17" s="30">
        <v>13</v>
      </c>
      <c r="Q17" s="30">
        <v>12.9</v>
      </c>
      <c r="R17" s="30">
        <v>11.5</v>
      </c>
      <c r="S17" s="30">
        <v>10.199999999999999</v>
      </c>
      <c r="T17" s="30">
        <v>27</v>
      </c>
      <c r="U17" s="30">
        <v>12.9</v>
      </c>
    </row>
    <row r="18" spans="1:21" ht="16.5" customHeight="1" x14ac:dyDescent="0.2">
      <c r="A18" s="7"/>
      <c r="B18" s="7"/>
      <c r="C18" s="7" t="s">
        <v>142</v>
      </c>
      <c r="D18" s="7"/>
      <c r="E18" s="7"/>
      <c r="F18" s="7"/>
      <c r="G18" s="7"/>
      <c r="H18" s="7"/>
      <c r="I18" s="7"/>
      <c r="J18" s="7"/>
      <c r="K18" s="7"/>
      <c r="L18" s="9" t="s">
        <v>938</v>
      </c>
      <c r="M18" s="30">
        <v>11.2</v>
      </c>
      <c r="N18" s="30">
        <v>11.6</v>
      </c>
      <c r="O18" s="30">
        <v>16.2</v>
      </c>
      <c r="P18" s="30">
        <v>13.1</v>
      </c>
      <c r="Q18" s="30">
        <v>13</v>
      </c>
      <c r="R18" s="30">
        <v>11.8</v>
      </c>
      <c r="S18" s="30">
        <v>10.199999999999999</v>
      </c>
      <c r="T18" s="30">
        <v>27.1</v>
      </c>
      <c r="U18" s="30">
        <v>12.9</v>
      </c>
    </row>
    <row r="19" spans="1:21" ht="16.5" customHeight="1" x14ac:dyDescent="0.2">
      <c r="A19" s="7"/>
      <c r="B19" s="7"/>
      <c r="C19" s="7" t="s">
        <v>143</v>
      </c>
      <c r="D19" s="7"/>
      <c r="E19" s="7"/>
      <c r="F19" s="7"/>
      <c r="G19" s="7"/>
      <c r="H19" s="7"/>
      <c r="I19" s="7"/>
      <c r="J19" s="7"/>
      <c r="K19" s="7"/>
      <c r="L19" s="9" t="s">
        <v>938</v>
      </c>
      <c r="M19" s="30">
        <v>11.8</v>
      </c>
      <c r="N19" s="30">
        <v>11.5</v>
      </c>
      <c r="O19" s="30">
        <v>15.8</v>
      </c>
      <c r="P19" s="30">
        <v>13</v>
      </c>
      <c r="Q19" s="30">
        <v>13.6</v>
      </c>
      <c r="R19" s="30">
        <v>11.3</v>
      </c>
      <c r="S19" s="30">
        <v>10.9</v>
      </c>
      <c r="T19" s="30">
        <v>26.1</v>
      </c>
      <c r="U19" s="30">
        <v>13</v>
      </c>
    </row>
    <row r="20" spans="1:21" ht="16.5" customHeight="1" x14ac:dyDescent="0.2">
      <c r="A20" s="7"/>
      <c r="B20" s="7"/>
      <c r="C20" s="7" t="s">
        <v>144</v>
      </c>
      <c r="D20" s="7"/>
      <c r="E20" s="7"/>
      <c r="F20" s="7"/>
      <c r="G20" s="7"/>
      <c r="H20" s="7"/>
      <c r="I20" s="7"/>
      <c r="J20" s="7"/>
      <c r="K20" s="7"/>
      <c r="L20" s="9" t="s">
        <v>938</v>
      </c>
      <c r="M20" s="30">
        <v>11.3</v>
      </c>
      <c r="N20" s="30">
        <v>11.4</v>
      </c>
      <c r="O20" s="30">
        <v>15.3</v>
      </c>
      <c r="P20" s="30">
        <v>12.7</v>
      </c>
      <c r="Q20" s="30">
        <v>13.3</v>
      </c>
      <c r="R20" s="30">
        <v>11.2</v>
      </c>
      <c r="S20" s="30">
        <v>10.3</v>
      </c>
      <c r="T20" s="30">
        <v>24.8</v>
      </c>
      <c r="U20" s="30">
        <v>12.6</v>
      </c>
    </row>
    <row r="21" spans="1:21" ht="16.5" customHeight="1" x14ac:dyDescent="0.2">
      <c r="A21" s="7"/>
      <c r="B21" s="7"/>
      <c r="C21" s="7" t="s">
        <v>145</v>
      </c>
      <c r="D21" s="7"/>
      <c r="E21" s="7"/>
      <c r="F21" s="7"/>
      <c r="G21" s="7"/>
      <c r="H21" s="7"/>
      <c r="I21" s="7"/>
      <c r="J21" s="7"/>
      <c r="K21" s="7"/>
      <c r="L21" s="9" t="s">
        <v>938</v>
      </c>
      <c r="M21" s="30">
        <v>11</v>
      </c>
      <c r="N21" s="30">
        <v>10.9</v>
      </c>
      <c r="O21" s="30">
        <v>14.9</v>
      </c>
      <c r="P21" s="30">
        <v>12.4</v>
      </c>
      <c r="Q21" s="30">
        <v>13.1</v>
      </c>
      <c r="R21" s="30">
        <v>11.3</v>
      </c>
      <c r="S21" s="36">
        <v>9.4</v>
      </c>
      <c r="T21" s="30">
        <v>21.3</v>
      </c>
      <c r="U21" s="30">
        <v>12.2</v>
      </c>
    </row>
    <row r="22" spans="1:21" ht="16.5" customHeight="1" x14ac:dyDescent="0.2">
      <c r="A22" s="7"/>
      <c r="B22" s="7"/>
      <c r="C22" s="7" t="s">
        <v>146</v>
      </c>
      <c r="D22" s="7"/>
      <c r="E22" s="7"/>
      <c r="F22" s="7"/>
      <c r="G22" s="7"/>
      <c r="H22" s="7"/>
      <c r="I22" s="7"/>
      <c r="J22" s="7"/>
      <c r="K22" s="7"/>
      <c r="L22" s="9" t="s">
        <v>938</v>
      </c>
      <c r="M22" s="30">
        <v>10.9</v>
      </c>
      <c r="N22" s="30">
        <v>10.6</v>
      </c>
      <c r="O22" s="30">
        <v>14.3</v>
      </c>
      <c r="P22" s="30">
        <v>12.9</v>
      </c>
      <c r="Q22" s="30">
        <v>13</v>
      </c>
      <c r="R22" s="30">
        <v>10.7</v>
      </c>
      <c r="S22" s="36">
        <v>9.5</v>
      </c>
      <c r="T22" s="30">
        <v>21.6</v>
      </c>
      <c r="U22" s="30">
        <v>12</v>
      </c>
    </row>
    <row r="23" spans="1:21" ht="16.5" customHeight="1" x14ac:dyDescent="0.2">
      <c r="A23" s="7"/>
      <c r="B23" s="7"/>
      <c r="C23" s="7" t="s">
        <v>147</v>
      </c>
      <c r="D23" s="7"/>
      <c r="E23" s="7"/>
      <c r="F23" s="7"/>
      <c r="G23" s="7"/>
      <c r="H23" s="7"/>
      <c r="I23" s="7"/>
      <c r="J23" s="7"/>
      <c r="K23" s="7"/>
      <c r="L23" s="9" t="s">
        <v>938</v>
      </c>
      <c r="M23" s="30">
        <v>10.8</v>
      </c>
      <c r="N23" s="30">
        <v>10.199999999999999</v>
      </c>
      <c r="O23" s="30">
        <v>13.8</v>
      </c>
      <c r="P23" s="30">
        <v>13.6</v>
      </c>
      <c r="Q23" s="30">
        <v>13.6</v>
      </c>
      <c r="R23" s="36">
        <v>9.9</v>
      </c>
      <c r="S23" s="36">
        <v>9.3000000000000007</v>
      </c>
      <c r="T23" s="30">
        <v>20.5</v>
      </c>
      <c r="U23" s="30">
        <v>11.8</v>
      </c>
    </row>
    <row r="24" spans="1:21" ht="16.5" customHeight="1" x14ac:dyDescent="0.2">
      <c r="A24" s="7"/>
      <c r="B24" s="7"/>
      <c r="C24" s="7" t="s">
        <v>148</v>
      </c>
      <c r="D24" s="7"/>
      <c r="E24" s="7"/>
      <c r="F24" s="7"/>
      <c r="G24" s="7"/>
      <c r="H24" s="7"/>
      <c r="I24" s="7"/>
      <c r="J24" s="7"/>
      <c r="K24" s="7"/>
      <c r="L24" s="9" t="s">
        <v>938</v>
      </c>
      <c r="M24" s="30">
        <v>10.9</v>
      </c>
      <c r="N24" s="30">
        <v>12.1</v>
      </c>
      <c r="O24" s="30">
        <v>12.9</v>
      </c>
      <c r="P24" s="30">
        <v>13.7</v>
      </c>
      <c r="Q24" s="30">
        <v>12.9</v>
      </c>
      <c r="R24" s="36">
        <v>8.4</v>
      </c>
      <c r="S24" s="36">
        <v>9.6</v>
      </c>
      <c r="T24" s="30">
        <v>21.2</v>
      </c>
      <c r="U24" s="30">
        <v>12.1</v>
      </c>
    </row>
    <row r="25" spans="1:21" ht="16.5" customHeight="1" x14ac:dyDescent="0.2">
      <c r="A25" s="7"/>
      <c r="B25" s="7"/>
      <c r="C25" s="7" t="s">
        <v>149</v>
      </c>
      <c r="D25" s="7"/>
      <c r="E25" s="7"/>
      <c r="F25" s="7"/>
      <c r="G25" s="7"/>
      <c r="H25" s="7"/>
      <c r="I25" s="7"/>
      <c r="J25" s="7"/>
      <c r="K25" s="7"/>
      <c r="L25" s="9" t="s">
        <v>938</v>
      </c>
      <c r="M25" s="30">
        <v>10.7</v>
      </c>
      <c r="N25" s="30">
        <v>11.9</v>
      </c>
      <c r="O25" s="30">
        <v>12.9</v>
      </c>
      <c r="P25" s="30">
        <v>12.7</v>
      </c>
      <c r="Q25" s="30">
        <v>12.6</v>
      </c>
      <c r="R25" s="36">
        <v>8.3000000000000007</v>
      </c>
      <c r="S25" s="36">
        <v>9.1</v>
      </c>
      <c r="T25" s="30">
        <v>20.2</v>
      </c>
      <c r="U25" s="30">
        <v>11.8</v>
      </c>
    </row>
    <row r="26" spans="1:21" ht="16.5" customHeight="1" x14ac:dyDescent="0.2">
      <c r="A26" s="7"/>
      <c r="B26" s="7" t="s">
        <v>941</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96</v>
      </c>
      <c r="D27" s="7"/>
      <c r="E27" s="7"/>
      <c r="F27" s="7"/>
      <c r="G27" s="7"/>
      <c r="H27" s="7"/>
      <c r="I27" s="7"/>
      <c r="J27" s="7"/>
      <c r="K27" s="7"/>
      <c r="L27" s="9" t="s">
        <v>938</v>
      </c>
      <c r="M27" s="36">
        <v>9.6</v>
      </c>
      <c r="N27" s="30">
        <v>12.5</v>
      </c>
      <c r="O27" s="30">
        <v>13.5</v>
      </c>
      <c r="P27" s="30">
        <v>10.199999999999999</v>
      </c>
      <c r="Q27" s="30">
        <v>10.8</v>
      </c>
      <c r="R27" s="30">
        <v>11.5</v>
      </c>
      <c r="S27" s="36">
        <v>8.8000000000000007</v>
      </c>
      <c r="T27" s="30">
        <v>24.7</v>
      </c>
      <c r="U27" s="30">
        <v>11.5</v>
      </c>
    </row>
    <row r="28" spans="1:21" ht="16.5" customHeight="1" x14ac:dyDescent="0.2">
      <c r="A28" s="7"/>
      <c r="B28" s="7"/>
      <c r="C28" s="7" t="s">
        <v>141</v>
      </c>
      <c r="D28" s="7"/>
      <c r="E28" s="7"/>
      <c r="F28" s="7"/>
      <c r="G28" s="7"/>
      <c r="H28" s="7"/>
      <c r="I28" s="7"/>
      <c r="J28" s="7"/>
      <c r="K28" s="7"/>
      <c r="L28" s="9" t="s">
        <v>938</v>
      </c>
      <c r="M28" s="30">
        <v>10.5</v>
      </c>
      <c r="N28" s="30">
        <v>13.3</v>
      </c>
      <c r="O28" s="30">
        <v>14.2</v>
      </c>
      <c r="P28" s="30">
        <v>11.1</v>
      </c>
      <c r="Q28" s="30">
        <v>11</v>
      </c>
      <c r="R28" s="30">
        <v>13</v>
      </c>
      <c r="S28" s="36">
        <v>7.7</v>
      </c>
      <c r="T28" s="30">
        <v>24.9</v>
      </c>
      <c r="U28" s="30">
        <v>12.2</v>
      </c>
    </row>
    <row r="29" spans="1:21" ht="16.5" customHeight="1" x14ac:dyDescent="0.2">
      <c r="A29" s="7"/>
      <c r="B29" s="7"/>
      <c r="C29" s="7" t="s">
        <v>142</v>
      </c>
      <c r="D29" s="7"/>
      <c r="E29" s="7"/>
      <c r="F29" s="7"/>
      <c r="G29" s="7"/>
      <c r="H29" s="7"/>
      <c r="I29" s="7"/>
      <c r="J29" s="7"/>
      <c r="K29" s="7"/>
      <c r="L29" s="9" t="s">
        <v>938</v>
      </c>
      <c r="M29" s="30">
        <v>10.7</v>
      </c>
      <c r="N29" s="30">
        <v>13.1</v>
      </c>
      <c r="O29" s="30">
        <v>14.7</v>
      </c>
      <c r="P29" s="30">
        <v>11</v>
      </c>
      <c r="Q29" s="30">
        <v>11.5</v>
      </c>
      <c r="R29" s="30">
        <v>11.7</v>
      </c>
      <c r="S29" s="36">
        <v>8.9</v>
      </c>
      <c r="T29" s="30">
        <v>22.6</v>
      </c>
      <c r="U29" s="30">
        <v>12.3</v>
      </c>
    </row>
    <row r="30" spans="1:21" ht="16.5" customHeight="1" x14ac:dyDescent="0.2">
      <c r="A30" s="7"/>
      <c r="B30" s="7"/>
      <c r="C30" s="7" t="s">
        <v>143</v>
      </c>
      <c r="D30" s="7"/>
      <c r="E30" s="7"/>
      <c r="F30" s="7"/>
      <c r="G30" s="7"/>
      <c r="H30" s="7"/>
      <c r="I30" s="7"/>
      <c r="J30" s="7"/>
      <c r="K30" s="7"/>
      <c r="L30" s="9" t="s">
        <v>938</v>
      </c>
      <c r="M30" s="30">
        <v>11.2</v>
      </c>
      <c r="N30" s="30">
        <v>13</v>
      </c>
      <c r="O30" s="30">
        <v>14.4</v>
      </c>
      <c r="P30" s="30">
        <v>11.5</v>
      </c>
      <c r="Q30" s="30">
        <v>11.9</v>
      </c>
      <c r="R30" s="30">
        <v>10.8</v>
      </c>
      <c r="S30" s="30">
        <v>10.6</v>
      </c>
      <c r="T30" s="30">
        <v>23</v>
      </c>
      <c r="U30" s="30">
        <v>12.5</v>
      </c>
    </row>
    <row r="31" spans="1:21" ht="16.5" customHeight="1" x14ac:dyDescent="0.2">
      <c r="A31" s="7"/>
      <c r="B31" s="7"/>
      <c r="C31" s="7" t="s">
        <v>144</v>
      </c>
      <c r="D31" s="7"/>
      <c r="E31" s="7"/>
      <c r="F31" s="7"/>
      <c r="G31" s="7"/>
      <c r="H31" s="7"/>
      <c r="I31" s="7"/>
      <c r="J31" s="7"/>
      <c r="K31" s="7"/>
      <c r="L31" s="9" t="s">
        <v>938</v>
      </c>
      <c r="M31" s="30">
        <v>10.8</v>
      </c>
      <c r="N31" s="30">
        <v>12.3</v>
      </c>
      <c r="O31" s="30">
        <v>14</v>
      </c>
      <c r="P31" s="30">
        <v>11.1</v>
      </c>
      <c r="Q31" s="30">
        <v>11.8</v>
      </c>
      <c r="R31" s="30">
        <v>10.5</v>
      </c>
      <c r="S31" s="36">
        <v>9.6</v>
      </c>
      <c r="T31" s="30">
        <v>22.7</v>
      </c>
      <c r="U31" s="30">
        <v>12</v>
      </c>
    </row>
    <row r="32" spans="1:21" ht="16.5" customHeight="1" x14ac:dyDescent="0.2">
      <c r="A32" s="7"/>
      <c r="B32" s="7"/>
      <c r="C32" s="7" t="s">
        <v>145</v>
      </c>
      <c r="D32" s="7"/>
      <c r="E32" s="7"/>
      <c r="F32" s="7"/>
      <c r="G32" s="7"/>
      <c r="H32" s="7"/>
      <c r="I32" s="7"/>
      <c r="J32" s="7"/>
      <c r="K32" s="7"/>
      <c r="L32" s="9" t="s">
        <v>938</v>
      </c>
      <c r="M32" s="30">
        <v>10.3</v>
      </c>
      <c r="N32" s="30">
        <v>11.6</v>
      </c>
      <c r="O32" s="30">
        <v>13.2</v>
      </c>
      <c r="P32" s="30">
        <v>10.6</v>
      </c>
      <c r="Q32" s="30">
        <v>11.6</v>
      </c>
      <c r="R32" s="30">
        <v>10.5</v>
      </c>
      <c r="S32" s="36">
        <v>8.4</v>
      </c>
      <c r="T32" s="30">
        <v>22.4</v>
      </c>
      <c r="U32" s="30">
        <v>11.4</v>
      </c>
    </row>
    <row r="33" spans="1:21" ht="16.5" customHeight="1" x14ac:dyDescent="0.2">
      <c r="A33" s="7"/>
      <c r="B33" s="7"/>
      <c r="C33" s="7" t="s">
        <v>146</v>
      </c>
      <c r="D33" s="7"/>
      <c r="E33" s="7"/>
      <c r="F33" s="7"/>
      <c r="G33" s="7"/>
      <c r="H33" s="7"/>
      <c r="I33" s="7"/>
      <c r="J33" s="7"/>
      <c r="K33" s="7"/>
      <c r="L33" s="9" t="s">
        <v>938</v>
      </c>
      <c r="M33" s="30">
        <v>10.5</v>
      </c>
      <c r="N33" s="30">
        <v>11.1</v>
      </c>
      <c r="O33" s="30">
        <v>12.6</v>
      </c>
      <c r="P33" s="30">
        <v>10.7</v>
      </c>
      <c r="Q33" s="30">
        <v>11.4</v>
      </c>
      <c r="R33" s="30">
        <v>10.8</v>
      </c>
      <c r="S33" s="36">
        <v>8.1</v>
      </c>
      <c r="T33" s="30">
        <v>21.3</v>
      </c>
      <c r="U33" s="30">
        <v>11.2</v>
      </c>
    </row>
    <row r="34" spans="1:21" ht="16.5" customHeight="1" x14ac:dyDescent="0.2">
      <c r="A34" s="7"/>
      <c r="B34" s="7"/>
      <c r="C34" s="7" t="s">
        <v>147</v>
      </c>
      <c r="D34" s="7"/>
      <c r="E34" s="7"/>
      <c r="F34" s="7"/>
      <c r="G34" s="7"/>
      <c r="H34" s="7"/>
      <c r="I34" s="7"/>
      <c r="J34" s="7"/>
      <c r="K34" s="7"/>
      <c r="L34" s="9" t="s">
        <v>938</v>
      </c>
      <c r="M34" s="30">
        <v>10.4</v>
      </c>
      <c r="N34" s="30">
        <v>10.8</v>
      </c>
      <c r="O34" s="30">
        <v>12.9</v>
      </c>
      <c r="P34" s="30">
        <v>11.3</v>
      </c>
      <c r="Q34" s="30">
        <v>11.9</v>
      </c>
      <c r="R34" s="30">
        <v>10.1</v>
      </c>
      <c r="S34" s="36">
        <v>8.3000000000000007</v>
      </c>
      <c r="T34" s="30">
        <v>22.1</v>
      </c>
      <c r="U34" s="30">
        <v>11.3</v>
      </c>
    </row>
    <row r="35" spans="1:21" ht="16.5" customHeight="1" x14ac:dyDescent="0.2">
      <c r="A35" s="7"/>
      <c r="B35" s="7"/>
      <c r="C35" s="7" t="s">
        <v>148</v>
      </c>
      <c r="D35" s="7"/>
      <c r="E35" s="7"/>
      <c r="F35" s="7"/>
      <c r="G35" s="7"/>
      <c r="H35" s="7"/>
      <c r="I35" s="7"/>
      <c r="J35" s="7"/>
      <c r="K35" s="7"/>
      <c r="L35" s="9" t="s">
        <v>938</v>
      </c>
      <c r="M35" s="30">
        <v>10.5</v>
      </c>
      <c r="N35" s="30">
        <v>11.9</v>
      </c>
      <c r="O35" s="30">
        <v>12.7</v>
      </c>
      <c r="P35" s="30">
        <v>11.1</v>
      </c>
      <c r="Q35" s="30">
        <v>11.5</v>
      </c>
      <c r="R35" s="36">
        <v>9.1999999999999993</v>
      </c>
      <c r="S35" s="36">
        <v>8.6</v>
      </c>
      <c r="T35" s="30">
        <v>21.6</v>
      </c>
      <c r="U35" s="30">
        <v>11.4</v>
      </c>
    </row>
    <row r="36" spans="1:21" ht="16.5" customHeight="1" x14ac:dyDescent="0.2">
      <c r="A36" s="7"/>
      <c r="B36" s="7"/>
      <c r="C36" s="7" t="s">
        <v>149</v>
      </c>
      <c r="D36" s="7"/>
      <c r="E36" s="7"/>
      <c r="F36" s="7"/>
      <c r="G36" s="7"/>
      <c r="H36" s="7"/>
      <c r="I36" s="7"/>
      <c r="J36" s="7"/>
      <c r="K36" s="7"/>
      <c r="L36" s="9" t="s">
        <v>938</v>
      </c>
      <c r="M36" s="30">
        <v>10.199999999999999</v>
      </c>
      <c r="N36" s="30">
        <v>12.1</v>
      </c>
      <c r="O36" s="30">
        <v>12.5</v>
      </c>
      <c r="P36" s="30">
        <v>11.2</v>
      </c>
      <c r="Q36" s="30">
        <v>11.7</v>
      </c>
      <c r="R36" s="36">
        <v>9.1999999999999993</v>
      </c>
      <c r="S36" s="36">
        <v>8.6999999999999993</v>
      </c>
      <c r="T36" s="30">
        <v>23.3</v>
      </c>
      <c r="U36" s="30">
        <v>11.4</v>
      </c>
    </row>
    <row r="37" spans="1:21" ht="16.5" customHeight="1" x14ac:dyDescent="0.2">
      <c r="A37" s="7"/>
      <c r="B37" s="7" t="s">
        <v>105</v>
      </c>
      <c r="C37" s="7"/>
      <c r="D37" s="7"/>
      <c r="E37" s="7"/>
      <c r="F37" s="7"/>
      <c r="G37" s="7"/>
      <c r="H37" s="7"/>
      <c r="I37" s="7"/>
      <c r="J37" s="7"/>
      <c r="K37" s="7"/>
      <c r="L37" s="9"/>
      <c r="M37" s="10"/>
      <c r="N37" s="10"/>
      <c r="O37" s="10"/>
      <c r="P37" s="10"/>
      <c r="Q37" s="10"/>
      <c r="R37" s="10"/>
      <c r="S37" s="10"/>
      <c r="T37" s="10"/>
      <c r="U37" s="10"/>
    </row>
    <row r="38" spans="1:21" ht="16.5" customHeight="1" x14ac:dyDescent="0.2">
      <c r="A38" s="7"/>
      <c r="B38" s="7"/>
      <c r="C38" s="7" t="s">
        <v>96</v>
      </c>
      <c r="D38" s="7"/>
      <c r="E38" s="7"/>
      <c r="F38" s="7"/>
      <c r="G38" s="7"/>
      <c r="H38" s="7"/>
      <c r="I38" s="7"/>
      <c r="J38" s="7"/>
      <c r="K38" s="7"/>
      <c r="L38" s="9" t="s">
        <v>938</v>
      </c>
      <c r="M38" s="30">
        <v>21.9</v>
      </c>
      <c r="N38" s="30">
        <v>25</v>
      </c>
      <c r="O38" s="30">
        <v>31.8</v>
      </c>
      <c r="P38" s="30">
        <v>23.9</v>
      </c>
      <c r="Q38" s="30">
        <v>24.1</v>
      </c>
      <c r="R38" s="30">
        <v>22.6</v>
      </c>
      <c r="S38" s="30">
        <v>21.2</v>
      </c>
      <c r="T38" s="30">
        <v>59.7</v>
      </c>
      <c r="U38" s="30">
        <v>25.5</v>
      </c>
    </row>
    <row r="39" spans="1:21" ht="16.5" customHeight="1" x14ac:dyDescent="0.2">
      <c r="A39" s="7"/>
      <c r="B39" s="7"/>
      <c r="C39" s="7" t="s">
        <v>141</v>
      </c>
      <c r="D39" s="7"/>
      <c r="E39" s="7"/>
      <c r="F39" s="7"/>
      <c r="G39" s="7"/>
      <c r="H39" s="7"/>
      <c r="I39" s="7"/>
      <c r="J39" s="7"/>
      <c r="K39" s="7"/>
      <c r="L39" s="9" t="s">
        <v>938</v>
      </c>
      <c r="M39" s="30">
        <v>23.6</v>
      </c>
      <c r="N39" s="30">
        <v>27</v>
      </c>
      <c r="O39" s="30">
        <v>33</v>
      </c>
      <c r="P39" s="30">
        <v>26.4</v>
      </c>
      <c r="Q39" s="30">
        <v>26.4</v>
      </c>
      <c r="R39" s="30">
        <v>25.8</v>
      </c>
      <c r="S39" s="30">
        <v>19.399999999999999</v>
      </c>
      <c r="T39" s="30">
        <v>61.4</v>
      </c>
      <c r="U39" s="30">
        <v>27.3</v>
      </c>
    </row>
    <row r="40" spans="1:21" ht="16.5" customHeight="1" x14ac:dyDescent="0.2">
      <c r="A40" s="7"/>
      <c r="B40" s="7"/>
      <c r="C40" s="7" t="s">
        <v>142</v>
      </c>
      <c r="D40" s="7"/>
      <c r="E40" s="7"/>
      <c r="F40" s="7"/>
      <c r="G40" s="7"/>
      <c r="H40" s="7"/>
      <c r="I40" s="7"/>
      <c r="J40" s="7"/>
      <c r="K40" s="7"/>
      <c r="L40" s="9" t="s">
        <v>938</v>
      </c>
      <c r="M40" s="30">
        <v>24.8</v>
      </c>
      <c r="N40" s="30">
        <v>27</v>
      </c>
      <c r="O40" s="30">
        <v>34.1</v>
      </c>
      <c r="P40" s="30">
        <v>25.7</v>
      </c>
      <c r="Q40" s="30">
        <v>27.4</v>
      </c>
      <c r="R40" s="30">
        <v>25.6</v>
      </c>
      <c r="S40" s="30">
        <v>21.4</v>
      </c>
      <c r="T40" s="30">
        <v>58</v>
      </c>
      <c r="U40" s="30">
        <v>27.9</v>
      </c>
    </row>
    <row r="41" spans="1:21" ht="16.5" customHeight="1" x14ac:dyDescent="0.2">
      <c r="A41" s="7"/>
      <c r="B41" s="7"/>
      <c r="C41" s="7" t="s">
        <v>143</v>
      </c>
      <c r="D41" s="7"/>
      <c r="E41" s="7"/>
      <c r="F41" s="7"/>
      <c r="G41" s="7"/>
      <c r="H41" s="7"/>
      <c r="I41" s="7"/>
      <c r="J41" s="7"/>
      <c r="K41" s="7"/>
      <c r="L41" s="9" t="s">
        <v>938</v>
      </c>
      <c r="M41" s="30">
        <v>24.9</v>
      </c>
      <c r="N41" s="30">
        <v>26.2</v>
      </c>
      <c r="O41" s="30">
        <v>32.299999999999997</v>
      </c>
      <c r="P41" s="30">
        <v>26</v>
      </c>
      <c r="Q41" s="30">
        <v>27.4</v>
      </c>
      <c r="R41" s="30">
        <v>23.1</v>
      </c>
      <c r="S41" s="30">
        <v>23.1</v>
      </c>
      <c r="T41" s="30">
        <v>57.9</v>
      </c>
      <c r="U41" s="30">
        <v>27.3</v>
      </c>
    </row>
    <row r="42" spans="1:21" ht="16.5" customHeight="1" x14ac:dyDescent="0.2">
      <c r="A42" s="7"/>
      <c r="B42" s="7"/>
      <c r="C42" s="7" t="s">
        <v>144</v>
      </c>
      <c r="D42" s="7"/>
      <c r="E42" s="7"/>
      <c r="F42" s="7"/>
      <c r="G42" s="7"/>
      <c r="H42" s="7"/>
      <c r="I42" s="7"/>
      <c r="J42" s="7"/>
      <c r="K42" s="7"/>
      <c r="L42" s="9" t="s">
        <v>938</v>
      </c>
      <c r="M42" s="30">
        <v>23.7</v>
      </c>
      <c r="N42" s="30">
        <v>25.3</v>
      </c>
      <c r="O42" s="30">
        <v>31.5</v>
      </c>
      <c r="P42" s="30">
        <v>25.1</v>
      </c>
      <c r="Q42" s="30">
        <v>27</v>
      </c>
      <c r="R42" s="30">
        <v>22.9</v>
      </c>
      <c r="S42" s="30">
        <v>21.2</v>
      </c>
      <c r="T42" s="30">
        <v>54.6</v>
      </c>
      <c r="U42" s="30">
        <v>26.4</v>
      </c>
    </row>
    <row r="43" spans="1:21" ht="16.5" customHeight="1" x14ac:dyDescent="0.2">
      <c r="A43" s="7"/>
      <c r="B43" s="7"/>
      <c r="C43" s="7" t="s">
        <v>145</v>
      </c>
      <c r="D43" s="7"/>
      <c r="E43" s="7"/>
      <c r="F43" s="7"/>
      <c r="G43" s="7"/>
      <c r="H43" s="7"/>
      <c r="I43" s="7"/>
      <c r="J43" s="7"/>
      <c r="K43" s="7"/>
      <c r="L43" s="9" t="s">
        <v>938</v>
      </c>
      <c r="M43" s="30">
        <v>22.7</v>
      </c>
      <c r="N43" s="30">
        <v>23.9</v>
      </c>
      <c r="O43" s="30">
        <v>29.8</v>
      </c>
      <c r="P43" s="30">
        <v>24.3</v>
      </c>
      <c r="Q43" s="30">
        <v>26.6</v>
      </c>
      <c r="R43" s="30">
        <v>22.5</v>
      </c>
      <c r="S43" s="30">
        <v>19</v>
      </c>
      <c r="T43" s="30">
        <v>50.2</v>
      </c>
      <c r="U43" s="30">
        <v>25.2</v>
      </c>
    </row>
    <row r="44" spans="1:21" ht="16.5" customHeight="1" x14ac:dyDescent="0.2">
      <c r="A44" s="7"/>
      <c r="B44" s="7"/>
      <c r="C44" s="7" t="s">
        <v>146</v>
      </c>
      <c r="D44" s="7"/>
      <c r="E44" s="7"/>
      <c r="F44" s="7"/>
      <c r="G44" s="7"/>
      <c r="H44" s="7"/>
      <c r="I44" s="7"/>
      <c r="J44" s="7"/>
      <c r="K44" s="7"/>
      <c r="L44" s="9" t="s">
        <v>938</v>
      </c>
      <c r="M44" s="30">
        <v>22.4</v>
      </c>
      <c r="N44" s="30">
        <v>22.9</v>
      </c>
      <c r="O44" s="30">
        <v>27.9</v>
      </c>
      <c r="P44" s="30">
        <v>24.6</v>
      </c>
      <c r="Q44" s="30">
        <v>25.6</v>
      </c>
      <c r="R44" s="30">
        <v>22</v>
      </c>
      <c r="S44" s="30">
        <v>18.5</v>
      </c>
      <c r="T44" s="30">
        <v>48.9</v>
      </c>
      <c r="U44" s="30">
        <v>24.4</v>
      </c>
    </row>
    <row r="45" spans="1:21" ht="16.5" customHeight="1" x14ac:dyDescent="0.2">
      <c r="A45" s="7"/>
      <c r="B45" s="7"/>
      <c r="C45" s="7" t="s">
        <v>147</v>
      </c>
      <c r="D45" s="7"/>
      <c r="E45" s="7"/>
      <c r="F45" s="7"/>
      <c r="G45" s="7"/>
      <c r="H45" s="7"/>
      <c r="I45" s="7"/>
      <c r="J45" s="7"/>
      <c r="K45" s="7"/>
      <c r="L45" s="9" t="s">
        <v>938</v>
      </c>
      <c r="M45" s="30">
        <v>21.9</v>
      </c>
      <c r="N45" s="30">
        <v>21.7</v>
      </c>
      <c r="O45" s="30">
        <v>27.7</v>
      </c>
      <c r="P45" s="30">
        <v>25.7</v>
      </c>
      <c r="Q45" s="30">
        <v>26.4</v>
      </c>
      <c r="R45" s="30">
        <v>20.8</v>
      </c>
      <c r="S45" s="30">
        <v>18.2</v>
      </c>
      <c r="T45" s="30">
        <v>45.8</v>
      </c>
      <c r="U45" s="30">
        <v>23.9</v>
      </c>
    </row>
    <row r="46" spans="1:21" ht="16.5" customHeight="1" x14ac:dyDescent="0.2">
      <c r="A46" s="7"/>
      <c r="B46" s="7"/>
      <c r="C46" s="7" t="s">
        <v>148</v>
      </c>
      <c r="D46" s="7"/>
      <c r="E46" s="7"/>
      <c r="F46" s="7"/>
      <c r="G46" s="7"/>
      <c r="H46" s="7"/>
      <c r="I46" s="7"/>
      <c r="J46" s="7"/>
      <c r="K46" s="7"/>
      <c r="L46" s="9" t="s">
        <v>938</v>
      </c>
      <c r="M46" s="30">
        <v>22</v>
      </c>
      <c r="N46" s="30">
        <v>24.6</v>
      </c>
      <c r="O46" s="30">
        <v>26.3</v>
      </c>
      <c r="P46" s="30">
        <v>25.4</v>
      </c>
      <c r="Q46" s="30">
        <v>25.1</v>
      </c>
      <c r="R46" s="30">
        <v>18</v>
      </c>
      <c r="S46" s="30">
        <v>18.7</v>
      </c>
      <c r="T46" s="30">
        <v>45.6</v>
      </c>
      <c r="U46" s="30">
        <v>24.1</v>
      </c>
    </row>
    <row r="47" spans="1:21" ht="16.5" customHeight="1" x14ac:dyDescent="0.2">
      <c r="A47" s="11"/>
      <c r="B47" s="11"/>
      <c r="C47" s="11" t="s">
        <v>149</v>
      </c>
      <c r="D47" s="11"/>
      <c r="E47" s="11"/>
      <c r="F47" s="11"/>
      <c r="G47" s="11"/>
      <c r="H47" s="11"/>
      <c r="I47" s="11"/>
      <c r="J47" s="11"/>
      <c r="K47" s="11"/>
      <c r="L47" s="12" t="s">
        <v>938</v>
      </c>
      <c r="M47" s="37">
        <v>21.4</v>
      </c>
      <c r="N47" s="37">
        <v>24.6</v>
      </c>
      <c r="O47" s="37">
        <v>26</v>
      </c>
      <c r="P47" s="37">
        <v>24.4</v>
      </c>
      <c r="Q47" s="37">
        <v>25</v>
      </c>
      <c r="R47" s="37">
        <v>17.8</v>
      </c>
      <c r="S47" s="37">
        <v>18.100000000000001</v>
      </c>
      <c r="T47" s="37">
        <v>45.9</v>
      </c>
      <c r="U47" s="37">
        <v>23.8</v>
      </c>
    </row>
    <row r="48" spans="1:21" ht="4.5" customHeight="1" x14ac:dyDescent="0.2">
      <c r="A48" s="25"/>
      <c r="B48" s="25"/>
      <c r="C48" s="2"/>
      <c r="D48" s="2"/>
      <c r="E48" s="2"/>
      <c r="F48" s="2"/>
      <c r="G48" s="2"/>
      <c r="H48" s="2"/>
      <c r="I48" s="2"/>
      <c r="J48" s="2"/>
      <c r="K48" s="2"/>
      <c r="L48" s="2"/>
      <c r="M48" s="2"/>
      <c r="N48" s="2"/>
      <c r="O48" s="2"/>
      <c r="P48" s="2"/>
      <c r="Q48" s="2"/>
      <c r="R48" s="2"/>
      <c r="S48" s="2"/>
      <c r="T48" s="2"/>
      <c r="U48" s="2"/>
    </row>
    <row r="49" spans="1:21" ht="16.5" customHeight="1" x14ac:dyDescent="0.2">
      <c r="A49" s="25"/>
      <c r="B49" s="25"/>
      <c r="C49" s="79" t="s">
        <v>824</v>
      </c>
      <c r="D49" s="79"/>
      <c r="E49" s="79"/>
      <c r="F49" s="79"/>
      <c r="G49" s="79"/>
      <c r="H49" s="79"/>
      <c r="I49" s="79"/>
      <c r="J49" s="79"/>
      <c r="K49" s="79"/>
      <c r="L49" s="79"/>
      <c r="M49" s="79"/>
      <c r="N49" s="79"/>
      <c r="O49" s="79"/>
      <c r="P49" s="79"/>
      <c r="Q49" s="79"/>
      <c r="R49" s="79"/>
      <c r="S49" s="79"/>
      <c r="T49" s="79"/>
      <c r="U49" s="79"/>
    </row>
    <row r="50" spans="1:21" ht="4.5" customHeight="1" x14ac:dyDescent="0.2">
      <c r="A50" s="25"/>
      <c r="B50" s="25"/>
      <c r="C50" s="2"/>
      <c r="D50" s="2"/>
      <c r="E50" s="2"/>
      <c r="F50" s="2"/>
      <c r="G50" s="2"/>
      <c r="H50" s="2"/>
      <c r="I50" s="2"/>
      <c r="J50" s="2"/>
      <c r="K50" s="2"/>
      <c r="L50" s="2"/>
      <c r="M50" s="2"/>
      <c r="N50" s="2"/>
      <c r="O50" s="2"/>
      <c r="P50" s="2"/>
      <c r="Q50" s="2"/>
      <c r="R50" s="2"/>
      <c r="S50" s="2"/>
      <c r="T50" s="2"/>
      <c r="U50" s="2"/>
    </row>
    <row r="51" spans="1:21" ht="16.5" customHeight="1" x14ac:dyDescent="0.2">
      <c r="A51" s="35"/>
      <c r="B51" s="35"/>
      <c r="C51" s="79" t="s">
        <v>154</v>
      </c>
      <c r="D51" s="79"/>
      <c r="E51" s="79"/>
      <c r="F51" s="79"/>
      <c r="G51" s="79"/>
      <c r="H51" s="79"/>
      <c r="I51" s="79"/>
      <c r="J51" s="79"/>
      <c r="K51" s="79"/>
      <c r="L51" s="79"/>
      <c r="M51" s="79"/>
      <c r="N51" s="79"/>
      <c r="O51" s="79"/>
      <c r="P51" s="79"/>
      <c r="Q51" s="79"/>
      <c r="R51" s="79"/>
      <c r="S51" s="79"/>
      <c r="T51" s="79"/>
      <c r="U51" s="79"/>
    </row>
    <row r="52" spans="1:21" ht="16.5" customHeight="1" x14ac:dyDescent="0.2">
      <c r="A52" s="35"/>
      <c r="B52" s="35"/>
      <c r="C52" s="79" t="s">
        <v>155</v>
      </c>
      <c r="D52" s="79"/>
      <c r="E52" s="79"/>
      <c r="F52" s="79"/>
      <c r="G52" s="79"/>
      <c r="H52" s="79"/>
      <c r="I52" s="79"/>
      <c r="J52" s="79"/>
      <c r="K52" s="79"/>
      <c r="L52" s="79"/>
      <c r="M52" s="79"/>
      <c r="N52" s="79"/>
      <c r="O52" s="79"/>
      <c r="P52" s="79"/>
      <c r="Q52" s="79"/>
      <c r="R52" s="79"/>
      <c r="S52" s="79"/>
      <c r="T52" s="79"/>
      <c r="U52" s="79"/>
    </row>
    <row r="53" spans="1:21" ht="4.5" customHeight="1" x14ac:dyDescent="0.2">
      <c r="A53" s="25"/>
      <c r="B53" s="25"/>
      <c r="C53" s="2"/>
      <c r="D53" s="2"/>
      <c r="E53" s="2"/>
      <c r="F53" s="2"/>
      <c r="G53" s="2"/>
      <c r="H53" s="2"/>
      <c r="I53" s="2"/>
      <c r="J53" s="2"/>
      <c r="K53" s="2"/>
      <c r="L53" s="2"/>
      <c r="M53" s="2"/>
      <c r="N53" s="2"/>
      <c r="O53" s="2"/>
      <c r="P53" s="2"/>
      <c r="Q53" s="2"/>
      <c r="R53" s="2"/>
      <c r="S53" s="2"/>
      <c r="T53" s="2"/>
      <c r="U53" s="2"/>
    </row>
    <row r="54" spans="1:21" ht="16.5" customHeight="1" x14ac:dyDescent="0.2">
      <c r="A54" s="25" t="s">
        <v>115</v>
      </c>
      <c r="B54" s="25"/>
      <c r="C54" s="79" t="s">
        <v>942</v>
      </c>
      <c r="D54" s="79"/>
      <c r="E54" s="79"/>
      <c r="F54" s="79"/>
      <c r="G54" s="79"/>
      <c r="H54" s="79"/>
      <c r="I54" s="79"/>
      <c r="J54" s="79"/>
      <c r="K54" s="79"/>
      <c r="L54" s="79"/>
      <c r="M54" s="79"/>
      <c r="N54" s="79"/>
      <c r="O54" s="79"/>
      <c r="P54" s="79"/>
      <c r="Q54" s="79"/>
      <c r="R54" s="79"/>
      <c r="S54" s="79"/>
      <c r="T54" s="79"/>
      <c r="U54" s="79"/>
    </row>
    <row r="55" spans="1:21" ht="29.45" customHeight="1" x14ac:dyDescent="0.2">
      <c r="A55" s="25" t="s">
        <v>117</v>
      </c>
      <c r="B55" s="25"/>
      <c r="C55" s="79" t="s">
        <v>571</v>
      </c>
      <c r="D55" s="79"/>
      <c r="E55" s="79"/>
      <c r="F55" s="79"/>
      <c r="G55" s="79"/>
      <c r="H55" s="79"/>
      <c r="I55" s="79"/>
      <c r="J55" s="79"/>
      <c r="K55" s="79"/>
      <c r="L55" s="79"/>
      <c r="M55" s="79"/>
      <c r="N55" s="79"/>
      <c r="O55" s="79"/>
      <c r="P55" s="79"/>
      <c r="Q55" s="79"/>
      <c r="R55" s="79"/>
      <c r="S55" s="79"/>
      <c r="T55" s="79"/>
      <c r="U55" s="79"/>
    </row>
    <row r="56" spans="1:21" ht="42.4" customHeight="1" x14ac:dyDescent="0.2">
      <c r="A56" s="25" t="s">
        <v>119</v>
      </c>
      <c r="B56" s="25"/>
      <c r="C56" s="79" t="s">
        <v>943</v>
      </c>
      <c r="D56" s="79"/>
      <c r="E56" s="79"/>
      <c r="F56" s="79"/>
      <c r="G56" s="79"/>
      <c r="H56" s="79"/>
      <c r="I56" s="79"/>
      <c r="J56" s="79"/>
      <c r="K56" s="79"/>
      <c r="L56" s="79"/>
      <c r="M56" s="79"/>
      <c r="N56" s="79"/>
      <c r="O56" s="79"/>
      <c r="P56" s="79"/>
      <c r="Q56" s="79"/>
      <c r="R56" s="79"/>
      <c r="S56" s="79"/>
      <c r="T56" s="79"/>
      <c r="U56" s="79"/>
    </row>
    <row r="57" spans="1:21" ht="42.4" customHeight="1" x14ac:dyDescent="0.2">
      <c r="A57" s="25" t="s">
        <v>121</v>
      </c>
      <c r="B57" s="25"/>
      <c r="C57" s="79" t="s">
        <v>944</v>
      </c>
      <c r="D57" s="79"/>
      <c r="E57" s="79"/>
      <c r="F57" s="79"/>
      <c r="G57" s="79"/>
      <c r="H57" s="79"/>
      <c r="I57" s="79"/>
      <c r="J57" s="79"/>
      <c r="K57" s="79"/>
      <c r="L57" s="79"/>
      <c r="M57" s="79"/>
      <c r="N57" s="79"/>
      <c r="O57" s="79"/>
      <c r="P57" s="79"/>
      <c r="Q57" s="79"/>
      <c r="R57" s="79"/>
      <c r="S57" s="79"/>
      <c r="T57" s="79"/>
      <c r="U57" s="79"/>
    </row>
    <row r="58" spans="1:21" ht="42.4" customHeight="1" x14ac:dyDescent="0.2">
      <c r="A58" s="25" t="s">
        <v>123</v>
      </c>
      <c r="B58" s="25"/>
      <c r="C58" s="79" t="s">
        <v>945</v>
      </c>
      <c r="D58" s="79"/>
      <c r="E58" s="79"/>
      <c r="F58" s="79"/>
      <c r="G58" s="79"/>
      <c r="H58" s="79"/>
      <c r="I58" s="79"/>
      <c r="J58" s="79"/>
      <c r="K58" s="79"/>
      <c r="L58" s="79"/>
      <c r="M58" s="79"/>
      <c r="N58" s="79"/>
      <c r="O58" s="79"/>
      <c r="P58" s="79"/>
      <c r="Q58" s="79"/>
      <c r="R58" s="79"/>
      <c r="S58" s="79"/>
      <c r="T58" s="79"/>
      <c r="U58" s="79"/>
    </row>
    <row r="59" spans="1:21" ht="4.5" customHeight="1" x14ac:dyDescent="0.2"/>
    <row r="60" spans="1:21" ht="16.5" customHeight="1" x14ac:dyDescent="0.2">
      <c r="A60" s="26" t="s">
        <v>125</v>
      </c>
      <c r="B60" s="25"/>
      <c r="C60" s="25"/>
      <c r="D60" s="25"/>
      <c r="E60" s="79" t="s">
        <v>946</v>
      </c>
      <c r="F60" s="79"/>
      <c r="G60" s="79"/>
      <c r="H60" s="79"/>
      <c r="I60" s="79"/>
      <c r="J60" s="79"/>
      <c r="K60" s="79"/>
      <c r="L60" s="79"/>
      <c r="M60" s="79"/>
      <c r="N60" s="79"/>
      <c r="O60" s="79"/>
      <c r="P60" s="79"/>
      <c r="Q60" s="79"/>
      <c r="R60" s="79"/>
      <c r="S60" s="79"/>
      <c r="T60" s="79"/>
      <c r="U60" s="79"/>
    </row>
  </sheetData>
  <mergeCells count="10">
    <mergeCell ref="K1:U1"/>
    <mergeCell ref="C49:U49"/>
    <mergeCell ref="C51:U51"/>
    <mergeCell ref="C52:U52"/>
    <mergeCell ref="C54:U54"/>
    <mergeCell ref="C55:U55"/>
    <mergeCell ref="C56:U56"/>
    <mergeCell ref="C57:U57"/>
    <mergeCell ref="C58:U58"/>
    <mergeCell ref="E60:U60"/>
  </mergeCells>
  <pageMargins left="0.7" right="0.7" top="0.75" bottom="0.75" header="0.3" footer="0.3"/>
  <pageSetup paperSize="9" fitToHeight="0" orientation="landscape" horizontalDpi="300" verticalDpi="300"/>
  <headerFooter scaleWithDoc="0" alignWithMargins="0">
    <oddHeader>&amp;C&amp;"Arial"&amp;8TABLE 10A.65</oddHeader>
    <oddFooter>&amp;L&amp;"Arial"&amp;8REPORT ON
GOVERNMENT
SERVICES 2022&amp;R&amp;"Arial"&amp;8PRIMARY AND
COMMUNITY HEALTH
PAGE &amp;B&amp;P&amp;B</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U110"/>
  <sheetViews>
    <sheetView showGridLines="0" workbookViewId="0"/>
  </sheetViews>
  <sheetFormatPr defaultColWidth="10.85546875" defaultRowHeight="12.75" x14ac:dyDescent="0.2"/>
  <cols>
    <col min="1" max="11" width="1.7109375" customWidth="1"/>
    <col min="12" max="12" width="8.85546875" customWidth="1"/>
    <col min="13" max="21" width="6.7109375" customWidth="1"/>
  </cols>
  <sheetData>
    <row r="1" spans="1:21" ht="33.950000000000003" customHeight="1" x14ac:dyDescent="0.2">
      <c r="A1" s="8" t="s">
        <v>947</v>
      </c>
      <c r="B1" s="8"/>
      <c r="C1" s="8"/>
      <c r="D1" s="8"/>
      <c r="E1" s="8"/>
      <c r="F1" s="8"/>
      <c r="G1" s="8"/>
      <c r="H1" s="8"/>
      <c r="I1" s="8"/>
      <c r="J1" s="8"/>
      <c r="K1" s="85" t="s">
        <v>948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936</v>
      </c>
      <c r="B3" s="7"/>
      <c r="C3" s="7"/>
      <c r="D3" s="7"/>
      <c r="E3" s="7"/>
      <c r="F3" s="7"/>
      <c r="G3" s="7"/>
      <c r="H3" s="7"/>
      <c r="I3" s="7"/>
      <c r="J3" s="7"/>
      <c r="K3" s="7"/>
      <c r="L3" s="9"/>
      <c r="M3" s="10"/>
      <c r="N3" s="10"/>
      <c r="O3" s="10"/>
      <c r="P3" s="10"/>
      <c r="Q3" s="10"/>
      <c r="R3" s="10"/>
      <c r="S3" s="10"/>
      <c r="T3" s="10"/>
      <c r="U3" s="10"/>
    </row>
    <row r="4" spans="1:21" ht="16.5" customHeight="1" x14ac:dyDescent="0.2">
      <c r="A4" s="7"/>
      <c r="B4" s="7" t="s">
        <v>937</v>
      </c>
      <c r="C4" s="7"/>
      <c r="D4" s="7"/>
      <c r="E4" s="7"/>
      <c r="F4" s="7"/>
      <c r="G4" s="7"/>
      <c r="H4" s="7"/>
      <c r="I4" s="7"/>
      <c r="J4" s="7"/>
      <c r="K4" s="7"/>
      <c r="L4" s="9"/>
      <c r="M4" s="10"/>
      <c r="N4" s="10"/>
      <c r="O4" s="10"/>
      <c r="P4" s="10"/>
      <c r="Q4" s="10"/>
      <c r="R4" s="10"/>
      <c r="S4" s="10"/>
      <c r="T4" s="10"/>
      <c r="U4" s="10"/>
    </row>
    <row r="5" spans="1:21" ht="16.5" customHeight="1" x14ac:dyDescent="0.2">
      <c r="A5" s="7"/>
      <c r="B5" s="7"/>
      <c r="C5" s="7" t="s">
        <v>748</v>
      </c>
      <c r="D5" s="7"/>
      <c r="E5" s="7"/>
      <c r="F5" s="7"/>
      <c r="G5" s="7"/>
      <c r="H5" s="7"/>
      <c r="I5" s="7"/>
      <c r="J5" s="7"/>
      <c r="K5" s="7"/>
      <c r="L5" s="9"/>
      <c r="M5" s="10"/>
      <c r="N5" s="10"/>
      <c r="O5" s="10"/>
      <c r="P5" s="10"/>
      <c r="Q5" s="10"/>
      <c r="R5" s="10"/>
      <c r="S5" s="10"/>
      <c r="T5" s="10"/>
      <c r="U5" s="10"/>
    </row>
    <row r="6" spans="1:21" ht="16.5" customHeight="1" x14ac:dyDescent="0.2">
      <c r="A6" s="7"/>
      <c r="B6" s="7"/>
      <c r="C6" s="7"/>
      <c r="D6" s="7" t="s">
        <v>96</v>
      </c>
      <c r="E6" s="7"/>
      <c r="F6" s="7"/>
      <c r="G6" s="7"/>
      <c r="H6" s="7"/>
      <c r="I6" s="7"/>
      <c r="J6" s="7"/>
      <c r="K6" s="7"/>
      <c r="L6" s="9" t="s">
        <v>938</v>
      </c>
      <c r="M6" s="36">
        <v>5.4</v>
      </c>
      <c r="N6" s="36">
        <v>6.1</v>
      </c>
      <c r="O6" s="36">
        <v>9.3000000000000007</v>
      </c>
      <c r="P6" s="30">
        <v>13.2</v>
      </c>
      <c r="Q6" s="30">
        <v>10</v>
      </c>
      <c r="R6" s="36">
        <v>2.2000000000000002</v>
      </c>
      <c r="S6" s="36">
        <v>5.6</v>
      </c>
      <c r="T6" s="30">
        <v>29</v>
      </c>
      <c r="U6" s="36">
        <v>9.9</v>
      </c>
    </row>
    <row r="7" spans="1:21" ht="16.5" customHeight="1" x14ac:dyDescent="0.2">
      <c r="A7" s="7"/>
      <c r="B7" s="7"/>
      <c r="C7" s="7"/>
      <c r="D7" s="7" t="s">
        <v>141</v>
      </c>
      <c r="E7" s="7"/>
      <c r="F7" s="7"/>
      <c r="G7" s="7"/>
      <c r="H7" s="7"/>
      <c r="I7" s="7"/>
      <c r="J7" s="7"/>
      <c r="K7" s="7"/>
      <c r="L7" s="9" t="s">
        <v>938</v>
      </c>
      <c r="M7" s="36">
        <v>4.7</v>
      </c>
      <c r="N7" s="36">
        <v>6.1</v>
      </c>
      <c r="O7" s="30">
        <v>10.3</v>
      </c>
      <c r="P7" s="30">
        <v>16</v>
      </c>
      <c r="Q7" s="30">
        <v>13.3</v>
      </c>
      <c r="R7" s="42" t="s">
        <v>227</v>
      </c>
      <c r="S7" s="42" t="s">
        <v>227</v>
      </c>
      <c r="T7" s="30">
        <v>35.4</v>
      </c>
      <c r="U7" s="30">
        <v>11</v>
      </c>
    </row>
    <row r="8" spans="1:21" ht="16.5" customHeight="1" x14ac:dyDescent="0.2">
      <c r="A8" s="7"/>
      <c r="B8" s="7"/>
      <c r="C8" s="7"/>
      <c r="D8" s="7" t="s">
        <v>142</v>
      </c>
      <c r="E8" s="7"/>
      <c r="F8" s="7"/>
      <c r="G8" s="7"/>
      <c r="H8" s="7"/>
      <c r="I8" s="7"/>
      <c r="J8" s="7"/>
      <c r="K8" s="7"/>
      <c r="L8" s="9" t="s">
        <v>938</v>
      </c>
      <c r="M8" s="36">
        <v>6.6</v>
      </c>
      <c r="N8" s="36">
        <v>5.0999999999999996</v>
      </c>
      <c r="O8" s="30">
        <v>11.9</v>
      </c>
      <c r="P8" s="30">
        <v>12.2</v>
      </c>
      <c r="Q8" s="30">
        <v>13.8</v>
      </c>
      <c r="R8" s="42" t="s">
        <v>227</v>
      </c>
      <c r="S8" s="42" t="s">
        <v>227</v>
      </c>
      <c r="T8" s="30">
        <v>31.3</v>
      </c>
      <c r="U8" s="30">
        <v>11.2</v>
      </c>
    </row>
    <row r="9" spans="1:21" ht="16.5" customHeight="1" x14ac:dyDescent="0.2">
      <c r="A9" s="7"/>
      <c r="B9" s="7"/>
      <c r="C9" s="7"/>
      <c r="D9" s="7" t="s">
        <v>143</v>
      </c>
      <c r="E9" s="7"/>
      <c r="F9" s="7"/>
      <c r="G9" s="7"/>
      <c r="H9" s="7"/>
      <c r="I9" s="7"/>
      <c r="J9" s="7"/>
      <c r="K9" s="7"/>
      <c r="L9" s="9" t="s">
        <v>938</v>
      </c>
      <c r="M9" s="36">
        <v>5.2</v>
      </c>
      <c r="N9" s="36">
        <v>5.4</v>
      </c>
      <c r="O9" s="36">
        <v>7.4</v>
      </c>
      <c r="P9" s="30">
        <v>13.5</v>
      </c>
      <c r="Q9" s="30">
        <v>12.5</v>
      </c>
      <c r="R9" s="42" t="s">
        <v>227</v>
      </c>
      <c r="S9" s="42" t="s">
        <v>227</v>
      </c>
      <c r="T9" s="30">
        <v>34.9</v>
      </c>
      <c r="U9" s="30">
        <v>10.199999999999999</v>
      </c>
    </row>
    <row r="10" spans="1:21" ht="16.5" customHeight="1" x14ac:dyDescent="0.2">
      <c r="A10" s="7"/>
      <c r="B10" s="7"/>
      <c r="C10" s="7"/>
      <c r="D10" s="7" t="s">
        <v>144</v>
      </c>
      <c r="E10" s="7"/>
      <c r="F10" s="7"/>
      <c r="G10" s="7"/>
      <c r="H10" s="7"/>
      <c r="I10" s="7"/>
      <c r="J10" s="7"/>
      <c r="K10" s="7"/>
      <c r="L10" s="9" t="s">
        <v>938</v>
      </c>
      <c r="M10" s="36">
        <v>4.2</v>
      </c>
      <c r="N10" s="36">
        <v>4.8</v>
      </c>
      <c r="O10" s="36">
        <v>9.1</v>
      </c>
      <c r="P10" s="30">
        <v>11.9</v>
      </c>
      <c r="Q10" s="30">
        <v>11.4</v>
      </c>
      <c r="R10" s="36">
        <v>1.3</v>
      </c>
      <c r="S10" s="36">
        <v>4.8</v>
      </c>
      <c r="T10" s="30">
        <v>31.6</v>
      </c>
      <c r="U10" s="36">
        <v>9.8000000000000007</v>
      </c>
    </row>
    <row r="11" spans="1:21" ht="16.5" customHeight="1" x14ac:dyDescent="0.2">
      <c r="A11" s="7"/>
      <c r="B11" s="7"/>
      <c r="C11" s="7"/>
      <c r="D11" s="7" t="s">
        <v>145</v>
      </c>
      <c r="E11" s="7"/>
      <c r="F11" s="7"/>
      <c r="G11" s="7"/>
      <c r="H11" s="7"/>
      <c r="I11" s="7"/>
      <c r="J11" s="7"/>
      <c r="K11" s="7"/>
      <c r="L11" s="9" t="s">
        <v>938</v>
      </c>
      <c r="M11" s="36">
        <v>3.9</v>
      </c>
      <c r="N11" s="36">
        <v>5.0999999999999996</v>
      </c>
      <c r="O11" s="36">
        <v>9.1999999999999993</v>
      </c>
      <c r="P11" s="30">
        <v>11.5</v>
      </c>
      <c r="Q11" s="30">
        <v>10.5</v>
      </c>
      <c r="R11" s="36">
        <v>1.4</v>
      </c>
      <c r="S11" s="30">
        <v>12</v>
      </c>
      <c r="T11" s="30">
        <v>30.7</v>
      </c>
      <c r="U11" s="36">
        <v>9.4</v>
      </c>
    </row>
    <row r="12" spans="1:21" ht="16.5" customHeight="1" x14ac:dyDescent="0.2">
      <c r="A12" s="7"/>
      <c r="B12" s="7"/>
      <c r="C12" s="7"/>
      <c r="D12" s="7" t="s">
        <v>949</v>
      </c>
      <c r="E12" s="7"/>
      <c r="F12" s="7"/>
      <c r="G12" s="7"/>
      <c r="H12" s="7"/>
      <c r="I12" s="7"/>
      <c r="J12" s="7"/>
      <c r="K12" s="7"/>
      <c r="L12" s="9" t="s">
        <v>938</v>
      </c>
      <c r="M12" s="36">
        <v>2.9</v>
      </c>
      <c r="N12" s="36">
        <v>3.5</v>
      </c>
      <c r="O12" s="36">
        <v>4.8</v>
      </c>
      <c r="P12" s="30">
        <v>13.2</v>
      </c>
      <c r="Q12" s="36">
        <v>8.6</v>
      </c>
      <c r="R12" s="36">
        <v>1</v>
      </c>
      <c r="S12" s="36">
        <v>1.8</v>
      </c>
      <c r="T12" s="30">
        <v>26.5</v>
      </c>
      <c r="U12" s="36">
        <v>7.5</v>
      </c>
    </row>
    <row r="13" spans="1:21" ht="16.5" customHeight="1" x14ac:dyDescent="0.2">
      <c r="A13" s="7"/>
      <c r="B13" s="7"/>
      <c r="C13" s="7"/>
      <c r="D13" s="7" t="s">
        <v>147</v>
      </c>
      <c r="E13" s="7"/>
      <c r="F13" s="7"/>
      <c r="G13" s="7"/>
      <c r="H13" s="7"/>
      <c r="I13" s="7"/>
      <c r="J13" s="7"/>
      <c r="K13" s="7"/>
      <c r="L13" s="9" t="s">
        <v>938</v>
      </c>
      <c r="M13" s="36">
        <v>1.4</v>
      </c>
      <c r="N13" s="36">
        <v>1.3</v>
      </c>
      <c r="O13" s="36">
        <v>2.8</v>
      </c>
      <c r="P13" s="36">
        <v>4.7</v>
      </c>
      <c r="Q13" s="36">
        <v>3.7</v>
      </c>
      <c r="R13" s="36">
        <v>1.4</v>
      </c>
      <c r="S13" s="36">
        <v>3.3</v>
      </c>
      <c r="T13" s="30">
        <v>11.6</v>
      </c>
      <c r="U13" s="36">
        <v>3.4</v>
      </c>
    </row>
    <row r="14" spans="1:21" ht="16.5" customHeight="1" x14ac:dyDescent="0.2">
      <c r="A14" s="7"/>
      <c r="B14" s="7"/>
      <c r="C14" s="7"/>
      <c r="D14" s="7" t="s">
        <v>148</v>
      </c>
      <c r="E14" s="7"/>
      <c r="F14" s="7"/>
      <c r="G14" s="7"/>
      <c r="H14" s="7"/>
      <c r="I14" s="7"/>
      <c r="J14" s="7"/>
      <c r="K14" s="7"/>
      <c r="L14" s="9" t="s">
        <v>938</v>
      </c>
      <c r="M14" s="36">
        <v>1.1000000000000001</v>
      </c>
      <c r="N14" s="36">
        <v>1.5</v>
      </c>
      <c r="O14" s="36">
        <v>2</v>
      </c>
      <c r="P14" s="36">
        <v>3.8</v>
      </c>
      <c r="Q14" s="36">
        <v>2.9</v>
      </c>
      <c r="R14" s="36">
        <v>0.4</v>
      </c>
      <c r="S14" s="36">
        <v>1.3</v>
      </c>
      <c r="T14" s="36">
        <v>9.6</v>
      </c>
      <c r="U14" s="36">
        <v>2.7</v>
      </c>
    </row>
    <row r="15" spans="1:21" ht="16.5" customHeight="1" x14ac:dyDescent="0.2">
      <c r="A15" s="7"/>
      <c r="B15" s="7"/>
      <c r="C15" s="7"/>
      <c r="D15" s="7" t="s">
        <v>149</v>
      </c>
      <c r="E15" s="7"/>
      <c r="F15" s="7"/>
      <c r="G15" s="7"/>
      <c r="H15" s="7"/>
      <c r="I15" s="7"/>
      <c r="J15" s="7"/>
      <c r="K15" s="7"/>
      <c r="L15" s="9" t="s">
        <v>938</v>
      </c>
      <c r="M15" s="36">
        <v>1.1000000000000001</v>
      </c>
      <c r="N15" s="36">
        <v>1.1000000000000001</v>
      </c>
      <c r="O15" s="36">
        <v>2.5</v>
      </c>
      <c r="P15" s="36">
        <v>3.2</v>
      </c>
      <c r="Q15" s="36">
        <v>2.8</v>
      </c>
      <c r="R15" s="36">
        <v>0.3</v>
      </c>
      <c r="S15" s="36">
        <v>0.4</v>
      </c>
      <c r="T15" s="36">
        <v>9.4</v>
      </c>
      <c r="U15" s="36">
        <v>2.7</v>
      </c>
    </row>
    <row r="16" spans="1:21" ht="16.5" customHeight="1" x14ac:dyDescent="0.2">
      <c r="A16" s="7"/>
      <c r="B16" s="7"/>
      <c r="C16" s="7" t="s">
        <v>950</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96</v>
      </c>
      <c r="E17" s="7"/>
      <c r="F17" s="7"/>
      <c r="G17" s="7"/>
      <c r="H17" s="7"/>
      <c r="I17" s="7"/>
      <c r="J17" s="7"/>
      <c r="K17" s="7"/>
      <c r="L17" s="9" t="s">
        <v>938</v>
      </c>
      <c r="M17" s="36">
        <v>2.4</v>
      </c>
      <c r="N17" s="36">
        <v>2.1</v>
      </c>
      <c r="O17" s="36">
        <v>2.6</v>
      </c>
      <c r="P17" s="36">
        <v>1.5</v>
      </c>
      <c r="Q17" s="36">
        <v>1.4</v>
      </c>
      <c r="R17" s="36">
        <v>1.4</v>
      </c>
      <c r="S17" s="36">
        <v>2.4</v>
      </c>
      <c r="T17" s="36">
        <v>2.9</v>
      </c>
      <c r="U17" s="36">
        <v>2.2000000000000002</v>
      </c>
    </row>
    <row r="18" spans="1:21" ht="16.5" customHeight="1" x14ac:dyDescent="0.2">
      <c r="A18" s="7"/>
      <c r="B18" s="7"/>
      <c r="C18" s="7"/>
      <c r="D18" s="7" t="s">
        <v>141</v>
      </c>
      <c r="E18" s="7"/>
      <c r="F18" s="7"/>
      <c r="G18" s="7"/>
      <c r="H18" s="7"/>
      <c r="I18" s="7"/>
      <c r="J18" s="7"/>
      <c r="K18" s="7"/>
      <c r="L18" s="9" t="s">
        <v>938</v>
      </c>
      <c r="M18" s="36">
        <v>2.1</v>
      </c>
      <c r="N18" s="36">
        <v>2.2999999999999998</v>
      </c>
      <c r="O18" s="36">
        <v>2.2999999999999998</v>
      </c>
      <c r="P18" s="36">
        <v>2.2000000000000002</v>
      </c>
      <c r="Q18" s="36">
        <v>2.7</v>
      </c>
      <c r="R18" s="36">
        <v>1.4</v>
      </c>
      <c r="S18" s="36">
        <v>1.5</v>
      </c>
      <c r="T18" s="36">
        <v>3.8</v>
      </c>
      <c r="U18" s="36">
        <v>2.2000000000000002</v>
      </c>
    </row>
    <row r="19" spans="1:21" ht="16.5" customHeight="1" x14ac:dyDescent="0.2">
      <c r="A19" s="7"/>
      <c r="B19" s="7"/>
      <c r="C19" s="7"/>
      <c r="D19" s="7" t="s">
        <v>142</v>
      </c>
      <c r="E19" s="7"/>
      <c r="F19" s="7"/>
      <c r="G19" s="7"/>
      <c r="H19" s="7"/>
      <c r="I19" s="7"/>
      <c r="J19" s="7"/>
      <c r="K19" s="7"/>
      <c r="L19" s="9" t="s">
        <v>938</v>
      </c>
      <c r="M19" s="36">
        <v>3.3</v>
      </c>
      <c r="N19" s="36">
        <v>2.5</v>
      </c>
      <c r="O19" s="36">
        <v>3.3</v>
      </c>
      <c r="P19" s="36">
        <v>1.5</v>
      </c>
      <c r="Q19" s="36">
        <v>3.1</v>
      </c>
      <c r="R19" s="36">
        <v>2.2999999999999998</v>
      </c>
      <c r="S19" s="36">
        <v>2.5</v>
      </c>
      <c r="T19" s="36">
        <v>3.3</v>
      </c>
      <c r="U19" s="36">
        <v>2.9</v>
      </c>
    </row>
    <row r="20" spans="1:21" ht="16.5" customHeight="1" x14ac:dyDescent="0.2">
      <c r="A20" s="7"/>
      <c r="B20" s="7"/>
      <c r="C20" s="7"/>
      <c r="D20" s="7" t="s">
        <v>143</v>
      </c>
      <c r="E20" s="7"/>
      <c r="F20" s="7"/>
      <c r="G20" s="7"/>
      <c r="H20" s="7"/>
      <c r="I20" s="7"/>
      <c r="J20" s="7"/>
      <c r="K20" s="7"/>
      <c r="L20" s="9" t="s">
        <v>938</v>
      </c>
      <c r="M20" s="36">
        <v>2.1</v>
      </c>
      <c r="N20" s="36">
        <v>1.8</v>
      </c>
      <c r="O20" s="36">
        <v>2.2000000000000002</v>
      </c>
      <c r="P20" s="36">
        <v>1.4</v>
      </c>
      <c r="Q20" s="36">
        <v>2</v>
      </c>
      <c r="R20" s="36">
        <v>1.1000000000000001</v>
      </c>
      <c r="S20" s="36">
        <v>1.8</v>
      </c>
      <c r="T20" s="36">
        <v>3.1</v>
      </c>
      <c r="U20" s="36">
        <v>2</v>
      </c>
    </row>
    <row r="21" spans="1:21" ht="16.5" customHeight="1" x14ac:dyDescent="0.2">
      <c r="A21" s="7"/>
      <c r="B21" s="7"/>
      <c r="C21" s="7"/>
      <c r="D21" s="7" t="s">
        <v>144</v>
      </c>
      <c r="E21" s="7"/>
      <c r="F21" s="7"/>
      <c r="G21" s="7"/>
      <c r="H21" s="7"/>
      <c r="I21" s="7"/>
      <c r="J21" s="7"/>
      <c r="K21" s="7"/>
      <c r="L21" s="9" t="s">
        <v>938</v>
      </c>
      <c r="M21" s="36">
        <v>1.7</v>
      </c>
      <c r="N21" s="36">
        <v>1.8</v>
      </c>
      <c r="O21" s="36">
        <v>2.2999999999999998</v>
      </c>
      <c r="P21" s="36">
        <v>1.2</v>
      </c>
      <c r="Q21" s="36">
        <v>2.2000000000000002</v>
      </c>
      <c r="R21" s="36">
        <v>1.4</v>
      </c>
      <c r="S21" s="36">
        <v>1.3</v>
      </c>
      <c r="T21" s="36">
        <v>2.1</v>
      </c>
      <c r="U21" s="36">
        <v>1.8</v>
      </c>
    </row>
    <row r="22" spans="1:21" ht="16.5" customHeight="1" x14ac:dyDescent="0.2">
      <c r="A22" s="7"/>
      <c r="B22" s="7"/>
      <c r="C22" s="7"/>
      <c r="D22" s="7" t="s">
        <v>145</v>
      </c>
      <c r="E22" s="7"/>
      <c r="F22" s="7"/>
      <c r="G22" s="7"/>
      <c r="H22" s="7"/>
      <c r="I22" s="7"/>
      <c r="J22" s="7"/>
      <c r="K22" s="7"/>
      <c r="L22" s="9" t="s">
        <v>938</v>
      </c>
      <c r="M22" s="36">
        <v>1.5</v>
      </c>
      <c r="N22" s="36">
        <v>1.6</v>
      </c>
      <c r="O22" s="36">
        <v>1.7</v>
      </c>
      <c r="P22" s="36">
        <v>1.1000000000000001</v>
      </c>
      <c r="Q22" s="36">
        <v>2.2000000000000002</v>
      </c>
      <c r="R22" s="36">
        <v>0.8</v>
      </c>
      <c r="S22" s="36">
        <v>1.4</v>
      </c>
      <c r="T22" s="36">
        <v>2</v>
      </c>
      <c r="U22" s="36">
        <v>1.6</v>
      </c>
    </row>
    <row r="23" spans="1:21" ht="16.5" customHeight="1" x14ac:dyDescent="0.2">
      <c r="A23" s="7"/>
      <c r="B23" s="7"/>
      <c r="C23" s="7"/>
      <c r="D23" s="7" t="s">
        <v>949</v>
      </c>
      <c r="E23" s="7"/>
      <c r="F23" s="7"/>
      <c r="G23" s="7"/>
      <c r="H23" s="7"/>
      <c r="I23" s="7"/>
      <c r="J23" s="7"/>
      <c r="K23" s="7"/>
      <c r="L23" s="9" t="s">
        <v>938</v>
      </c>
      <c r="M23" s="36">
        <v>1.1000000000000001</v>
      </c>
      <c r="N23" s="36">
        <v>1.3</v>
      </c>
      <c r="O23" s="36">
        <v>1.1000000000000001</v>
      </c>
      <c r="P23" s="36">
        <v>0.9</v>
      </c>
      <c r="Q23" s="36">
        <v>1.3</v>
      </c>
      <c r="R23" s="36">
        <v>0.7</v>
      </c>
      <c r="S23" s="36">
        <v>0.9</v>
      </c>
      <c r="T23" s="36">
        <v>2.2000000000000002</v>
      </c>
      <c r="U23" s="36">
        <v>1.2</v>
      </c>
    </row>
    <row r="24" spans="1:21" ht="16.5" customHeight="1" x14ac:dyDescent="0.2">
      <c r="A24" s="7"/>
      <c r="B24" s="7"/>
      <c r="C24" s="7"/>
      <c r="D24" s="7" t="s">
        <v>147</v>
      </c>
      <c r="E24" s="7"/>
      <c r="F24" s="7"/>
      <c r="G24" s="7"/>
      <c r="H24" s="7"/>
      <c r="I24" s="7"/>
      <c r="J24" s="7"/>
      <c r="K24" s="7"/>
      <c r="L24" s="9" t="s">
        <v>938</v>
      </c>
      <c r="M24" s="36">
        <v>0.7</v>
      </c>
      <c r="N24" s="36">
        <v>0.8</v>
      </c>
      <c r="O24" s="36">
        <v>1.1000000000000001</v>
      </c>
      <c r="P24" s="36">
        <v>0.9</v>
      </c>
      <c r="Q24" s="36">
        <v>1</v>
      </c>
      <c r="R24" s="36">
        <v>0.9</v>
      </c>
      <c r="S24" s="36">
        <v>0.7</v>
      </c>
      <c r="T24" s="36">
        <v>1.3</v>
      </c>
      <c r="U24" s="36">
        <v>0.9</v>
      </c>
    </row>
    <row r="25" spans="1:21" ht="16.5" customHeight="1" x14ac:dyDescent="0.2">
      <c r="A25" s="7"/>
      <c r="B25" s="7"/>
      <c r="C25" s="7"/>
      <c r="D25" s="7" t="s">
        <v>148</v>
      </c>
      <c r="E25" s="7"/>
      <c r="F25" s="7"/>
      <c r="G25" s="7"/>
      <c r="H25" s="7"/>
      <c r="I25" s="7"/>
      <c r="J25" s="7"/>
      <c r="K25" s="7"/>
      <c r="L25" s="9" t="s">
        <v>938</v>
      </c>
      <c r="M25" s="36">
        <v>0.6</v>
      </c>
      <c r="N25" s="36">
        <v>0.7</v>
      </c>
      <c r="O25" s="36">
        <v>0.8</v>
      </c>
      <c r="P25" s="36">
        <v>0.5</v>
      </c>
      <c r="Q25" s="36">
        <v>0.8</v>
      </c>
      <c r="R25" s="36">
        <v>0.5</v>
      </c>
      <c r="S25" s="36">
        <v>0.5</v>
      </c>
      <c r="T25" s="36">
        <v>1.1000000000000001</v>
      </c>
      <c r="U25" s="36">
        <v>0.7</v>
      </c>
    </row>
    <row r="26" spans="1:21" ht="16.5" customHeight="1" x14ac:dyDescent="0.2">
      <c r="A26" s="7"/>
      <c r="B26" s="7"/>
      <c r="C26" s="7"/>
      <c r="D26" s="7" t="s">
        <v>149</v>
      </c>
      <c r="E26" s="7"/>
      <c r="F26" s="7"/>
      <c r="G26" s="7"/>
      <c r="H26" s="7"/>
      <c r="I26" s="7"/>
      <c r="J26" s="7"/>
      <c r="K26" s="7"/>
      <c r="L26" s="9" t="s">
        <v>938</v>
      </c>
      <c r="M26" s="36">
        <v>0.5</v>
      </c>
      <c r="N26" s="36">
        <v>0.7</v>
      </c>
      <c r="O26" s="36">
        <v>0.7</v>
      </c>
      <c r="P26" s="36">
        <v>0.5</v>
      </c>
      <c r="Q26" s="36">
        <v>0.8</v>
      </c>
      <c r="R26" s="36">
        <v>0.4</v>
      </c>
      <c r="S26" s="36">
        <v>0.3</v>
      </c>
      <c r="T26" s="36">
        <v>0.9</v>
      </c>
      <c r="U26" s="36">
        <v>0.6</v>
      </c>
    </row>
    <row r="27" spans="1:21" ht="16.5" customHeight="1" x14ac:dyDescent="0.2">
      <c r="A27" s="7"/>
      <c r="B27" s="7" t="s">
        <v>940</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748</v>
      </c>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96</v>
      </c>
      <c r="E29" s="7"/>
      <c r="F29" s="7"/>
      <c r="G29" s="7"/>
      <c r="H29" s="7"/>
      <c r="I29" s="7"/>
      <c r="J29" s="7"/>
      <c r="K29" s="7"/>
      <c r="L29" s="9" t="s">
        <v>938</v>
      </c>
      <c r="M29" s="30">
        <v>19.2</v>
      </c>
      <c r="N29" s="30">
        <v>23.4</v>
      </c>
      <c r="O29" s="30">
        <v>34.4</v>
      </c>
      <c r="P29" s="30">
        <v>38.1</v>
      </c>
      <c r="Q29" s="30">
        <v>28</v>
      </c>
      <c r="R29" s="36">
        <v>9.8000000000000007</v>
      </c>
      <c r="S29" s="30">
        <v>21.9</v>
      </c>
      <c r="T29" s="30">
        <v>49.2</v>
      </c>
      <c r="U29" s="30">
        <v>29.1</v>
      </c>
    </row>
    <row r="30" spans="1:21" ht="16.5" customHeight="1" x14ac:dyDescent="0.2">
      <c r="A30" s="7"/>
      <c r="B30" s="7"/>
      <c r="C30" s="7"/>
      <c r="D30" s="7" t="s">
        <v>141</v>
      </c>
      <c r="E30" s="7"/>
      <c r="F30" s="7"/>
      <c r="G30" s="7"/>
      <c r="H30" s="7"/>
      <c r="I30" s="7"/>
      <c r="J30" s="7"/>
      <c r="K30" s="7"/>
      <c r="L30" s="9" t="s">
        <v>938</v>
      </c>
      <c r="M30" s="30">
        <v>20.3</v>
      </c>
      <c r="N30" s="30">
        <v>21.4</v>
      </c>
      <c r="O30" s="30">
        <v>34.4</v>
      </c>
      <c r="P30" s="30">
        <v>38</v>
      </c>
      <c r="Q30" s="30">
        <v>26.1</v>
      </c>
      <c r="R30" s="30">
        <v>12.5</v>
      </c>
      <c r="S30" s="30">
        <v>19.600000000000001</v>
      </c>
      <c r="T30" s="30">
        <v>51.1</v>
      </c>
      <c r="U30" s="30">
        <v>29.4</v>
      </c>
    </row>
    <row r="31" spans="1:21" ht="16.5" customHeight="1" x14ac:dyDescent="0.2">
      <c r="A31" s="7"/>
      <c r="B31" s="7"/>
      <c r="C31" s="7"/>
      <c r="D31" s="7" t="s">
        <v>142</v>
      </c>
      <c r="E31" s="7"/>
      <c r="F31" s="7"/>
      <c r="G31" s="7"/>
      <c r="H31" s="7"/>
      <c r="I31" s="7"/>
      <c r="J31" s="7"/>
      <c r="K31" s="7"/>
      <c r="L31" s="9" t="s">
        <v>938</v>
      </c>
      <c r="M31" s="30">
        <v>19.399999999999999</v>
      </c>
      <c r="N31" s="30">
        <v>20.3</v>
      </c>
      <c r="O31" s="30">
        <v>31.6</v>
      </c>
      <c r="P31" s="30">
        <v>38.700000000000003</v>
      </c>
      <c r="Q31" s="30">
        <v>26.8</v>
      </c>
      <c r="R31" s="30">
        <v>12.2</v>
      </c>
      <c r="S31" s="30">
        <v>17</v>
      </c>
      <c r="T31" s="30">
        <v>50.7</v>
      </c>
      <c r="U31" s="30">
        <v>28.5</v>
      </c>
    </row>
    <row r="32" spans="1:21" ht="16.5" customHeight="1" x14ac:dyDescent="0.2">
      <c r="A32" s="7"/>
      <c r="B32" s="7"/>
      <c r="C32" s="7"/>
      <c r="D32" s="7" t="s">
        <v>143</v>
      </c>
      <c r="E32" s="7"/>
      <c r="F32" s="7"/>
      <c r="G32" s="7"/>
      <c r="H32" s="7"/>
      <c r="I32" s="7"/>
      <c r="J32" s="7"/>
      <c r="K32" s="7"/>
      <c r="L32" s="9" t="s">
        <v>938</v>
      </c>
      <c r="M32" s="30">
        <v>23.8</v>
      </c>
      <c r="N32" s="30">
        <v>19.600000000000001</v>
      </c>
      <c r="O32" s="30">
        <v>33.200000000000003</v>
      </c>
      <c r="P32" s="30">
        <v>40.6</v>
      </c>
      <c r="Q32" s="30">
        <v>30.1</v>
      </c>
      <c r="R32" s="30">
        <v>12.1</v>
      </c>
      <c r="S32" s="30">
        <v>24.6</v>
      </c>
      <c r="T32" s="30">
        <v>50.4</v>
      </c>
      <c r="U32" s="30">
        <v>31.1</v>
      </c>
    </row>
    <row r="33" spans="1:21" ht="16.5" customHeight="1" x14ac:dyDescent="0.2">
      <c r="A33" s="7"/>
      <c r="B33" s="7"/>
      <c r="C33" s="7"/>
      <c r="D33" s="7" t="s">
        <v>144</v>
      </c>
      <c r="E33" s="7"/>
      <c r="F33" s="7"/>
      <c r="G33" s="7"/>
      <c r="H33" s="7"/>
      <c r="I33" s="7"/>
      <c r="J33" s="7"/>
      <c r="K33" s="7"/>
      <c r="L33" s="9" t="s">
        <v>938</v>
      </c>
      <c r="M33" s="30">
        <v>22.1</v>
      </c>
      <c r="N33" s="30">
        <v>18.899999999999999</v>
      </c>
      <c r="O33" s="30">
        <v>32.299999999999997</v>
      </c>
      <c r="P33" s="30">
        <v>39.700000000000003</v>
      </c>
      <c r="Q33" s="30">
        <v>30</v>
      </c>
      <c r="R33" s="36">
        <v>9.6</v>
      </c>
      <c r="S33" s="30">
        <v>24.5</v>
      </c>
      <c r="T33" s="30">
        <v>50.5</v>
      </c>
      <c r="U33" s="30">
        <v>30.1</v>
      </c>
    </row>
    <row r="34" spans="1:21" ht="16.5" customHeight="1" x14ac:dyDescent="0.2">
      <c r="A34" s="7"/>
      <c r="B34" s="7"/>
      <c r="C34" s="7"/>
      <c r="D34" s="7" t="s">
        <v>145</v>
      </c>
      <c r="E34" s="7"/>
      <c r="F34" s="7"/>
      <c r="G34" s="7"/>
      <c r="H34" s="7"/>
      <c r="I34" s="7"/>
      <c r="J34" s="7"/>
      <c r="K34" s="7"/>
      <c r="L34" s="9" t="s">
        <v>938</v>
      </c>
      <c r="M34" s="30">
        <v>20.9</v>
      </c>
      <c r="N34" s="30">
        <v>17.3</v>
      </c>
      <c r="O34" s="30">
        <v>30.2</v>
      </c>
      <c r="P34" s="30">
        <v>40.1</v>
      </c>
      <c r="Q34" s="30">
        <v>29.4</v>
      </c>
      <c r="R34" s="30">
        <v>10.8</v>
      </c>
      <c r="S34" s="30">
        <v>19.7</v>
      </c>
      <c r="T34" s="30">
        <v>43.9</v>
      </c>
      <c r="U34" s="30">
        <v>28.2</v>
      </c>
    </row>
    <row r="35" spans="1:21" ht="16.5" customHeight="1" x14ac:dyDescent="0.2">
      <c r="A35" s="7"/>
      <c r="B35" s="7"/>
      <c r="C35" s="7"/>
      <c r="D35" s="7" t="s">
        <v>146</v>
      </c>
      <c r="E35" s="7"/>
      <c r="F35" s="7"/>
      <c r="G35" s="7"/>
      <c r="H35" s="7"/>
      <c r="I35" s="7"/>
      <c r="J35" s="7"/>
      <c r="K35" s="7"/>
      <c r="L35" s="9" t="s">
        <v>938</v>
      </c>
      <c r="M35" s="30">
        <v>21.4</v>
      </c>
      <c r="N35" s="30">
        <v>16.399999999999999</v>
      </c>
      <c r="O35" s="30">
        <v>30.3</v>
      </c>
      <c r="P35" s="30">
        <v>41.4</v>
      </c>
      <c r="Q35" s="30">
        <v>29.8</v>
      </c>
      <c r="R35" s="36">
        <v>9.1999999999999993</v>
      </c>
      <c r="S35" s="30">
        <v>19.3</v>
      </c>
      <c r="T35" s="30">
        <v>44.8</v>
      </c>
      <c r="U35" s="30">
        <v>28.5</v>
      </c>
    </row>
    <row r="36" spans="1:21" ht="16.5" customHeight="1" x14ac:dyDescent="0.2">
      <c r="A36" s="7"/>
      <c r="B36" s="7"/>
      <c r="C36" s="7"/>
      <c r="D36" s="7" t="s">
        <v>147</v>
      </c>
      <c r="E36" s="7"/>
      <c r="F36" s="7"/>
      <c r="G36" s="7"/>
      <c r="H36" s="7"/>
      <c r="I36" s="7"/>
      <c r="J36" s="7"/>
      <c r="K36" s="7"/>
      <c r="L36" s="9" t="s">
        <v>938</v>
      </c>
      <c r="M36" s="30">
        <v>20.8</v>
      </c>
      <c r="N36" s="30">
        <v>13.9</v>
      </c>
      <c r="O36" s="30">
        <v>28.8</v>
      </c>
      <c r="P36" s="30">
        <v>41.5</v>
      </c>
      <c r="Q36" s="30">
        <v>30.7</v>
      </c>
      <c r="R36" s="36">
        <v>6.5</v>
      </c>
      <c r="S36" s="30">
        <v>19.7</v>
      </c>
      <c r="T36" s="30">
        <v>43.1</v>
      </c>
      <c r="U36" s="30">
        <v>27.5</v>
      </c>
    </row>
    <row r="37" spans="1:21" ht="16.5" customHeight="1" x14ac:dyDescent="0.2">
      <c r="A37" s="7"/>
      <c r="B37" s="7"/>
      <c r="C37" s="7"/>
      <c r="D37" s="7" t="s">
        <v>148</v>
      </c>
      <c r="E37" s="7"/>
      <c r="F37" s="7"/>
      <c r="G37" s="7"/>
      <c r="H37" s="7"/>
      <c r="I37" s="7"/>
      <c r="J37" s="7"/>
      <c r="K37" s="7"/>
      <c r="L37" s="9" t="s">
        <v>938</v>
      </c>
      <c r="M37" s="30">
        <v>19.600000000000001</v>
      </c>
      <c r="N37" s="30">
        <v>19.600000000000001</v>
      </c>
      <c r="O37" s="30">
        <v>27.2</v>
      </c>
      <c r="P37" s="30">
        <v>42</v>
      </c>
      <c r="Q37" s="30">
        <v>31.4</v>
      </c>
      <c r="R37" s="36">
        <v>7.9</v>
      </c>
      <c r="S37" s="30">
        <v>17.399999999999999</v>
      </c>
      <c r="T37" s="30">
        <v>45.1</v>
      </c>
      <c r="U37" s="30">
        <v>27.4</v>
      </c>
    </row>
    <row r="38" spans="1:21" ht="16.5" customHeight="1" x14ac:dyDescent="0.2">
      <c r="A38" s="7"/>
      <c r="B38" s="7"/>
      <c r="C38" s="7"/>
      <c r="D38" s="7" t="s">
        <v>149</v>
      </c>
      <c r="E38" s="7"/>
      <c r="F38" s="7"/>
      <c r="G38" s="7"/>
      <c r="H38" s="7"/>
      <c r="I38" s="7"/>
      <c r="J38" s="7"/>
      <c r="K38" s="7"/>
      <c r="L38" s="9" t="s">
        <v>938</v>
      </c>
      <c r="M38" s="30">
        <v>18</v>
      </c>
      <c r="N38" s="30">
        <v>18</v>
      </c>
      <c r="O38" s="30">
        <v>27.2</v>
      </c>
      <c r="P38" s="30">
        <v>40.299999999999997</v>
      </c>
      <c r="Q38" s="30">
        <v>29.3</v>
      </c>
      <c r="R38" s="36">
        <v>7.6</v>
      </c>
      <c r="S38" s="30">
        <v>12.4</v>
      </c>
      <c r="T38" s="30">
        <v>42.9</v>
      </c>
      <c r="U38" s="30">
        <v>26.2</v>
      </c>
    </row>
    <row r="39" spans="1:21" ht="16.5" customHeight="1" x14ac:dyDescent="0.2">
      <c r="A39" s="7"/>
      <c r="B39" s="7"/>
      <c r="C39" s="7" t="s">
        <v>950</v>
      </c>
      <c r="D39" s="7"/>
      <c r="E39" s="7"/>
      <c r="F39" s="7"/>
      <c r="G39" s="7"/>
      <c r="H39" s="7"/>
      <c r="I39" s="7"/>
      <c r="J39" s="7"/>
      <c r="K39" s="7"/>
      <c r="L39" s="9"/>
      <c r="M39" s="10"/>
      <c r="N39" s="10"/>
      <c r="O39" s="10"/>
      <c r="P39" s="10"/>
      <c r="Q39" s="10"/>
      <c r="R39" s="10"/>
      <c r="S39" s="10"/>
      <c r="T39" s="10"/>
      <c r="U39" s="10"/>
    </row>
    <row r="40" spans="1:21" ht="16.5" customHeight="1" x14ac:dyDescent="0.2">
      <c r="A40" s="7"/>
      <c r="B40" s="7"/>
      <c r="C40" s="7"/>
      <c r="D40" s="7" t="s">
        <v>96</v>
      </c>
      <c r="E40" s="7"/>
      <c r="F40" s="7"/>
      <c r="G40" s="7"/>
      <c r="H40" s="7"/>
      <c r="I40" s="7"/>
      <c r="J40" s="7"/>
      <c r="K40" s="7"/>
      <c r="L40" s="9" t="s">
        <v>938</v>
      </c>
      <c r="M40" s="36">
        <v>9.9</v>
      </c>
      <c r="N40" s="30">
        <v>10.5</v>
      </c>
      <c r="O40" s="30">
        <v>14.9</v>
      </c>
      <c r="P40" s="30">
        <v>11.1</v>
      </c>
      <c r="Q40" s="30">
        <v>11.6</v>
      </c>
      <c r="R40" s="36">
        <v>9.8000000000000007</v>
      </c>
      <c r="S40" s="36">
        <v>9.9</v>
      </c>
      <c r="T40" s="30">
        <v>16.8</v>
      </c>
      <c r="U40" s="30">
        <v>11.4</v>
      </c>
    </row>
    <row r="41" spans="1:21" ht="16.5" customHeight="1" x14ac:dyDescent="0.2">
      <c r="A41" s="7"/>
      <c r="B41" s="7"/>
      <c r="C41" s="7"/>
      <c r="D41" s="7" t="s">
        <v>141</v>
      </c>
      <c r="E41" s="7"/>
      <c r="F41" s="7"/>
      <c r="G41" s="7"/>
      <c r="H41" s="7"/>
      <c r="I41" s="7"/>
      <c r="J41" s="7"/>
      <c r="K41" s="7"/>
      <c r="L41" s="9" t="s">
        <v>938</v>
      </c>
      <c r="M41" s="30">
        <v>10.9</v>
      </c>
      <c r="N41" s="30">
        <v>11.6</v>
      </c>
      <c r="O41" s="30">
        <v>15.7</v>
      </c>
      <c r="P41" s="30">
        <v>12.1</v>
      </c>
      <c r="Q41" s="30">
        <v>12.6</v>
      </c>
      <c r="R41" s="30">
        <v>11.5</v>
      </c>
      <c r="S41" s="36">
        <v>9.9</v>
      </c>
      <c r="T41" s="30">
        <v>16</v>
      </c>
      <c r="U41" s="30">
        <v>12.4</v>
      </c>
    </row>
    <row r="42" spans="1:21" ht="16.5" customHeight="1" x14ac:dyDescent="0.2">
      <c r="A42" s="7"/>
      <c r="B42" s="7"/>
      <c r="C42" s="7"/>
      <c r="D42" s="7" t="s">
        <v>142</v>
      </c>
      <c r="E42" s="7"/>
      <c r="F42" s="7"/>
      <c r="G42" s="7"/>
      <c r="H42" s="7"/>
      <c r="I42" s="7"/>
      <c r="J42" s="7"/>
      <c r="K42" s="7"/>
      <c r="L42" s="9" t="s">
        <v>938</v>
      </c>
      <c r="M42" s="30">
        <v>10.8</v>
      </c>
      <c r="N42" s="30">
        <v>11.3</v>
      </c>
      <c r="O42" s="30">
        <v>15.2</v>
      </c>
      <c r="P42" s="30">
        <v>12</v>
      </c>
      <c r="Q42" s="30">
        <v>12.6</v>
      </c>
      <c r="R42" s="30">
        <v>11.7</v>
      </c>
      <c r="S42" s="36">
        <v>9.6999999999999993</v>
      </c>
      <c r="T42" s="30">
        <v>15.8</v>
      </c>
      <c r="U42" s="30">
        <v>12.2</v>
      </c>
    </row>
    <row r="43" spans="1:21" ht="16.5" customHeight="1" x14ac:dyDescent="0.2">
      <c r="A43" s="7"/>
      <c r="B43" s="7"/>
      <c r="C43" s="7"/>
      <c r="D43" s="7" t="s">
        <v>143</v>
      </c>
      <c r="E43" s="7"/>
      <c r="F43" s="7"/>
      <c r="G43" s="7"/>
      <c r="H43" s="7"/>
      <c r="I43" s="7"/>
      <c r="J43" s="7"/>
      <c r="K43" s="7"/>
      <c r="L43" s="9" t="s">
        <v>938</v>
      </c>
      <c r="M43" s="30">
        <v>11.5</v>
      </c>
      <c r="N43" s="30">
        <v>11.5</v>
      </c>
      <c r="O43" s="30">
        <v>15</v>
      </c>
      <c r="P43" s="30">
        <v>12</v>
      </c>
      <c r="Q43" s="30">
        <v>13.3</v>
      </c>
      <c r="R43" s="30">
        <v>11.3</v>
      </c>
      <c r="S43" s="30">
        <v>10.7</v>
      </c>
      <c r="T43" s="30">
        <v>15.9</v>
      </c>
      <c r="U43" s="30">
        <v>12.5</v>
      </c>
    </row>
    <row r="44" spans="1:21" ht="16.5" customHeight="1" x14ac:dyDescent="0.2">
      <c r="A44" s="7"/>
      <c r="B44" s="7"/>
      <c r="C44" s="7"/>
      <c r="D44" s="7" t="s">
        <v>144</v>
      </c>
      <c r="E44" s="7"/>
      <c r="F44" s="7"/>
      <c r="G44" s="7"/>
      <c r="H44" s="7"/>
      <c r="I44" s="7"/>
      <c r="J44" s="7"/>
      <c r="K44" s="7"/>
      <c r="L44" s="9" t="s">
        <v>938</v>
      </c>
      <c r="M44" s="30">
        <v>11.1</v>
      </c>
      <c r="N44" s="30">
        <v>11.4</v>
      </c>
      <c r="O44" s="30">
        <v>14.6</v>
      </c>
      <c r="P44" s="30">
        <v>11.7</v>
      </c>
      <c r="Q44" s="30">
        <v>13</v>
      </c>
      <c r="R44" s="30">
        <v>11.3</v>
      </c>
      <c r="S44" s="30">
        <v>10.1</v>
      </c>
      <c r="T44" s="30">
        <v>14.2</v>
      </c>
      <c r="U44" s="30">
        <v>12.2</v>
      </c>
    </row>
    <row r="45" spans="1:21" ht="16.5" customHeight="1" x14ac:dyDescent="0.2">
      <c r="A45" s="7"/>
      <c r="B45" s="7"/>
      <c r="C45" s="7"/>
      <c r="D45" s="7" t="s">
        <v>145</v>
      </c>
      <c r="E45" s="7"/>
      <c r="F45" s="7"/>
      <c r="G45" s="7"/>
      <c r="H45" s="7"/>
      <c r="I45" s="7"/>
      <c r="J45" s="7"/>
      <c r="K45" s="7"/>
      <c r="L45" s="9" t="s">
        <v>938</v>
      </c>
      <c r="M45" s="30">
        <v>10.8</v>
      </c>
      <c r="N45" s="30">
        <v>11</v>
      </c>
      <c r="O45" s="30">
        <v>14.3</v>
      </c>
      <c r="P45" s="30">
        <v>11.5</v>
      </c>
      <c r="Q45" s="30">
        <v>12.9</v>
      </c>
      <c r="R45" s="30">
        <v>11.4</v>
      </c>
      <c r="S45" s="36">
        <v>9.1999999999999993</v>
      </c>
      <c r="T45" s="30">
        <v>12.3</v>
      </c>
      <c r="U45" s="30">
        <v>11.8</v>
      </c>
    </row>
    <row r="46" spans="1:21" ht="16.5" customHeight="1" x14ac:dyDescent="0.2">
      <c r="A46" s="7"/>
      <c r="B46" s="7"/>
      <c r="C46" s="7"/>
      <c r="D46" s="7" t="s">
        <v>146</v>
      </c>
      <c r="E46" s="7"/>
      <c r="F46" s="7"/>
      <c r="G46" s="7"/>
      <c r="H46" s="7"/>
      <c r="I46" s="7"/>
      <c r="J46" s="7"/>
      <c r="K46" s="7"/>
      <c r="L46" s="9" t="s">
        <v>938</v>
      </c>
      <c r="M46" s="30">
        <v>10.7</v>
      </c>
      <c r="N46" s="30">
        <v>10.7</v>
      </c>
      <c r="O46" s="30">
        <v>13.6</v>
      </c>
      <c r="P46" s="30">
        <v>12</v>
      </c>
      <c r="Q46" s="30">
        <v>12.7</v>
      </c>
      <c r="R46" s="30">
        <v>10.8</v>
      </c>
      <c r="S46" s="36">
        <v>9.3000000000000007</v>
      </c>
      <c r="T46" s="30">
        <v>12.1</v>
      </c>
      <c r="U46" s="30">
        <v>11.6</v>
      </c>
    </row>
    <row r="47" spans="1:21" ht="16.5" customHeight="1" x14ac:dyDescent="0.2">
      <c r="A47" s="7"/>
      <c r="B47" s="7"/>
      <c r="C47" s="7"/>
      <c r="D47" s="7" t="s">
        <v>147</v>
      </c>
      <c r="E47" s="7"/>
      <c r="F47" s="7"/>
      <c r="G47" s="7"/>
      <c r="H47" s="7"/>
      <c r="I47" s="7"/>
      <c r="J47" s="7"/>
      <c r="K47" s="7"/>
      <c r="L47" s="9" t="s">
        <v>938</v>
      </c>
      <c r="M47" s="30">
        <v>10.7</v>
      </c>
      <c r="N47" s="30">
        <v>10.3</v>
      </c>
      <c r="O47" s="30">
        <v>13.3</v>
      </c>
      <c r="P47" s="30">
        <v>12.7</v>
      </c>
      <c r="Q47" s="30">
        <v>13.4</v>
      </c>
      <c r="R47" s="30">
        <v>10</v>
      </c>
      <c r="S47" s="36">
        <v>9.1</v>
      </c>
      <c r="T47" s="30">
        <v>11.4</v>
      </c>
      <c r="U47" s="30">
        <v>11.4</v>
      </c>
    </row>
    <row r="48" spans="1:21" ht="16.5" customHeight="1" x14ac:dyDescent="0.2">
      <c r="A48" s="7"/>
      <c r="B48" s="7"/>
      <c r="C48" s="7"/>
      <c r="D48" s="7" t="s">
        <v>148</v>
      </c>
      <c r="E48" s="7"/>
      <c r="F48" s="7"/>
      <c r="G48" s="7"/>
      <c r="H48" s="7"/>
      <c r="I48" s="7"/>
      <c r="J48" s="7"/>
      <c r="K48" s="7"/>
      <c r="L48" s="9" t="s">
        <v>938</v>
      </c>
      <c r="M48" s="30">
        <v>10.8</v>
      </c>
      <c r="N48" s="30">
        <v>12.2</v>
      </c>
      <c r="O48" s="30">
        <v>12.4</v>
      </c>
      <c r="P48" s="30">
        <v>12.7</v>
      </c>
      <c r="Q48" s="30">
        <v>12.6</v>
      </c>
      <c r="R48" s="36">
        <v>8.4</v>
      </c>
      <c r="S48" s="36">
        <v>9.5</v>
      </c>
      <c r="T48" s="30">
        <v>11.7</v>
      </c>
      <c r="U48" s="30">
        <v>11.7</v>
      </c>
    </row>
    <row r="49" spans="1:21" ht="16.5" customHeight="1" x14ac:dyDescent="0.2">
      <c r="A49" s="7"/>
      <c r="B49" s="7"/>
      <c r="C49" s="7"/>
      <c r="D49" s="7" t="s">
        <v>149</v>
      </c>
      <c r="E49" s="7"/>
      <c r="F49" s="7"/>
      <c r="G49" s="7"/>
      <c r="H49" s="7"/>
      <c r="I49" s="7"/>
      <c r="J49" s="7"/>
      <c r="K49" s="7"/>
      <c r="L49" s="9" t="s">
        <v>938</v>
      </c>
      <c r="M49" s="30">
        <v>10.6</v>
      </c>
      <c r="N49" s="30">
        <v>11.9</v>
      </c>
      <c r="O49" s="30">
        <v>12.4</v>
      </c>
      <c r="P49" s="30">
        <v>11.8</v>
      </c>
      <c r="Q49" s="30">
        <v>12.4</v>
      </c>
      <c r="R49" s="36">
        <v>8.3000000000000007</v>
      </c>
      <c r="S49" s="36">
        <v>9</v>
      </c>
      <c r="T49" s="30">
        <v>11.2</v>
      </c>
      <c r="U49" s="30">
        <v>11.5</v>
      </c>
    </row>
    <row r="50" spans="1:21" ht="16.5" customHeight="1" x14ac:dyDescent="0.2">
      <c r="A50" s="7"/>
      <c r="B50" s="7" t="s">
        <v>941</v>
      </c>
      <c r="C50" s="7"/>
      <c r="D50" s="7"/>
      <c r="E50" s="7"/>
      <c r="F50" s="7"/>
      <c r="G50" s="7"/>
      <c r="H50" s="7"/>
      <c r="I50" s="7"/>
      <c r="J50" s="7"/>
      <c r="K50" s="7"/>
      <c r="L50" s="9"/>
      <c r="M50" s="10"/>
      <c r="N50" s="10"/>
      <c r="O50" s="10"/>
      <c r="P50" s="10"/>
      <c r="Q50" s="10"/>
      <c r="R50" s="10"/>
      <c r="S50" s="10"/>
      <c r="T50" s="10"/>
      <c r="U50" s="10"/>
    </row>
    <row r="51" spans="1:21" ht="16.5" customHeight="1" x14ac:dyDescent="0.2">
      <c r="A51" s="7"/>
      <c r="B51" s="7"/>
      <c r="C51" s="7" t="s">
        <v>748</v>
      </c>
      <c r="D51" s="7"/>
      <c r="E51" s="7"/>
      <c r="F51" s="7"/>
      <c r="G51" s="7"/>
      <c r="H51" s="7"/>
      <c r="I51" s="7"/>
      <c r="J51" s="7"/>
      <c r="K51" s="7"/>
      <c r="L51" s="9"/>
      <c r="M51" s="10"/>
      <c r="N51" s="10"/>
      <c r="O51" s="10"/>
      <c r="P51" s="10"/>
      <c r="Q51" s="10"/>
      <c r="R51" s="10"/>
      <c r="S51" s="10"/>
      <c r="T51" s="10"/>
      <c r="U51" s="10"/>
    </row>
    <row r="52" spans="1:21" ht="16.5" customHeight="1" x14ac:dyDescent="0.2">
      <c r="A52" s="7"/>
      <c r="B52" s="7"/>
      <c r="C52" s="7"/>
      <c r="D52" s="7" t="s">
        <v>96</v>
      </c>
      <c r="E52" s="7"/>
      <c r="F52" s="7"/>
      <c r="G52" s="7"/>
      <c r="H52" s="7"/>
      <c r="I52" s="7"/>
      <c r="J52" s="7"/>
      <c r="K52" s="7"/>
      <c r="L52" s="9" t="s">
        <v>938</v>
      </c>
      <c r="M52" s="30">
        <v>27.2</v>
      </c>
      <c r="N52" s="30">
        <v>36.6</v>
      </c>
      <c r="O52" s="30">
        <v>36.700000000000003</v>
      </c>
      <c r="P52" s="30">
        <v>42.3</v>
      </c>
      <c r="Q52" s="30">
        <v>35.200000000000003</v>
      </c>
      <c r="R52" s="30">
        <v>15.7</v>
      </c>
      <c r="S52" s="30">
        <v>21.1</v>
      </c>
      <c r="T52" s="30">
        <v>52.6</v>
      </c>
      <c r="U52" s="30">
        <v>34.9</v>
      </c>
    </row>
    <row r="53" spans="1:21" ht="16.5" customHeight="1" x14ac:dyDescent="0.2">
      <c r="A53" s="7"/>
      <c r="B53" s="7"/>
      <c r="C53" s="7"/>
      <c r="D53" s="7" t="s">
        <v>141</v>
      </c>
      <c r="E53" s="7"/>
      <c r="F53" s="7"/>
      <c r="G53" s="7"/>
      <c r="H53" s="7"/>
      <c r="I53" s="7"/>
      <c r="J53" s="7"/>
      <c r="K53" s="7"/>
      <c r="L53" s="9" t="s">
        <v>938</v>
      </c>
      <c r="M53" s="30">
        <v>28.9</v>
      </c>
      <c r="N53" s="30">
        <v>35</v>
      </c>
      <c r="O53" s="30">
        <v>37.5</v>
      </c>
      <c r="P53" s="30">
        <v>43.7</v>
      </c>
      <c r="Q53" s="30">
        <v>36.299999999999997</v>
      </c>
      <c r="R53" s="30">
        <v>15.5</v>
      </c>
      <c r="S53" s="42" t="s">
        <v>227</v>
      </c>
      <c r="T53" s="30">
        <v>55.9</v>
      </c>
      <c r="U53" s="30">
        <v>36</v>
      </c>
    </row>
    <row r="54" spans="1:21" ht="16.5" customHeight="1" x14ac:dyDescent="0.2">
      <c r="A54" s="7"/>
      <c r="B54" s="7"/>
      <c r="C54" s="7"/>
      <c r="D54" s="7" t="s">
        <v>142</v>
      </c>
      <c r="E54" s="7"/>
      <c r="F54" s="7"/>
      <c r="G54" s="7"/>
      <c r="H54" s="7"/>
      <c r="I54" s="7"/>
      <c r="J54" s="7"/>
      <c r="K54" s="7"/>
      <c r="L54" s="9" t="s">
        <v>938</v>
      </c>
      <c r="M54" s="30">
        <v>26.9</v>
      </c>
      <c r="N54" s="30">
        <v>32.799999999999997</v>
      </c>
      <c r="O54" s="30">
        <v>33.9</v>
      </c>
      <c r="P54" s="30">
        <v>39.700000000000003</v>
      </c>
      <c r="Q54" s="30">
        <v>35.799999999999997</v>
      </c>
      <c r="R54" s="30">
        <v>16.7</v>
      </c>
      <c r="S54" s="42" t="s">
        <v>227</v>
      </c>
      <c r="T54" s="30">
        <v>50</v>
      </c>
      <c r="U54" s="30">
        <v>33.200000000000003</v>
      </c>
    </row>
    <row r="55" spans="1:21" ht="16.5" customHeight="1" x14ac:dyDescent="0.2">
      <c r="A55" s="7"/>
      <c r="B55" s="7"/>
      <c r="C55" s="7"/>
      <c r="D55" s="7" t="s">
        <v>143</v>
      </c>
      <c r="E55" s="7"/>
      <c r="F55" s="7"/>
      <c r="G55" s="7"/>
      <c r="H55" s="7"/>
      <c r="I55" s="7"/>
      <c r="J55" s="7"/>
      <c r="K55" s="7"/>
      <c r="L55" s="9" t="s">
        <v>938</v>
      </c>
      <c r="M55" s="30">
        <v>31.5</v>
      </c>
      <c r="N55" s="30">
        <v>33.4</v>
      </c>
      <c r="O55" s="30">
        <v>38.200000000000003</v>
      </c>
      <c r="P55" s="30">
        <v>46.3</v>
      </c>
      <c r="Q55" s="30">
        <v>35.299999999999997</v>
      </c>
      <c r="R55" s="30">
        <v>15.4</v>
      </c>
      <c r="S55" s="42" t="s">
        <v>227</v>
      </c>
      <c r="T55" s="30">
        <v>50</v>
      </c>
      <c r="U55" s="30">
        <v>37</v>
      </c>
    </row>
    <row r="56" spans="1:21" ht="16.5" customHeight="1" x14ac:dyDescent="0.2">
      <c r="A56" s="7"/>
      <c r="B56" s="7"/>
      <c r="C56" s="7"/>
      <c r="D56" s="7" t="s">
        <v>144</v>
      </c>
      <c r="E56" s="7"/>
      <c r="F56" s="7"/>
      <c r="G56" s="7"/>
      <c r="H56" s="7"/>
      <c r="I56" s="7"/>
      <c r="J56" s="7"/>
      <c r="K56" s="7"/>
      <c r="L56" s="9" t="s">
        <v>938</v>
      </c>
      <c r="M56" s="30">
        <v>31.2</v>
      </c>
      <c r="N56" s="30">
        <v>28.7</v>
      </c>
      <c r="O56" s="30">
        <v>36</v>
      </c>
      <c r="P56" s="30">
        <v>42.4</v>
      </c>
      <c r="Q56" s="30">
        <v>31.7</v>
      </c>
      <c r="R56" s="30">
        <v>16.2</v>
      </c>
      <c r="S56" s="30">
        <v>28.8</v>
      </c>
      <c r="T56" s="30">
        <v>52.2</v>
      </c>
      <c r="U56" s="30">
        <v>35.6</v>
      </c>
    </row>
    <row r="57" spans="1:21" ht="16.5" customHeight="1" x14ac:dyDescent="0.2">
      <c r="A57" s="7"/>
      <c r="B57" s="7"/>
      <c r="C57" s="7"/>
      <c r="D57" s="7" t="s">
        <v>145</v>
      </c>
      <c r="E57" s="7"/>
      <c r="F57" s="7"/>
      <c r="G57" s="7"/>
      <c r="H57" s="7"/>
      <c r="I57" s="7"/>
      <c r="J57" s="7"/>
      <c r="K57" s="7"/>
      <c r="L57" s="9" t="s">
        <v>938</v>
      </c>
      <c r="M57" s="30">
        <v>28.9</v>
      </c>
      <c r="N57" s="30">
        <v>24.8</v>
      </c>
      <c r="O57" s="30">
        <v>36.1</v>
      </c>
      <c r="P57" s="30">
        <v>43.9</v>
      </c>
      <c r="Q57" s="30">
        <v>35.200000000000003</v>
      </c>
      <c r="R57" s="30">
        <v>15.2</v>
      </c>
      <c r="S57" s="30">
        <v>17.7</v>
      </c>
      <c r="T57" s="30">
        <v>53</v>
      </c>
      <c r="U57" s="30">
        <v>34.799999999999997</v>
      </c>
    </row>
    <row r="58" spans="1:21" ht="16.5" customHeight="1" x14ac:dyDescent="0.2">
      <c r="A58" s="7"/>
      <c r="B58" s="7"/>
      <c r="C58" s="7"/>
      <c r="D58" s="7" t="s">
        <v>146</v>
      </c>
      <c r="E58" s="7"/>
      <c r="F58" s="7"/>
      <c r="G58" s="7"/>
      <c r="H58" s="7"/>
      <c r="I58" s="7"/>
      <c r="J58" s="7"/>
      <c r="K58" s="7"/>
      <c r="L58" s="9" t="s">
        <v>938</v>
      </c>
      <c r="M58" s="30">
        <v>30.6</v>
      </c>
      <c r="N58" s="30">
        <v>22.9</v>
      </c>
      <c r="O58" s="30">
        <v>33.4</v>
      </c>
      <c r="P58" s="30">
        <v>42.2</v>
      </c>
      <c r="Q58" s="30">
        <v>39.799999999999997</v>
      </c>
      <c r="R58" s="30">
        <v>13.6</v>
      </c>
      <c r="S58" s="30">
        <v>27.8</v>
      </c>
      <c r="T58" s="30">
        <v>50.6</v>
      </c>
      <c r="U58" s="30">
        <v>34.4</v>
      </c>
    </row>
    <row r="59" spans="1:21" ht="16.5" customHeight="1" x14ac:dyDescent="0.2">
      <c r="A59" s="7"/>
      <c r="B59" s="7"/>
      <c r="C59" s="7"/>
      <c r="D59" s="7" t="s">
        <v>147</v>
      </c>
      <c r="E59" s="7"/>
      <c r="F59" s="7"/>
      <c r="G59" s="7"/>
      <c r="H59" s="7"/>
      <c r="I59" s="7"/>
      <c r="J59" s="7"/>
      <c r="K59" s="7"/>
      <c r="L59" s="9" t="s">
        <v>938</v>
      </c>
      <c r="M59" s="30">
        <v>27.7</v>
      </c>
      <c r="N59" s="30">
        <v>20.5</v>
      </c>
      <c r="O59" s="30">
        <v>36.799999999999997</v>
      </c>
      <c r="P59" s="30">
        <v>41</v>
      </c>
      <c r="Q59" s="30">
        <v>35.1</v>
      </c>
      <c r="R59" s="30">
        <v>14.7</v>
      </c>
      <c r="S59" s="30">
        <v>14.8</v>
      </c>
      <c r="T59" s="30">
        <v>52.9</v>
      </c>
      <c r="U59" s="30">
        <v>33.799999999999997</v>
      </c>
    </row>
    <row r="60" spans="1:21" ht="16.5" customHeight="1" x14ac:dyDescent="0.2">
      <c r="A60" s="7"/>
      <c r="B60" s="7"/>
      <c r="C60" s="7"/>
      <c r="D60" s="7" t="s">
        <v>148</v>
      </c>
      <c r="E60" s="7"/>
      <c r="F60" s="7"/>
      <c r="G60" s="7"/>
      <c r="H60" s="7"/>
      <c r="I60" s="7"/>
      <c r="J60" s="7"/>
      <c r="K60" s="7"/>
      <c r="L60" s="9" t="s">
        <v>938</v>
      </c>
      <c r="M60" s="30">
        <v>29.3</v>
      </c>
      <c r="N60" s="30">
        <v>26.7</v>
      </c>
      <c r="O60" s="30">
        <v>35.200000000000003</v>
      </c>
      <c r="P60" s="30">
        <v>43</v>
      </c>
      <c r="Q60" s="30">
        <v>35.299999999999997</v>
      </c>
      <c r="R60" s="30">
        <v>14.3</v>
      </c>
      <c r="S60" s="30">
        <v>24.3</v>
      </c>
      <c r="T60" s="30">
        <v>54</v>
      </c>
      <c r="U60" s="30">
        <v>34.799999999999997</v>
      </c>
    </row>
    <row r="61" spans="1:21" ht="16.5" customHeight="1" x14ac:dyDescent="0.2">
      <c r="A61" s="7"/>
      <c r="B61" s="7"/>
      <c r="C61" s="7"/>
      <c r="D61" s="7" t="s">
        <v>149</v>
      </c>
      <c r="E61" s="7"/>
      <c r="F61" s="7"/>
      <c r="G61" s="7"/>
      <c r="H61" s="7"/>
      <c r="I61" s="7"/>
      <c r="J61" s="7"/>
      <c r="K61" s="7"/>
      <c r="L61" s="9" t="s">
        <v>938</v>
      </c>
      <c r="M61" s="30">
        <v>25</v>
      </c>
      <c r="N61" s="30">
        <v>22.5</v>
      </c>
      <c r="O61" s="30">
        <v>34.5</v>
      </c>
      <c r="P61" s="30">
        <v>43.6</v>
      </c>
      <c r="Q61" s="30">
        <v>34.4</v>
      </c>
      <c r="R61" s="30">
        <v>10.7</v>
      </c>
      <c r="S61" s="30">
        <v>26.6</v>
      </c>
      <c r="T61" s="30">
        <v>54</v>
      </c>
      <c r="U61" s="30">
        <v>32.6</v>
      </c>
    </row>
    <row r="62" spans="1:21" ht="16.5" customHeight="1" x14ac:dyDescent="0.2">
      <c r="A62" s="7"/>
      <c r="B62" s="7"/>
      <c r="C62" s="7" t="s">
        <v>950</v>
      </c>
      <c r="D62" s="7"/>
      <c r="E62" s="7"/>
      <c r="F62" s="7"/>
      <c r="G62" s="7"/>
      <c r="H62" s="7"/>
      <c r="I62" s="7"/>
      <c r="J62" s="7"/>
      <c r="K62" s="7"/>
      <c r="L62" s="9"/>
      <c r="M62" s="10"/>
      <c r="N62" s="10"/>
      <c r="O62" s="10"/>
      <c r="P62" s="10"/>
      <c r="Q62" s="10"/>
      <c r="R62" s="10"/>
      <c r="S62" s="10"/>
      <c r="T62" s="10"/>
      <c r="U62" s="10"/>
    </row>
    <row r="63" spans="1:21" ht="16.5" customHeight="1" x14ac:dyDescent="0.2">
      <c r="A63" s="7"/>
      <c r="B63" s="7"/>
      <c r="C63" s="7"/>
      <c r="D63" s="7" t="s">
        <v>96</v>
      </c>
      <c r="E63" s="7"/>
      <c r="F63" s="7"/>
      <c r="G63" s="7"/>
      <c r="H63" s="7"/>
      <c r="I63" s="7"/>
      <c r="J63" s="7"/>
      <c r="K63" s="7"/>
      <c r="L63" s="9" t="s">
        <v>938</v>
      </c>
      <c r="M63" s="36">
        <v>9.3000000000000007</v>
      </c>
      <c r="N63" s="30">
        <v>12.5</v>
      </c>
      <c r="O63" s="30">
        <v>12.7</v>
      </c>
      <c r="P63" s="36">
        <v>9.1999999999999993</v>
      </c>
      <c r="Q63" s="30">
        <v>10.5</v>
      </c>
      <c r="R63" s="30">
        <v>11.3</v>
      </c>
      <c r="S63" s="36">
        <v>8.4</v>
      </c>
      <c r="T63" s="30">
        <v>13.4</v>
      </c>
      <c r="U63" s="30">
        <v>11</v>
      </c>
    </row>
    <row r="64" spans="1:21" ht="16.5" customHeight="1" x14ac:dyDescent="0.2">
      <c r="A64" s="7"/>
      <c r="B64" s="7"/>
      <c r="C64" s="7"/>
      <c r="D64" s="7" t="s">
        <v>141</v>
      </c>
      <c r="E64" s="7"/>
      <c r="F64" s="7"/>
      <c r="G64" s="7"/>
      <c r="H64" s="7"/>
      <c r="I64" s="7"/>
      <c r="J64" s="7"/>
      <c r="K64" s="7"/>
      <c r="L64" s="9" t="s">
        <v>938</v>
      </c>
      <c r="M64" s="30">
        <v>10.199999999999999</v>
      </c>
      <c r="N64" s="30">
        <v>13.2</v>
      </c>
      <c r="O64" s="30">
        <v>13.3</v>
      </c>
      <c r="P64" s="30">
        <v>10.1</v>
      </c>
      <c r="Q64" s="30">
        <v>10.7</v>
      </c>
      <c r="R64" s="30">
        <v>12.8</v>
      </c>
      <c r="S64" s="36">
        <v>7.5</v>
      </c>
      <c r="T64" s="30">
        <v>13.2</v>
      </c>
      <c r="U64" s="30">
        <v>11.7</v>
      </c>
    </row>
    <row r="65" spans="1:21" ht="16.5" customHeight="1" x14ac:dyDescent="0.2">
      <c r="A65" s="7"/>
      <c r="B65" s="7"/>
      <c r="C65" s="7"/>
      <c r="D65" s="7" t="s">
        <v>142</v>
      </c>
      <c r="E65" s="7"/>
      <c r="F65" s="7"/>
      <c r="G65" s="7"/>
      <c r="H65" s="7"/>
      <c r="I65" s="7"/>
      <c r="J65" s="7"/>
      <c r="K65" s="7"/>
      <c r="L65" s="9" t="s">
        <v>938</v>
      </c>
      <c r="M65" s="30">
        <v>10.199999999999999</v>
      </c>
      <c r="N65" s="30">
        <v>12.7</v>
      </c>
      <c r="O65" s="30">
        <v>13.5</v>
      </c>
      <c r="P65" s="36">
        <v>9.8000000000000007</v>
      </c>
      <c r="Q65" s="30">
        <v>11.1</v>
      </c>
      <c r="R65" s="30">
        <v>11.2</v>
      </c>
      <c r="S65" s="36">
        <v>8.4</v>
      </c>
      <c r="T65" s="30">
        <v>11.4</v>
      </c>
      <c r="U65" s="30">
        <v>11.6</v>
      </c>
    </row>
    <row r="66" spans="1:21" ht="16.5" customHeight="1" x14ac:dyDescent="0.2">
      <c r="A66" s="7"/>
      <c r="B66" s="7"/>
      <c r="C66" s="7"/>
      <c r="D66" s="7" t="s">
        <v>143</v>
      </c>
      <c r="E66" s="7"/>
      <c r="F66" s="7"/>
      <c r="G66" s="7"/>
      <c r="H66" s="7"/>
      <c r="I66" s="7"/>
      <c r="J66" s="7"/>
      <c r="K66" s="7"/>
      <c r="L66" s="9" t="s">
        <v>938</v>
      </c>
      <c r="M66" s="30">
        <v>10.9</v>
      </c>
      <c r="N66" s="30">
        <v>13</v>
      </c>
      <c r="O66" s="30">
        <v>13.6</v>
      </c>
      <c r="P66" s="30">
        <v>10.5</v>
      </c>
      <c r="Q66" s="30">
        <v>11.6</v>
      </c>
      <c r="R66" s="30">
        <v>10.6</v>
      </c>
      <c r="S66" s="30">
        <v>10.199999999999999</v>
      </c>
      <c r="T66" s="30">
        <v>12.7</v>
      </c>
      <c r="U66" s="30">
        <v>12</v>
      </c>
    </row>
    <row r="67" spans="1:21" ht="16.5" customHeight="1" x14ac:dyDescent="0.2">
      <c r="A67" s="7"/>
      <c r="B67" s="7"/>
      <c r="C67" s="7"/>
      <c r="D67" s="7" t="s">
        <v>144</v>
      </c>
      <c r="E67" s="7"/>
      <c r="F67" s="7"/>
      <c r="G67" s="7"/>
      <c r="H67" s="7"/>
      <c r="I67" s="7"/>
      <c r="J67" s="7"/>
      <c r="K67" s="7"/>
      <c r="L67" s="9" t="s">
        <v>938</v>
      </c>
      <c r="M67" s="30">
        <v>10.5</v>
      </c>
      <c r="N67" s="30">
        <v>12.3</v>
      </c>
      <c r="O67" s="30">
        <v>13.2</v>
      </c>
      <c r="P67" s="30">
        <v>10.3</v>
      </c>
      <c r="Q67" s="30">
        <v>11.7</v>
      </c>
      <c r="R67" s="30">
        <v>10.3</v>
      </c>
      <c r="S67" s="36">
        <v>9.1999999999999993</v>
      </c>
      <c r="T67" s="30">
        <v>11.8</v>
      </c>
      <c r="U67" s="30">
        <v>11.6</v>
      </c>
    </row>
    <row r="68" spans="1:21" ht="16.5" customHeight="1" x14ac:dyDescent="0.2">
      <c r="A68" s="7"/>
      <c r="B68" s="7"/>
      <c r="C68" s="7"/>
      <c r="D68" s="7" t="s">
        <v>145</v>
      </c>
      <c r="E68" s="7"/>
      <c r="F68" s="7"/>
      <c r="G68" s="7"/>
      <c r="H68" s="7"/>
      <c r="I68" s="7"/>
      <c r="J68" s="7"/>
      <c r="K68" s="7"/>
      <c r="L68" s="9" t="s">
        <v>938</v>
      </c>
      <c r="M68" s="30">
        <v>10.1</v>
      </c>
      <c r="N68" s="30">
        <v>11.6</v>
      </c>
      <c r="O68" s="30">
        <v>12.5</v>
      </c>
      <c r="P68" s="36">
        <v>9.8000000000000007</v>
      </c>
      <c r="Q68" s="30">
        <v>11.4</v>
      </c>
      <c r="R68" s="30">
        <v>10.3</v>
      </c>
      <c r="S68" s="36">
        <v>8.1999999999999993</v>
      </c>
      <c r="T68" s="30">
        <v>11.2</v>
      </c>
      <c r="U68" s="30">
        <v>11</v>
      </c>
    </row>
    <row r="69" spans="1:21" ht="16.5" customHeight="1" x14ac:dyDescent="0.2">
      <c r="A69" s="7"/>
      <c r="B69" s="7"/>
      <c r="C69" s="7"/>
      <c r="D69" s="7" t="s">
        <v>146</v>
      </c>
      <c r="E69" s="7"/>
      <c r="F69" s="7"/>
      <c r="G69" s="7"/>
      <c r="H69" s="7"/>
      <c r="I69" s="7"/>
      <c r="J69" s="7"/>
      <c r="K69" s="7"/>
      <c r="L69" s="9" t="s">
        <v>938</v>
      </c>
      <c r="M69" s="30">
        <v>10.199999999999999</v>
      </c>
      <c r="N69" s="30">
        <v>11.1</v>
      </c>
      <c r="O69" s="30">
        <v>12</v>
      </c>
      <c r="P69" s="36">
        <v>9.9</v>
      </c>
      <c r="Q69" s="30">
        <v>11.2</v>
      </c>
      <c r="R69" s="30">
        <v>10.6</v>
      </c>
      <c r="S69" s="36">
        <v>7.9</v>
      </c>
      <c r="T69" s="30">
        <v>10.9</v>
      </c>
      <c r="U69" s="30">
        <v>10.8</v>
      </c>
    </row>
    <row r="70" spans="1:21" ht="16.5" customHeight="1" x14ac:dyDescent="0.2">
      <c r="A70" s="7"/>
      <c r="B70" s="7"/>
      <c r="C70" s="7"/>
      <c r="D70" s="7" t="s">
        <v>147</v>
      </c>
      <c r="E70" s="7"/>
      <c r="F70" s="7"/>
      <c r="G70" s="7"/>
      <c r="H70" s="7"/>
      <c r="I70" s="7"/>
      <c r="J70" s="7"/>
      <c r="K70" s="7"/>
      <c r="L70" s="9" t="s">
        <v>938</v>
      </c>
      <c r="M70" s="30">
        <v>10.199999999999999</v>
      </c>
      <c r="N70" s="30">
        <v>10.9</v>
      </c>
      <c r="O70" s="30">
        <v>12.3</v>
      </c>
      <c r="P70" s="30">
        <v>10.5</v>
      </c>
      <c r="Q70" s="30">
        <v>11.8</v>
      </c>
      <c r="R70" s="36">
        <v>9.9</v>
      </c>
      <c r="S70" s="36">
        <v>8</v>
      </c>
      <c r="T70" s="30">
        <v>11.7</v>
      </c>
      <c r="U70" s="30">
        <v>10.9</v>
      </c>
    </row>
    <row r="71" spans="1:21" ht="16.5" customHeight="1" x14ac:dyDescent="0.2">
      <c r="A71" s="7"/>
      <c r="B71" s="7"/>
      <c r="C71" s="7"/>
      <c r="D71" s="7" t="s">
        <v>148</v>
      </c>
      <c r="E71" s="7"/>
      <c r="F71" s="7"/>
      <c r="G71" s="7"/>
      <c r="H71" s="7"/>
      <c r="I71" s="7"/>
      <c r="J71" s="7"/>
      <c r="K71" s="7"/>
      <c r="L71" s="9" t="s">
        <v>938</v>
      </c>
      <c r="M71" s="30">
        <v>10.3</v>
      </c>
      <c r="N71" s="30">
        <v>12</v>
      </c>
      <c r="O71" s="30">
        <v>12.1</v>
      </c>
      <c r="P71" s="30">
        <v>10.4</v>
      </c>
      <c r="Q71" s="30">
        <v>11.5</v>
      </c>
      <c r="R71" s="36">
        <v>9.1</v>
      </c>
      <c r="S71" s="36">
        <v>8.5</v>
      </c>
      <c r="T71" s="30">
        <v>11.9</v>
      </c>
      <c r="U71" s="30">
        <v>11.1</v>
      </c>
    </row>
    <row r="72" spans="1:21" ht="16.5" customHeight="1" x14ac:dyDescent="0.2">
      <c r="A72" s="7"/>
      <c r="B72" s="7"/>
      <c r="C72" s="7"/>
      <c r="D72" s="7" t="s">
        <v>149</v>
      </c>
      <c r="E72" s="7"/>
      <c r="F72" s="7"/>
      <c r="G72" s="7"/>
      <c r="H72" s="7"/>
      <c r="I72" s="7"/>
      <c r="J72" s="7"/>
      <c r="K72" s="7"/>
      <c r="L72" s="9" t="s">
        <v>938</v>
      </c>
      <c r="M72" s="30">
        <v>10.1</v>
      </c>
      <c r="N72" s="30">
        <v>12.3</v>
      </c>
      <c r="O72" s="30">
        <v>12</v>
      </c>
      <c r="P72" s="30">
        <v>10.5</v>
      </c>
      <c r="Q72" s="30">
        <v>11.6</v>
      </c>
      <c r="R72" s="36">
        <v>9.1999999999999993</v>
      </c>
      <c r="S72" s="36">
        <v>8.5</v>
      </c>
      <c r="T72" s="30">
        <v>13.4</v>
      </c>
      <c r="U72" s="30">
        <v>11.1</v>
      </c>
    </row>
    <row r="73" spans="1:21" ht="16.5" customHeight="1" x14ac:dyDescent="0.2">
      <c r="A73" s="7"/>
      <c r="B73" s="7" t="s">
        <v>105</v>
      </c>
      <c r="C73" s="7"/>
      <c r="D73" s="7"/>
      <c r="E73" s="7"/>
      <c r="F73" s="7"/>
      <c r="G73" s="7"/>
      <c r="H73" s="7"/>
      <c r="I73" s="7"/>
      <c r="J73" s="7"/>
      <c r="K73" s="7"/>
      <c r="L73" s="9"/>
      <c r="M73" s="10"/>
      <c r="N73" s="10"/>
      <c r="O73" s="10"/>
      <c r="P73" s="10"/>
      <c r="Q73" s="10"/>
      <c r="R73" s="10"/>
      <c r="S73" s="10"/>
      <c r="T73" s="10"/>
      <c r="U73" s="10"/>
    </row>
    <row r="74" spans="1:21" ht="16.5" customHeight="1" x14ac:dyDescent="0.2">
      <c r="A74" s="7"/>
      <c r="B74" s="7"/>
      <c r="C74" s="7" t="s">
        <v>748</v>
      </c>
      <c r="D74" s="7"/>
      <c r="E74" s="7"/>
      <c r="F74" s="7"/>
      <c r="G74" s="7"/>
      <c r="H74" s="7"/>
      <c r="I74" s="7"/>
      <c r="J74" s="7"/>
      <c r="K74" s="7"/>
      <c r="L74" s="9"/>
      <c r="M74" s="10"/>
      <c r="N74" s="10"/>
      <c r="O74" s="10"/>
      <c r="P74" s="10"/>
      <c r="Q74" s="10"/>
      <c r="R74" s="10"/>
      <c r="S74" s="10"/>
      <c r="T74" s="10"/>
      <c r="U74" s="10"/>
    </row>
    <row r="75" spans="1:21" ht="16.5" customHeight="1" x14ac:dyDescent="0.2">
      <c r="A75" s="7"/>
      <c r="B75" s="7"/>
      <c r="C75" s="7"/>
      <c r="D75" s="7" t="s">
        <v>96</v>
      </c>
      <c r="E75" s="7"/>
      <c r="F75" s="7"/>
      <c r="G75" s="7"/>
      <c r="H75" s="7"/>
      <c r="I75" s="7"/>
      <c r="J75" s="7"/>
      <c r="K75" s="7"/>
      <c r="L75" s="9" t="s">
        <v>938</v>
      </c>
      <c r="M75" s="30">
        <v>50.9</v>
      </c>
      <c r="N75" s="30">
        <v>65.099999999999994</v>
      </c>
      <c r="O75" s="30">
        <v>79.3</v>
      </c>
      <c r="P75" s="30">
        <v>90.7</v>
      </c>
      <c r="Q75" s="30">
        <v>71.099999999999994</v>
      </c>
      <c r="R75" s="30">
        <v>27.3</v>
      </c>
      <c r="S75" s="30">
        <v>48</v>
      </c>
      <c r="T75" s="33">
        <v>125.1</v>
      </c>
      <c r="U75" s="30">
        <v>72.2</v>
      </c>
    </row>
    <row r="76" spans="1:21" ht="16.5" customHeight="1" x14ac:dyDescent="0.2">
      <c r="A76" s="7"/>
      <c r="B76" s="7"/>
      <c r="C76" s="7"/>
      <c r="D76" s="7" t="s">
        <v>141</v>
      </c>
      <c r="E76" s="7"/>
      <c r="F76" s="7"/>
      <c r="G76" s="7"/>
      <c r="H76" s="7"/>
      <c r="I76" s="7"/>
      <c r="J76" s="7"/>
      <c r="K76" s="7"/>
      <c r="L76" s="9" t="s">
        <v>938</v>
      </c>
      <c r="M76" s="30">
        <v>53.2</v>
      </c>
      <c r="N76" s="30">
        <v>61.6</v>
      </c>
      <c r="O76" s="30">
        <v>80.7</v>
      </c>
      <c r="P76" s="30">
        <v>94.1</v>
      </c>
      <c r="Q76" s="30">
        <v>73.2</v>
      </c>
      <c r="R76" s="30">
        <v>29.3</v>
      </c>
      <c r="S76" s="30">
        <v>38.4</v>
      </c>
      <c r="T76" s="33">
        <v>135.9</v>
      </c>
      <c r="U76" s="30">
        <v>74.5</v>
      </c>
    </row>
    <row r="77" spans="1:21" ht="16.5" customHeight="1" x14ac:dyDescent="0.2">
      <c r="A77" s="7"/>
      <c r="B77" s="7"/>
      <c r="C77" s="7"/>
      <c r="D77" s="7" t="s">
        <v>142</v>
      </c>
      <c r="E77" s="7"/>
      <c r="F77" s="7"/>
      <c r="G77" s="7"/>
      <c r="H77" s="7"/>
      <c r="I77" s="7"/>
      <c r="J77" s="7"/>
      <c r="K77" s="7"/>
      <c r="L77" s="9" t="s">
        <v>938</v>
      </c>
      <c r="M77" s="30">
        <v>51.6</v>
      </c>
      <c r="N77" s="30">
        <v>57.3</v>
      </c>
      <c r="O77" s="30">
        <v>75.900000000000006</v>
      </c>
      <c r="P77" s="30">
        <v>88.2</v>
      </c>
      <c r="Q77" s="30">
        <v>74.2</v>
      </c>
      <c r="R77" s="30">
        <v>30.6</v>
      </c>
      <c r="S77" s="30">
        <v>35.700000000000003</v>
      </c>
      <c r="T77" s="33">
        <v>125.4</v>
      </c>
      <c r="U77" s="30">
        <v>70.900000000000006</v>
      </c>
    </row>
    <row r="78" spans="1:21" ht="16.5" customHeight="1" x14ac:dyDescent="0.2">
      <c r="A78" s="7"/>
      <c r="B78" s="7"/>
      <c r="C78" s="7"/>
      <c r="D78" s="7" t="s">
        <v>143</v>
      </c>
      <c r="E78" s="7"/>
      <c r="F78" s="7"/>
      <c r="G78" s="7"/>
      <c r="H78" s="7"/>
      <c r="I78" s="7"/>
      <c r="J78" s="7"/>
      <c r="K78" s="7"/>
      <c r="L78" s="9" t="s">
        <v>938</v>
      </c>
      <c r="M78" s="30">
        <v>59.7</v>
      </c>
      <c r="N78" s="30">
        <v>57.8</v>
      </c>
      <c r="O78" s="30">
        <v>77.400000000000006</v>
      </c>
      <c r="P78" s="30">
        <v>97.9</v>
      </c>
      <c r="Q78" s="30">
        <v>75.3</v>
      </c>
      <c r="R78" s="30">
        <v>28.3</v>
      </c>
      <c r="S78" s="30">
        <v>51.3</v>
      </c>
      <c r="T78" s="33">
        <v>128.19999999999999</v>
      </c>
      <c r="U78" s="30">
        <v>76.400000000000006</v>
      </c>
    </row>
    <row r="79" spans="1:21" ht="16.5" customHeight="1" x14ac:dyDescent="0.2">
      <c r="A79" s="7"/>
      <c r="B79" s="7"/>
      <c r="C79" s="7"/>
      <c r="D79" s="7" t="s">
        <v>144</v>
      </c>
      <c r="E79" s="7"/>
      <c r="F79" s="7"/>
      <c r="G79" s="7"/>
      <c r="H79" s="7"/>
      <c r="I79" s="7"/>
      <c r="J79" s="7"/>
      <c r="K79" s="7"/>
      <c r="L79" s="9" t="s">
        <v>938</v>
      </c>
      <c r="M79" s="30">
        <v>56.8</v>
      </c>
      <c r="N79" s="30">
        <v>51.5</v>
      </c>
      <c r="O79" s="30">
        <v>76.2</v>
      </c>
      <c r="P79" s="30">
        <v>91.3</v>
      </c>
      <c r="Q79" s="30">
        <v>70.7</v>
      </c>
      <c r="R79" s="30">
        <v>26.8</v>
      </c>
      <c r="S79" s="30">
        <v>57.9</v>
      </c>
      <c r="T79" s="33">
        <v>127.3</v>
      </c>
      <c r="U79" s="30">
        <v>73.599999999999994</v>
      </c>
    </row>
    <row r="80" spans="1:21" ht="16.5" customHeight="1" x14ac:dyDescent="0.2">
      <c r="A80" s="7"/>
      <c r="B80" s="7"/>
      <c r="C80" s="7"/>
      <c r="D80" s="7" t="s">
        <v>145</v>
      </c>
      <c r="E80" s="7"/>
      <c r="F80" s="7"/>
      <c r="G80" s="7"/>
      <c r="H80" s="7"/>
      <c r="I80" s="7"/>
      <c r="J80" s="7"/>
      <c r="K80" s="7"/>
      <c r="L80" s="9" t="s">
        <v>938</v>
      </c>
      <c r="M80" s="30">
        <v>53</v>
      </c>
      <c r="N80" s="30">
        <v>46.6</v>
      </c>
      <c r="O80" s="30">
        <v>73.7</v>
      </c>
      <c r="P80" s="30">
        <v>93.4</v>
      </c>
      <c r="Q80" s="30">
        <v>73.400000000000006</v>
      </c>
      <c r="R80" s="30">
        <v>26.8</v>
      </c>
      <c r="S80" s="30">
        <v>49.1</v>
      </c>
      <c r="T80" s="33">
        <v>120.5</v>
      </c>
      <c r="U80" s="30">
        <v>70.7</v>
      </c>
    </row>
    <row r="81" spans="1:21" ht="16.5" customHeight="1" x14ac:dyDescent="0.2">
      <c r="A81" s="7"/>
      <c r="B81" s="7"/>
      <c r="C81" s="7"/>
      <c r="D81" s="7" t="s">
        <v>146</v>
      </c>
      <c r="E81" s="7"/>
      <c r="F81" s="7"/>
      <c r="G81" s="7"/>
      <c r="H81" s="7"/>
      <c r="I81" s="7"/>
      <c r="J81" s="7"/>
      <c r="K81" s="7"/>
      <c r="L81" s="9" t="s">
        <v>938</v>
      </c>
      <c r="M81" s="30">
        <v>54.5</v>
      </c>
      <c r="N81" s="30">
        <v>42.2</v>
      </c>
      <c r="O81" s="30">
        <v>67.5</v>
      </c>
      <c r="P81" s="30">
        <v>94.4</v>
      </c>
      <c r="Q81" s="30">
        <v>76.8</v>
      </c>
      <c r="R81" s="30">
        <v>23.5</v>
      </c>
      <c r="S81" s="30">
        <v>48.9</v>
      </c>
      <c r="T81" s="33">
        <v>115.1</v>
      </c>
      <c r="U81" s="30">
        <v>68.8</v>
      </c>
    </row>
    <row r="82" spans="1:21" ht="16.5" customHeight="1" x14ac:dyDescent="0.2">
      <c r="A82" s="7"/>
      <c r="B82" s="7"/>
      <c r="C82" s="7"/>
      <c r="D82" s="7" t="s">
        <v>147</v>
      </c>
      <c r="E82" s="7"/>
      <c r="F82" s="7"/>
      <c r="G82" s="7"/>
      <c r="H82" s="7"/>
      <c r="I82" s="7"/>
      <c r="J82" s="7"/>
      <c r="K82" s="7"/>
      <c r="L82" s="9" t="s">
        <v>938</v>
      </c>
      <c r="M82" s="30">
        <v>49.7</v>
      </c>
      <c r="N82" s="30">
        <v>35.5</v>
      </c>
      <c r="O82" s="30">
        <v>67.7</v>
      </c>
      <c r="P82" s="30">
        <v>86.4</v>
      </c>
      <c r="Q82" s="30">
        <v>68.8</v>
      </c>
      <c r="R82" s="30">
        <v>22.2</v>
      </c>
      <c r="S82" s="30">
        <v>36.6</v>
      </c>
      <c r="T82" s="33">
        <v>105.3</v>
      </c>
      <c r="U82" s="30">
        <v>64</v>
      </c>
    </row>
    <row r="83" spans="1:21" ht="16.5" customHeight="1" x14ac:dyDescent="0.2">
      <c r="A83" s="7"/>
      <c r="B83" s="7"/>
      <c r="C83" s="7"/>
      <c r="D83" s="7" t="s">
        <v>148</v>
      </c>
      <c r="E83" s="7"/>
      <c r="F83" s="7"/>
      <c r="G83" s="7"/>
      <c r="H83" s="7"/>
      <c r="I83" s="7"/>
      <c r="J83" s="7"/>
      <c r="K83" s="7"/>
      <c r="L83" s="9" t="s">
        <v>938</v>
      </c>
      <c r="M83" s="30">
        <v>49.9</v>
      </c>
      <c r="N83" s="30">
        <v>47.5</v>
      </c>
      <c r="O83" s="30">
        <v>63.8</v>
      </c>
      <c r="P83" s="30">
        <v>88.2</v>
      </c>
      <c r="Q83" s="30">
        <v>69</v>
      </c>
      <c r="R83" s="30">
        <v>22.4</v>
      </c>
      <c r="S83" s="30">
        <v>43.1</v>
      </c>
      <c r="T83" s="33">
        <v>107</v>
      </c>
      <c r="U83" s="30">
        <v>64.400000000000006</v>
      </c>
    </row>
    <row r="84" spans="1:21" ht="16.5" customHeight="1" x14ac:dyDescent="0.2">
      <c r="A84" s="7"/>
      <c r="B84" s="7"/>
      <c r="C84" s="7"/>
      <c r="D84" s="7" t="s">
        <v>149</v>
      </c>
      <c r="E84" s="7"/>
      <c r="F84" s="7"/>
      <c r="G84" s="7"/>
      <c r="H84" s="7"/>
      <c r="I84" s="7"/>
      <c r="J84" s="7"/>
      <c r="K84" s="7"/>
      <c r="L84" s="9" t="s">
        <v>938</v>
      </c>
      <c r="M84" s="30">
        <v>44</v>
      </c>
      <c r="N84" s="30">
        <v>41.4</v>
      </c>
      <c r="O84" s="30">
        <v>63.6</v>
      </c>
      <c r="P84" s="30">
        <v>86.4</v>
      </c>
      <c r="Q84" s="30">
        <v>66.099999999999994</v>
      </c>
      <c r="R84" s="30">
        <v>18.600000000000001</v>
      </c>
      <c r="S84" s="30">
        <v>39.5</v>
      </c>
      <c r="T84" s="33">
        <v>104.3</v>
      </c>
      <c r="U84" s="30">
        <v>60.9</v>
      </c>
    </row>
    <row r="85" spans="1:21" ht="16.5" customHeight="1" x14ac:dyDescent="0.2">
      <c r="A85" s="7"/>
      <c r="B85" s="7"/>
      <c r="C85" s="7" t="s">
        <v>950</v>
      </c>
      <c r="D85" s="7"/>
      <c r="E85" s="7"/>
      <c r="F85" s="7"/>
      <c r="G85" s="7"/>
      <c r="H85" s="7"/>
      <c r="I85" s="7"/>
      <c r="J85" s="7"/>
      <c r="K85" s="7"/>
      <c r="L85" s="9"/>
      <c r="M85" s="10"/>
      <c r="N85" s="10"/>
      <c r="O85" s="10"/>
      <c r="P85" s="10"/>
      <c r="Q85" s="10"/>
      <c r="R85" s="10"/>
      <c r="S85" s="10"/>
      <c r="T85" s="10"/>
      <c r="U85" s="10"/>
    </row>
    <row r="86" spans="1:21" ht="16.5" customHeight="1" x14ac:dyDescent="0.2">
      <c r="A86" s="7"/>
      <c r="B86" s="7"/>
      <c r="C86" s="7"/>
      <c r="D86" s="7" t="s">
        <v>96</v>
      </c>
      <c r="E86" s="7"/>
      <c r="F86" s="7"/>
      <c r="G86" s="7"/>
      <c r="H86" s="7"/>
      <c r="I86" s="7"/>
      <c r="J86" s="7"/>
      <c r="K86" s="7"/>
      <c r="L86" s="9" t="s">
        <v>938</v>
      </c>
      <c r="M86" s="30">
        <v>21.3</v>
      </c>
      <c r="N86" s="30">
        <v>24.9</v>
      </c>
      <c r="O86" s="30">
        <v>29.9</v>
      </c>
      <c r="P86" s="30">
        <v>21.6</v>
      </c>
      <c r="Q86" s="30">
        <v>23.3</v>
      </c>
      <c r="R86" s="30">
        <v>22.3</v>
      </c>
      <c r="S86" s="30">
        <v>20.5</v>
      </c>
      <c r="T86" s="30">
        <v>32.799999999999997</v>
      </c>
      <c r="U86" s="30">
        <v>24.3</v>
      </c>
    </row>
    <row r="87" spans="1:21" ht="16.5" customHeight="1" x14ac:dyDescent="0.2">
      <c r="A87" s="7"/>
      <c r="B87" s="7"/>
      <c r="C87" s="7"/>
      <c r="D87" s="7" t="s">
        <v>141</v>
      </c>
      <c r="E87" s="7"/>
      <c r="F87" s="7"/>
      <c r="G87" s="7"/>
      <c r="H87" s="7"/>
      <c r="I87" s="7"/>
      <c r="J87" s="7"/>
      <c r="K87" s="7"/>
      <c r="L87" s="9" t="s">
        <v>938</v>
      </c>
      <c r="M87" s="30">
        <v>23</v>
      </c>
      <c r="N87" s="30">
        <v>26.9</v>
      </c>
      <c r="O87" s="30">
        <v>31.1</v>
      </c>
      <c r="P87" s="30">
        <v>24.1</v>
      </c>
      <c r="Q87" s="30">
        <v>25.7</v>
      </c>
      <c r="R87" s="30">
        <v>25.5</v>
      </c>
      <c r="S87" s="30">
        <v>18.8</v>
      </c>
      <c r="T87" s="30">
        <v>32.5</v>
      </c>
      <c r="U87" s="30">
        <v>26.1</v>
      </c>
    </row>
    <row r="88" spans="1:21" ht="16.5" customHeight="1" x14ac:dyDescent="0.2">
      <c r="A88" s="7"/>
      <c r="B88" s="7"/>
      <c r="C88" s="7"/>
      <c r="D88" s="7" t="s">
        <v>142</v>
      </c>
      <c r="E88" s="7"/>
      <c r="F88" s="7"/>
      <c r="G88" s="7"/>
      <c r="H88" s="7"/>
      <c r="I88" s="7"/>
      <c r="J88" s="7"/>
      <c r="K88" s="7"/>
      <c r="L88" s="9" t="s">
        <v>938</v>
      </c>
      <c r="M88" s="30">
        <v>23.8</v>
      </c>
      <c r="N88" s="30">
        <v>26.3</v>
      </c>
      <c r="O88" s="30">
        <v>31.6</v>
      </c>
      <c r="P88" s="30">
        <v>23.1</v>
      </c>
      <c r="Q88" s="30">
        <v>26.4</v>
      </c>
      <c r="R88" s="30">
        <v>24.9</v>
      </c>
      <c r="S88" s="30">
        <v>20.399999999999999</v>
      </c>
      <c r="T88" s="30">
        <v>30.1</v>
      </c>
      <c r="U88" s="30">
        <v>26.3</v>
      </c>
    </row>
    <row r="89" spans="1:21" ht="16.5" customHeight="1" x14ac:dyDescent="0.2">
      <c r="A89" s="7"/>
      <c r="B89" s="7"/>
      <c r="C89" s="7"/>
      <c r="D89" s="7" t="s">
        <v>143</v>
      </c>
      <c r="E89" s="7"/>
      <c r="F89" s="7"/>
      <c r="G89" s="7"/>
      <c r="H89" s="7"/>
      <c r="I89" s="7"/>
      <c r="J89" s="7"/>
      <c r="K89" s="7"/>
      <c r="L89" s="9" t="s">
        <v>938</v>
      </c>
      <c r="M89" s="30">
        <v>24.2</v>
      </c>
      <c r="N89" s="30">
        <v>26.1</v>
      </c>
      <c r="O89" s="30">
        <v>30.5</v>
      </c>
      <c r="P89" s="30">
        <v>23.7</v>
      </c>
      <c r="Q89" s="30">
        <v>26.7</v>
      </c>
      <c r="R89" s="30">
        <v>22.9</v>
      </c>
      <c r="S89" s="30">
        <v>22.4</v>
      </c>
      <c r="T89" s="30">
        <v>31.3</v>
      </c>
      <c r="U89" s="30">
        <v>26.2</v>
      </c>
    </row>
    <row r="90" spans="1:21" ht="16.5" customHeight="1" x14ac:dyDescent="0.2">
      <c r="A90" s="7"/>
      <c r="B90" s="7"/>
      <c r="C90" s="7"/>
      <c r="D90" s="7" t="s">
        <v>144</v>
      </c>
      <c r="E90" s="7"/>
      <c r="F90" s="7"/>
      <c r="G90" s="7"/>
      <c r="H90" s="7"/>
      <c r="I90" s="7"/>
      <c r="J90" s="7"/>
      <c r="K90" s="7"/>
      <c r="L90" s="9" t="s">
        <v>938</v>
      </c>
      <c r="M90" s="30">
        <v>23.1</v>
      </c>
      <c r="N90" s="30">
        <v>25.3</v>
      </c>
      <c r="O90" s="30">
        <v>29.8</v>
      </c>
      <c r="P90" s="30">
        <v>23.1</v>
      </c>
      <c r="Q90" s="30">
        <v>26.5</v>
      </c>
      <c r="R90" s="30">
        <v>22.8</v>
      </c>
      <c r="S90" s="30">
        <v>20.5</v>
      </c>
      <c r="T90" s="30">
        <v>27.9</v>
      </c>
      <c r="U90" s="30">
        <v>25.4</v>
      </c>
    </row>
    <row r="91" spans="1:21" ht="16.5" customHeight="1" x14ac:dyDescent="0.2">
      <c r="A91" s="7"/>
      <c r="B91" s="7"/>
      <c r="C91" s="7"/>
      <c r="D91" s="7" t="s">
        <v>145</v>
      </c>
      <c r="E91" s="7"/>
      <c r="F91" s="7"/>
      <c r="G91" s="7"/>
      <c r="H91" s="7"/>
      <c r="I91" s="7"/>
      <c r="J91" s="7"/>
      <c r="K91" s="7"/>
      <c r="L91" s="9" t="s">
        <v>938</v>
      </c>
      <c r="M91" s="30">
        <v>22.3</v>
      </c>
      <c r="N91" s="30">
        <v>24</v>
      </c>
      <c r="O91" s="30">
        <v>28.3</v>
      </c>
      <c r="P91" s="30">
        <v>22.3</v>
      </c>
      <c r="Q91" s="30">
        <v>26.1</v>
      </c>
      <c r="R91" s="30">
        <v>22.3</v>
      </c>
      <c r="S91" s="30">
        <v>18.5</v>
      </c>
      <c r="T91" s="30">
        <v>25.2</v>
      </c>
      <c r="U91" s="30">
        <v>24.3</v>
      </c>
    </row>
    <row r="92" spans="1:21" ht="16.5" customHeight="1" x14ac:dyDescent="0.2">
      <c r="A92" s="7"/>
      <c r="B92" s="7"/>
      <c r="C92" s="7"/>
      <c r="D92" s="7" t="s">
        <v>146</v>
      </c>
      <c r="E92" s="7"/>
      <c r="F92" s="7"/>
      <c r="G92" s="7"/>
      <c r="H92" s="7"/>
      <c r="I92" s="7"/>
      <c r="J92" s="7"/>
      <c r="K92" s="7"/>
      <c r="L92" s="9" t="s">
        <v>938</v>
      </c>
      <c r="M92" s="30">
        <v>21.9</v>
      </c>
      <c r="N92" s="30">
        <v>23</v>
      </c>
      <c r="O92" s="30">
        <v>26.5</v>
      </c>
      <c r="P92" s="30">
        <v>22.7</v>
      </c>
      <c r="Q92" s="30">
        <v>25.1</v>
      </c>
      <c r="R92" s="30">
        <v>22.1</v>
      </c>
      <c r="S92" s="30">
        <v>18</v>
      </c>
      <c r="T92" s="30">
        <v>25</v>
      </c>
      <c r="U92" s="30">
        <v>23.5</v>
      </c>
    </row>
    <row r="93" spans="1:21" ht="16.5" customHeight="1" x14ac:dyDescent="0.2">
      <c r="A93" s="7"/>
      <c r="B93" s="7"/>
      <c r="C93" s="7"/>
      <c r="D93" s="7" t="s">
        <v>147</v>
      </c>
      <c r="E93" s="7"/>
      <c r="F93" s="7"/>
      <c r="G93" s="7"/>
      <c r="H93" s="7"/>
      <c r="I93" s="7"/>
      <c r="J93" s="7"/>
      <c r="K93" s="7"/>
      <c r="L93" s="9" t="s">
        <v>938</v>
      </c>
      <c r="M93" s="30">
        <v>21.5</v>
      </c>
      <c r="N93" s="30">
        <v>21.8</v>
      </c>
      <c r="O93" s="30">
        <v>26.4</v>
      </c>
      <c r="P93" s="30">
        <v>24</v>
      </c>
      <c r="Q93" s="30">
        <v>26</v>
      </c>
      <c r="R93" s="30">
        <v>20.8</v>
      </c>
      <c r="S93" s="30">
        <v>17.8</v>
      </c>
      <c r="T93" s="30">
        <v>24.4</v>
      </c>
      <c r="U93" s="30">
        <v>23.1</v>
      </c>
    </row>
    <row r="94" spans="1:21" ht="16.5" customHeight="1" x14ac:dyDescent="0.2">
      <c r="A94" s="7"/>
      <c r="B94" s="7"/>
      <c r="C94" s="7"/>
      <c r="D94" s="7" t="s">
        <v>148</v>
      </c>
      <c r="E94" s="7"/>
      <c r="F94" s="7"/>
      <c r="G94" s="7"/>
      <c r="H94" s="7"/>
      <c r="I94" s="7"/>
      <c r="J94" s="7"/>
      <c r="K94" s="7"/>
      <c r="L94" s="9" t="s">
        <v>938</v>
      </c>
      <c r="M94" s="30">
        <v>21.7</v>
      </c>
      <c r="N94" s="30">
        <v>24.7</v>
      </c>
      <c r="O94" s="30">
        <v>25.1</v>
      </c>
      <c r="P94" s="30">
        <v>23.6</v>
      </c>
      <c r="Q94" s="30">
        <v>24.8</v>
      </c>
      <c r="R94" s="30">
        <v>17.899999999999999</v>
      </c>
      <c r="S94" s="30">
        <v>18.399999999999999</v>
      </c>
      <c r="T94" s="30">
        <v>24.6</v>
      </c>
      <c r="U94" s="30">
        <v>23.4</v>
      </c>
    </row>
    <row r="95" spans="1:21" ht="16.5" customHeight="1" x14ac:dyDescent="0.2">
      <c r="A95" s="11"/>
      <c r="B95" s="11"/>
      <c r="C95" s="11"/>
      <c r="D95" s="11" t="s">
        <v>149</v>
      </c>
      <c r="E95" s="11"/>
      <c r="F95" s="11"/>
      <c r="G95" s="11"/>
      <c r="H95" s="11"/>
      <c r="I95" s="11"/>
      <c r="J95" s="11"/>
      <c r="K95" s="11"/>
      <c r="L95" s="12" t="s">
        <v>938</v>
      </c>
      <c r="M95" s="37">
        <v>21.2</v>
      </c>
      <c r="N95" s="37">
        <v>24.8</v>
      </c>
      <c r="O95" s="37">
        <v>25</v>
      </c>
      <c r="P95" s="37">
        <v>22.7</v>
      </c>
      <c r="Q95" s="37">
        <v>24.8</v>
      </c>
      <c r="R95" s="37">
        <v>17.8</v>
      </c>
      <c r="S95" s="37">
        <v>17.8</v>
      </c>
      <c r="T95" s="37">
        <v>25.4</v>
      </c>
      <c r="U95" s="37">
        <v>23.2</v>
      </c>
    </row>
    <row r="96" spans="1:21" ht="4.5" customHeight="1" x14ac:dyDescent="0.2">
      <c r="A96" s="25"/>
      <c r="B96" s="25"/>
      <c r="C96" s="2"/>
      <c r="D96" s="2"/>
      <c r="E96" s="2"/>
      <c r="F96" s="2"/>
      <c r="G96" s="2"/>
      <c r="H96" s="2"/>
      <c r="I96" s="2"/>
      <c r="J96" s="2"/>
      <c r="K96" s="2"/>
      <c r="L96" s="2"/>
      <c r="M96" s="2"/>
      <c r="N96" s="2"/>
      <c r="O96" s="2"/>
      <c r="P96" s="2"/>
      <c r="Q96" s="2"/>
      <c r="R96" s="2"/>
      <c r="S96" s="2"/>
      <c r="T96" s="2"/>
      <c r="U96" s="2"/>
    </row>
    <row r="97" spans="1:21" ht="16.5" customHeight="1" x14ac:dyDescent="0.2">
      <c r="A97" s="25"/>
      <c r="B97" s="25"/>
      <c r="C97" s="79" t="s">
        <v>809</v>
      </c>
      <c r="D97" s="79"/>
      <c r="E97" s="79"/>
      <c r="F97" s="79"/>
      <c r="G97" s="79"/>
      <c r="H97" s="79"/>
      <c r="I97" s="79"/>
      <c r="J97" s="79"/>
      <c r="K97" s="79"/>
      <c r="L97" s="79"/>
      <c r="M97" s="79"/>
      <c r="N97" s="79"/>
      <c r="O97" s="79"/>
      <c r="P97" s="79"/>
      <c r="Q97" s="79"/>
      <c r="R97" s="79"/>
      <c r="S97" s="79"/>
      <c r="T97" s="79"/>
      <c r="U97" s="79"/>
    </row>
    <row r="98" spans="1:21" ht="4.5" customHeight="1" x14ac:dyDescent="0.2">
      <c r="A98" s="25"/>
      <c r="B98" s="25"/>
      <c r="C98" s="2"/>
      <c r="D98" s="2"/>
      <c r="E98" s="2"/>
      <c r="F98" s="2"/>
      <c r="G98" s="2"/>
      <c r="H98" s="2"/>
      <c r="I98" s="2"/>
      <c r="J98" s="2"/>
      <c r="K98" s="2"/>
      <c r="L98" s="2"/>
      <c r="M98" s="2"/>
      <c r="N98" s="2"/>
      <c r="O98" s="2"/>
      <c r="P98" s="2"/>
      <c r="Q98" s="2"/>
      <c r="R98" s="2"/>
      <c r="S98" s="2"/>
      <c r="T98" s="2"/>
      <c r="U98" s="2"/>
    </row>
    <row r="99" spans="1:21" ht="16.5" customHeight="1" x14ac:dyDescent="0.2">
      <c r="A99" s="35"/>
      <c r="B99" s="35"/>
      <c r="C99" s="79" t="s">
        <v>154</v>
      </c>
      <c r="D99" s="79"/>
      <c r="E99" s="79"/>
      <c r="F99" s="79"/>
      <c r="G99" s="79"/>
      <c r="H99" s="79"/>
      <c r="I99" s="79"/>
      <c r="J99" s="79"/>
      <c r="K99" s="79"/>
      <c r="L99" s="79"/>
      <c r="M99" s="79"/>
      <c r="N99" s="79"/>
      <c r="O99" s="79"/>
      <c r="P99" s="79"/>
      <c r="Q99" s="79"/>
      <c r="R99" s="79"/>
      <c r="S99" s="79"/>
      <c r="T99" s="79"/>
      <c r="U99" s="79"/>
    </row>
    <row r="100" spans="1:21" ht="16.5" customHeight="1" x14ac:dyDescent="0.2">
      <c r="A100" s="35"/>
      <c r="B100" s="35"/>
      <c r="C100" s="79" t="s">
        <v>155</v>
      </c>
      <c r="D100" s="79"/>
      <c r="E100" s="79"/>
      <c r="F100" s="79"/>
      <c r="G100" s="79"/>
      <c r="H100" s="79"/>
      <c r="I100" s="79"/>
      <c r="J100" s="79"/>
      <c r="K100" s="79"/>
      <c r="L100" s="79"/>
      <c r="M100" s="79"/>
      <c r="N100" s="79"/>
      <c r="O100" s="79"/>
      <c r="P100" s="79"/>
      <c r="Q100" s="79"/>
      <c r="R100" s="79"/>
      <c r="S100" s="79"/>
      <c r="T100" s="79"/>
      <c r="U100" s="79"/>
    </row>
    <row r="101" spans="1:21" ht="4.5" customHeight="1" x14ac:dyDescent="0.2">
      <c r="A101" s="25"/>
      <c r="B101" s="25"/>
      <c r="C101" s="2"/>
      <c r="D101" s="2"/>
      <c r="E101" s="2"/>
      <c r="F101" s="2"/>
      <c r="G101" s="2"/>
      <c r="H101" s="2"/>
      <c r="I101" s="2"/>
      <c r="J101" s="2"/>
      <c r="K101" s="2"/>
      <c r="L101" s="2"/>
      <c r="M101" s="2"/>
      <c r="N101" s="2"/>
      <c r="O101" s="2"/>
      <c r="P101" s="2"/>
      <c r="Q101" s="2"/>
      <c r="R101" s="2"/>
      <c r="S101" s="2"/>
      <c r="T101" s="2"/>
      <c r="U101" s="2"/>
    </row>
    <row r="102" spans="1:21" ht="16.5" customHeight="1" x14ac:dyDescent="0.2">
      <c r="A102" s="25" t="s">
        <v>115</v>
      </c>
      <c r="B102" s="25"/>
      <c r="C102" s="79" t="s">
        <v>942</v>
      </c>
      <c r="D102" s="79"/>
      <c r="E102" s="79"/>
      <c r="F102" s="79"/>
      <c r="G102" s="79"/>
      <c r="H102" s="79"/>
      <c r="I102" s="79"/>
      <c r="J102" s="79"/>
      <c r="K102" s="79"/>
      <c r="L102" s="79"/>
      <c r="M102" s="79"/>
      <c r="N102" s="79"/>
      <c r="O102" s="79"/>
      <c r="P102" s="79"/>
      <c r="Q102" s="79"/>
      <c r="R102" s="79"/>
      <c r="S102" s="79"/>
      <c r="T102" s="79"/>
      <c r="U102" s="79"/>
    </row>
    <row r="103" spans="1:21" ht="29.45" customHeight="1" x14ac:dyDescent="0.2">
      <c r="A103" s="25" t="s">
        <v>117</v>
      </c>
      <c r="B103" s="25"/>
      <c r="C103" s="79" t="s">
        <v>951</v>
      </c>
      <c r="D103" s="79"/>
      <c r="E103" s="79"/>
      <c r="F103" s="79"/>
      <c r="G103" s="79"/>
      <c r="H103" s="79"/>
      <c r="I103" s="79"/>
      <c r="J103" s="79"/>
      <c r="K103" s="79"/>
      <c r="L103" s="79"/>
      <c r="M103" s="79"/>
      <c r="N103" s="79"/>
      <c r="O103" s="79"/>
      <c r="P103" s="79"/>
      <c r="Q103" s="79"/>
      <c r="R103" s="79"/>
      <c r="S103" s="79"/>
      <c r="T103" s="79"/>
      <c r="U103" s="79"/>
    </row>
    <row r="104" spans="1:21" ht="42.4" customHeight="1" x14ac:dyDescent="0.2">
      <c r="A104" s="25" t="s">
        <v>119</v>
      </c>
      <c r="B104" s="25"/>
      <c r="C104" s="79" t="s">
        <v>943</v>
      </c>
      <c r="D104" s="79"/>
      <c r="E104" s="79"/>
      <c r="F104" s="79"/>
      <c r="G104" s="79"/>
      <c r="H104" s="79"/>
      <c r="I104" s="79"/>
      <c r="J104" s="79"/>
      <c r="K104" s="79"/>
      <c r="L104" s="79"/>
      <c r="M104" s="79"/>
      <c r="N104" s="79"/>
      <c r="O104" s="79"/>
      <c r="P104" s="79"/>
      <c r="Q104" s="79"/>
      <c r="R104" s="79"/>
      <c r="S104" s="79"/>
      <c r="T104" s="79"/>
      <c r="U104" s="79"/>
    </row>
    <row r="105" spans="1:21" ht="16.5" customHeight="1" x14ac:dyDescent="0.2">
      <c r="A105" s="25" t="s">
        <v>121</v>
      </c>
      <c r="B105" s="25"/>
      <c r="C105" s="79" t="s">
        <v>952</v>
      </c>
      <c r="D105" s="79"/>
      <c r="E105" s="79"/>
      <c r="F105" s="79"/>
      <c r="G105" s="79"/>
      <c r="H105" s="79"/>
      <c r="I105" s="79"/>
      <c r="J105" s="79"/>
      <c r="K105" s="79"/>
      <c r="L105" s="79"/>
      <c r="M105" s="79"/>
      <c r="N105" s="79"/>
      <c r="O105" s="79"/>
      <c r="P105" s="79"/>
      <c r="Q105" s="79"/>
      <c r="R105" s="79"/>
      <c r="S105" s="79"/>
      <c r="T105" s="79"/>
      <c r="U105" s="79"/>
    </row>
    <row r="106" spans="1:21" ht="42.4" customHeight="1" x14ac:dyDescent="0.2">
      <c r="A106" s="25" t="s">
        <v>123</v>
      </c>
      <c r="B106" s="25"/>
      <c r="C106" s="79" t="s">
        <v>944</v>
      </c>
      <c r="D106" s="79"/>
      <c r="E106" s="79"/>
      <c r="F106" s="79"/>
      <c r="G106" s="79"/>
      <c r="H106" s="79"/>
      <c r="I106" s="79"/>
      <c r="J106" s="79"/>
      <c r="K106" s="79"/>
      <c r="L106" s="79"/>
      <c r="M106" s="79"/>
      <c r="N106" s="79"/>
      <c r="O106" s="79"/>
      <c r="P106" s="79"/>
      <c r="Q106" s="79"/>
      <c r="R106" s="79"/>
      <c r="S106" s="79"/>
      <c r="T106" s="79"/>
      <c r="U106" s="79"/>
    </row>
    <row r="107" spans="1:21" ht="42.4" customHeight="1" x14ac:dyDescent="0.2">
      <c r="A107" s="25" t="s">
        <v>161</v>
      </c>
      <c r="B107" s="25"/>
      <c r="C107" s="79" t="s">
        <v>945</v>
      </c>
      <c r="D107" s="79"/>
      <c r="E107" s="79"/>
      <c r="F107" s="79"/>
      <c r="G107" s="79"/>
      <c r="H107" s="79"/>
      <c r="I107" s="79"/>
      <c r="J107" s="79"/>
      <c r="K107" s="79"/>
      <c r="L107" s="79"/>
      <c r="M107" s="79"/>
      <c r="N107" s="79"/>
      <c r="O107" s="79"/>
      <c r="P107" s="79"/>
      <c r="Q107" s="79"/>
      <c r="R107" s="79"/>
      <c r="S107" s="79"/>
      <c r="T107" s="79"/>
      <c r="U107" s="79"/>
    </row>
    <row r="108" spans="1:21" ht="16.5" customHeight="1" x14ac:dyDescent="0.2">
      <c r="A108" s="25" t="s">
        <v>180</v>
      </c>
      <c r="B108" s="25"/>
      <c r="C108" s="79" t="s">
        <v>953</v>
      </c>
      <c r="D108" s="79"/>
      <c r="E108" s="79"/>
      <c r="F108" s="79"/>
      <c r="G108" s="79"/>
      <c r="H108" s="79"/>
      <c r="I108" s="79"/>
      <c r="J108" s="79"/>
      <c r="K108" s="79"/>
      <c r="L108" s="79"/>
      <c r="M108" s="79"/>
      <c r="N108" s="79"/>
      <c r="O108" s="79"/>
      <c r="P108" s="79"/>
      <c r="Q108" s="79"/>
      <c r="R108" s="79"/>
      <c r="S108" s="79"/>
      <c r="T108" s="79"/>
      <c r="U108" s="79"/>
    </row>
    <row r="109" spans="1:21" ht="4.5" customHeight="1" x14ac:dyDescent="0.2"/>
    <row r="110" spans="1:21" ht="16.5" customHeight="1" x14ac:dyDescent="0.2">
      <c r="A110" s="26" t="s">
        <v>125</v>
      </c>
      <c r="B110" s="25"/>
      <c r="C110" s="25"/>
      <c r="D110" s="25"/>
      <c r="E110" s="79" t="s">
        <v>946</v>
      </c>
      <c r="F110" s="79"/>
      <c r="G110" s="79"/>
      <c r="H110" s="79"/>
      <c r="I110" s="79"/>
      <c r="J110" s="79"/>
      <c r="K110" s="79"/>
      <c r="L110" s="79"/>
      <c r="M110" s="79"/>
      <c r="N110" s="79"/>
      <c r="O110" s="79"/>
      <c r="P110" s="79"/>
      <c r="Q110" s="79"/>
      <c r="R110" s="79"/>
      <c r="S110" s="79"/>
      <c r="T110" s="79"/>
      <c r="U110" s="79"/>
    </row>
  </sheetData>
  <mergeCells count="12">
    <mergeCell ref="K1:U1"/>
    <mergeCell ref="C97:U97"/>
    <mergeCell ref="C99:U99"/>
    <mergeCell ref="C100:U100"/>
    <mergeCell ref="C102:U102"/>
    <mergeCell ref="C108:U108"/>
    <mergeCell ref="E110:U110"/>
    <mergeCell ref="C103:U103"/>
    <mergeCell ref="C104:U104"/>
    <mergeCell ref="C105:U105"/>
    <mergeCell ref="C106:U106"/>
    <mergeCell ref="C107:U107"/>
  </mergeCells>
  <pageMargins left="0.7" right="0.7" top="0.75" bottom="0.75" header="0.3" footer="0.3"/>
  <pageSetup paperSize="9" fitToHeight="0" orientation="landscape" horizontalDpi="300" verticalDpi="300"/>
  <headerFooter scaleWithDoc="0" alignWithMargins="0">
    <oddHeader>&amp;C&amp;"Arial"&amp;8TABLE 10A.66</oddHeader>
    <oddFooter>&amp;L&amp;"Arial"&amp;8REPORT ON
GOVERNMENT
SERVICES 2022&amp;R&amp;"Arial"&amp;8PRIMARY AND
COMMUNITY HEALTH
PAGE &amp;B&amp;P&amp;B</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U40"/>
  <sheetViews>
    <sheetView showGridLines="0" workbookViewId="0"/>
  </sheetViews>
  <sheetFormatPr defaultColWidth="10.85546875" defaultRowHeight="12.75" x14ac:dyDescent="0.2"/>
  <cols>
    <col min="1" max="11" width="1.7109375" customWidth="1"/>
    <col min="12" max="12" width="8.85546875" customWidth="1"/>
    <col min="13" max="21" width="6.7109375" customWidth="1"/>
  </cols>
  <sheetData>
    <row r="1" spans="1:21" ht="50.45" customHeight="1" x14ac:dyDescent="0.2">
      <c r="A1" s="8" t="s">
        <v>954</v>
      </c>
      <c r="B1" s="8"/>
      <c r="C1" s="8"/>
      <c r="D1" s="8"/>
      <c r="E1" s="8"/>
      <c r="F1" s="8"/>
      <c r="G1" s="8"/>
      <c r="H1" s="8"/>
      <c r="I1" s="8"/>
      <c r="J1" s="8"/>
      <c r="K1" s="85" t="s">
        <v>955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937</v>
      </c>
      <c r="C4" s="7"/>
      <c r="D4" s="7"/>
      <c r="E4" s="7"/>
      <c r="F4" s="7"/>
      <c r="G4" s="7"/>
      <c r="H4" s="7"/>
      <c r="I4" s="7"/>
      <c r="J4" s="7"/>
      <c r="K4" s="7"/>
      <c r="L4" s="9"/>
      <c r="M4" s="10"/>
      <c r="N4" s="10"/>
      <c r="O4" s="10"/>
      <c r="P4" s="10"/>
      <c r="Q4" s="10"/>
      <c r="R4" s="10"/>
      <c r="S4" s="10"/>
      <c r="T4" s="10"/>
      <c r="U4" s="10"/>
    </row>
    <row r="5" spans="1:21" ht="16.5" customHeight="1" x14ac:dyDescent="0.2">
      <c r="A5" s="7"/>
      <c r="B5" s="7"/>
      <c r="C5" s="7" t="s">
        <v>433</v>
      </c>
      <c r="D5" s="7"/>
      <c r="E5" s="7"/>
      <c r="F5" s="7"/>
      <c r="G5" s="7"/>
      <c r="H5" s="7"/>
      <c r="I5" s="7"/>
      <c r="J5" s="7"/>
      <c r="K5" s="7"/>
      <c r="L5" s="9" t="s">
        <v>938</v>
      </c>
      <c r="M5" s="36">
        <v>2.6</v>
      </c>
      <c r="N5" s="36">
        <v>2.2999999999999998</v>
      </c>
      <c r="O5" s="36">
        <v>2.9</v>
      </c>
      <c r="P5" s="36">
        <v>1.6</v>
      </c>
      <c r="Q5" s="36">
        <v>1.6</v>
      </c>
      <c r="R5" s="42" t="s">
        <v>101</v>
      </c>
      <c r="S5" s="36">
        <v>2.5</v>
      </c>
      <c r="T5" s="42" t="s">
        <v>101</v>
      </c>
      <c r="U5" s="36">
        <v>2.4</v>
      </c>
    </row>
    <row r="6" spans="1:21" ht="16.5" customHeight="1" x14ac:dyDescent="0.2">
      <c r="A6" s="7"/>
      <c r="B6" s="7"/>
      <c r="C6" s="7" t="s">
        <v>434</v>
      </c>
      <c r="D6" s="7"/>
      <c r="E6" s="7"/>
      <c r="F6" s="7"/>
      <c r="G6" s="7"/>
      <c r="H6" s="7"/>
      <c r="I6" s="7"/>
      <c r="J6" s="7"/>
      <c r="K6" s="7"/>
      <c r="L6" s="9" t="s">
        <v>938</v>
      </c>
      <c r="M6" s="36">
        <v>2.1</v>
      </c>
      <c r="N6" s="36">
        <v>1.7</v>
      </c>
      <c r="O6" s="36">
        <v>2.7</v>
      </c>
      <c r="P6" s="36">
        <v>1.1000000000000001</v>
      </c>
      <c r="Q6" s="36">
        <v>1</v>
      </c>
      <c r="R6" s="36">
        <v>1.6</v>
      </c>
      <c r="S6" s="36" t="s">
        <v>104</v>
      </c>
      <c r="T6" s="42" t="s">
        <v>101</v>
      </c>
      <c r="U6" s="36">
        <v>2</v>
      </c>
    </row>
    <row r="7" spans="1:21" ht="16.5" customHeight="1" x14ac:dyDescent="0.2">
      <c r="A7" s="7"/>
      <c r="B7" s="7"/>
      <c r="C7" s="7" t="s">
        <v>435</v>
      </c>
      <c r="D7" s="7"/>
      <c r="E7" s="7"/>
      <c r="F7" s="7"/>
      <c r="G7" s="7"/>
      <c r="H7" s="7"/>
      <c r="I7" s="7"/>
      <c r="J7" s="7"/>
      <c r="K7" s="7"/>
      <c r="L7" s="9" t="s">
        <v>938</v>
      </c>
      <c r="M7" s="36">
        <v>2</v>
      </c>
      <c r="N7" s="36">
        <v>1.7</v>
      </c>
      <c r="O7" s="36">
        <v>2.4</v>
      </c>
      <c r="P7" s="36">
        <v>1.9</v>
      </c>
      <c r="Q7" s="36">
        <v>1.5</v>
      </c>
      <c r="R7" s="36">
        <v>1.2</v>
      </c>
      <c r="S7" s="42" t="s">
        <v>101</v>
      </c>
      <c r="T7" s="36">
        <v>4.4000000000000004</v>
      </c>
      <c r="U7" s="36">
        <v>2.1</v>
      </c>
    </row>
    <row r="8" spans="1:21" ht="16.5" customHeight="1" x14ac:dyDescent="0.2">
      <c r="A8" s="7"/>
      <c r="B8" s="7"/>
      <c r="C8" s="7" t="s">
        <v>436</v>
      </c>
      <c r="D8" s="7"/>
      <c r="E8" s="7"/>
      <c r="F8" s="7"/>
      <c r="G8" s="7"/>
      <c r="H8" s="7"/>
      <c r="I8" s="7"/>
      <c r="J8" s="7"/>
      <c r="K8" s="7"/>
      <c r="L8" s="9" t="s">
        <v>938</v>
      </c>
      <c r="M8" s="36">
        <v>2.7</v>
      </c>
      <c r="N8" s="36">
        <v>3.7</v>
      </c>
      <c r="O8" s="36">
        <v>4.4000000000000004</v>
      </c>
      <c r="P8" s="36">
        <v>2.9</v>
      </c>
      <c r="Q8" s="36">
        <v>0.9</v>
      </c>
      <c r="R8" s="36">
        <v>0.5</v>
      </c>
      <c r="S8" s="42" t="s">
        <v>101</v>
      </c>
      <c r="T8" s="30">
        <v>10.9</v>
      </c>
      <c r="U8" s="36">
        <v>4.0999999999999996</v>
      </c>
    </row>
    <row r="9" spans="1:21" ht="16.5" customHeight="1" x14ac:dyDescent="0.2">
      <c r="A9" s="7"/>
      <c r="B9" s="7"/>
      <c r="C9" s="7" t="s">
        <v>437</v>
      </c>
      <c r="D9" s="7"/>
      <c r="E9" s="7"/>
      <c r="F9" s="7"/>
      <c r="G9" s="7"/>
      <c r="H9" s="7"/>
      <c r="I9" s="7"/>
      <c r="J9" s="7"/>
      <c r="K9" s="7"/>
      <c r="L9" s="9" t="s">
        <v>938</v>
      </c>
      <c r="M9" s="36">
        <v>3.6</v>
      </c>
      <c r="N9" s="42" t="s">
        <v>101</v>
      </c>
      <c r="O9" s="36">
        <v>6.3</v>
      </c>
      <c r="P9" s="36">
        <v>7.4</v>
      </c>
      <c r="Q9" s="36">
        <v>6.5</v>
      </c>
      <c r="R9" s="36">
        <v>1.7</v>
      </c>
      <c r="S9" s="42" t="s">
        <v>101</v>
      </c>
      <c r="T9" s="30">
        <v>26.1</v>
      </c>
      <c r="U9" s="30">
        <v>10.1</v>
      </c>
    </row>
    <row r="10" spans="1:21" ht="16.5" customHeight="1" x14ac:dyDescent="0.2">
      <c r="A10" s="7"/>
      <c r="B10" s="7" t="s">
        <v>940</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433</v>
      </c>
      <c r="D11" s="7"/>
      <c r="E11" s="7"/>
      <c r="F11" s="7"/>
      <c r="G11" s="7"/>
      <c r="H11" s="7"/>
      <c r="I11" s="7"/>
      <c r="J11" s="7"/>
      <c r="K11" s="7"/>
      <c r="L11" s="9" t="s">
        <v>938</v>
      </c>
      <c r="M11" s="36">
        <v>9.6</v>
      </c>
      <c r="N11" s="30">
        <v>10.1</v>
      </c>
      <c r="O11" s="30">
        <v>14.6</v>
      </c>
      <c r="P11" s="30">
        <v>11.2</v>
      </c>
      <c r="Q11" s="30">
        <v>11.5</v>
      </c>
      <c r="R11" s="42" t="s">
        <v>101</v>
      </c>
      <c r="S11" s="30">
        <v>10.199999999999999</v>
      </c>
      <c r="T11" s="42" t="s">
        <v>101</v>
      </c>
      <c r="U11" s="30">
        <v>11</v>
      </c>
    </row>
    <row r="12" spans="1:21" ht="16.5" customHeight="1" x14ac:dyDescent="0.2">
      <c r="A12" s="7"/>
      <c r="B12" s="7"/>
      <c r="C12" s="7" t="s">
        <v>434</v>
      </c>
      <c r="D12" s="7"/>
      <c r="E12" s="7"/>
      <c r="F12" s="7"/>
      <c r="G12" s="7"/>
      <c r="H12" s="7"/>
      <c r="I12" s="7"/>
      <c r="J12" s="7"/>
      <c r="K12" s="7"/>
      <c r="L12" s="9" t="s">
        <v>938</v>
      </c>
      <c r="M12" s="30">
        <v>11.8</v>
      </c>
      <c r="N12" s="30">
        <v>12.1</v>
      </c>
      <c r="O12" s="30">
        <v>17.2</v>
      </c>
      <c r="P12" s="30">
        <v>12.2</v>
      </c>
      <c r="Q12" s="30">
        <v>12</v>
      </c>
      <c r="R12" s="36">
        <v>9.6999999999999993</v>
      </c>
      <c r="S12" s="36">
        <v>1.5</v>
      </c>
      <c r="T12" s="42" t="s">
        <v>101</v>
      </c>
      <c r="U12" s="30">
        <v>12.9</v>
      </c>
    </row>
    <row r="13" spans="1:21" ht="16.5" customHeight="1" x14ac:dyDescent="0.2">
      <c r="A13" s="7"/>
      <c r="B13" s="7"/>
      <c r="C13" s="7" t="s">
        <v>435</v>
      </c>
      <c r="D13" s="7"/>
      <c r="E13" s="7"/>
      <c r="F13" s="7"/>
      <c r="G13" s="7"/>
      <c r="H13" s="7"/>
      <c r="I13" s="7"/>
      <c r="J13" s="7"/>
      <c r="K13" s="7"/>
      <c r="L13" s="9" t="s">
        <v>938</v>
      </c>
      <c r="M13" s="30">
        <v>12</v>
      </c>
      <c r="N13" s="30">
        <v>12.9</v>
      </c>
      <c r="O13" s="30">
        <v>17.399999999999999</v>
      </c>
      <c r="P13" s="30">
        <v>14</v>
      </c>
      <c r="Q13" s="30">
        <v>13.8</v>
      </c>
      <c r="R13" s="30">
        <v>10.3</v>
      </c>
      <c r="S13" s="42" t="s">
        <v>101</v>
      </c>
      <c r="T13" s="30">
        <v>20.5</v>
      </c>
      <c r="U13" s="30">
        <v>14.6</v>
      </c>
    </row>
    <row r="14" spans="1:21" ht="16.5" customHeight="1" x14ac:dyDescent="0.2">
      <c r="A14" s="7"/>
      <c r="B14" s="7"/>
      <c r="C14" s="7" t="s">
        <v>436</v>
      </c>
      <c r="D14" s="7"/>
      <c r="E14" s="7"/>
      <c r="F14" s="7"/>
      <c r="G14" s="7"/>
      <c r="H14" s="7"/>
      <c r="I14" s="7"/>
      <c r="J14" s="7"/>
      <c r="K14" s="7"/>
      <c r="L14" s="9" t="s">
        <v>938</v>
      </c>
      <c r="M14" s="30">
        <v>17.5</v>
      </c>
      <c r="N14" s="30">
        <v>21.5</v>
      </c>
      <c r="O14" s="30">
        <v>23.5</v>
      </c>
      <c r="P14" s="30">
        <v>18.3</v>
      </c>
      <c r="Q14" s="30">
        <v>13.7</v>
      </c>
      <c r="R14" s="36">
        <v>9.1999999999999993</v>
      </c>
      <c r="S14" s="42" t="s">
        <v>101</v>
      </c>
      <c r="T14" s="30">
        <v>33.4</v>
      </c>
      <c r="U14" s="30">
        <v>21</v>
      </c>
    </row>
    <row r="15" spans="1:21" ht="16.5" customHeight="1" x14ac:dyDescent="0.2">
      <c r="A15" s="7"/>
      <c r="B15" s="7"/>
      <c r="C15" s="7" t="s">
        <v>437</v>
      </c>
      <c r="D15" s="7"/>
      <c r="E15" s="7"/>
      <c r="F15" s="7"/>
      <c r="G15" s="7"/>
      <c r="H15" s="7"/>
      <c r="I15" s="7"/>
      <c r="J15" s="7"/>
      <c r="K15" s="7"/>
      <c r="L15" s="9" t="s">
        <v>938</v>
      </c>
      <c r="M15" s="30">
        <v>14.5</v>
      </c>
      <c r="N15" s="42" t="s">
        <v>101</v>
      </c>
      <c r="O15" s="30">
        <v>27.5</v>
      </c>
      <c r="P15" s="30">
        <v>26.2</v>
      </c>
      <c r="Q15" s="30">
        <v>24.9</v>
      </c>
      <c r="R15" s="36">
        <v>8.5</v>
      </c>
      <c r="S15" s="42" t="s">
        <v>101</v>
      </c>
      <c r="T15" s="30">
        <v>41.2</v>
      </c>
      <c r="U15" s="30">
        <v>28.5</v>
      </c>
    </row>
    <row r="16" spans="1:21" ht="16.5" customHeight="1" x14ac:dyDescent="0.2">
      <c r="A16" s="7"/>
      <c r="B16" s="7" t="s">
        <v>941</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433</v>
      </c>
      <c r="D17" s="7"/>
      <c r="E17" s="7"/>
      <c r="F17" s="7"/>
      <c r="G17" s="7"/>
      <c r="H17" s="7"/>
      <c r="I17" s="7"/>
      <c r="J17" s="7"/>
      <c r="K17" s="7"/>
      <c r="L17" s="9" t="s">
        <v>938</v>
      </c>
      <c r="M17" s="36">
        <v>8.9</v>
      </c>
      <c r="N17" s="30">
        <v>12.1</v>
      </c>
      <c r="O17" s="30">
        <v>12.6</v>
      </c>
      <c r="P17" s="36">
        <v>9.5</v>
      </c>
      <c r="Q17" s="30">
        <v>10.4</v>
      </c>
      <c r="R17" s="42" t="s">
        <v>101</v>
      </c>
      <c r="S17" s="36">
        <v>8.8000000000000007</v>
      </c>
      <c r="T17" s="42" t="s">
        <v>101</v>
      </c>
      <c r="U17" s="30">
        <v>10.6</v>
      </c>
    </row>
    <row r="18" spans="1:21" ht="16.5" customHeight="1" x14ac:dyDescent="0.2">
      <c r="A18" s="7"/>
      <c r="B18" s="7"/>
      <c r="C18" s="7" t="s">
        <v>434</v>
      </c>
      <c r="D18" s="7"/>
      <c r="E18" s="7"/>
      <c r="F18" s="7"/>
      <c r="G18" s="7"/>
      <c r="H18" s="7"/>
      <c r="I18" s="7"/>
      <c r="J18" s="7"/>
      <c r="K18" s="7"/>
      <c r="L18" s="9" t="s">
        <v>938</v>
      </c>
      <c r="M18" s="30">
        <v>10.9</v>
      </c>
      <c r="N18" s="30">
        <v>14.2</v>
      </c>
      <c r="O18" s="30">
        <v>14.8</v>
      </c>
      <c r="P18" s="36">
        <v>9.8000000000000007</v>
      </c>
      <c r="Q18" s="30">
        <v>10.3</v>
      </c>
      <c r="R18" s="30">
        <v>11.2</v>
      </c>
      <c r="S18" s="36">
        <v>5.0999999999999996</v>
      </c>
      <c r="T18" s="42" t="s">
        <v>101</v>
      </c>
      <c r="U18" s="30">
        <v>12.6</v>
      </c>
    </row>
    <row r="19" spans="1:21" ht="16.5" customHeight="1" x14ac:dyDescent="0.2">
      <c r="A19" s="7"/>
      <c r="B19" s="7"/>
      <c r="C19" s="7" t="s">
        <v>435</v>
      </c>
      <c r="D19" s="7"/>
      <c r="E19" s="7"/>
      <c r="F19" s="7"/>
      <c r="G19" s="7"/>
      <c r="H19" s="7"/>
      <c r="I19" s="7"/>
      <c r="J19" s="7"/>
      <c r="K19" s="7"/>
      <c r="L19" s="9" t="s">
        <v>938</v>
      </c>
      <c r="M19" s="30">
        <v>12.3</v>
      </c>
      <c r="N19" s="30">
        <v>13.8</v>
      </c>
      <c r="O19" s="30">
        <v>14.1</v>
      </c>
      <c r="P19" s="30">
        <v>12.5</v>
      </c>
      <c r="Q19" s="30">
        <v>13</v>
      </c>
      <c r="R19" s="30">
        <v>12.3</v>
      </c>
      <c r="S19" s="42" t="s">
        <v>101</v>
      </c>
      <c r="T19" s="30">
        <v>17.100000000000001</v>
      </c>
      <c r="U19" s="30">
        <v>13.3</v>
      </c>
    </row>
    <row r="20" spans="1:21" ht="16.5" customHeight="1" x14ac:dyDescent="0.2">
      <c r="A20" s="7"/>
      <c r="B20" s="7"/>
      <c r="C20" s="7" t="s">
        <v>436</v>
      </c>
      <c r="D20" s="7"/>
      <c r="E20" s="7"/>
      <c r="F20" s="7"/>
      <c r="G20" s="7"/>
      <c r="H20" s="7"/>
      <c r="I20" s="7"/>
      <c r="J20" s="7"/>
      <c r="K20" s="7"/>
      <c r="L20" s="9" t="s">
        <v>938</v>
      </c>
      <c r="M20" s="30">
        <v>19.600000000000001</v>
      </c>
      <c r="N20" s="30">
        <v>19.100000000000001</v>
      </c>
      <c r="O20" s="30">
        <v>18.100000000000001</v>
      </c>
      <c r="P20" s="30">
        <v>14</v>
      </c>
      <c r="Q20" s="36">
        <v>9.8000000000000007</v>
      </c>
      <c r="R20" s="36">
        <v>9.6</v>
      </c>
      <c r="S20" s="42" t="s">
        <v>101</v>
      </c>
      <c r="T20" s="30">
        <v>29.2</v>
      </c>
      <c r="U20" s="30">
        <v>17.100000000000001</v>
      </c>
    </row>
    <row r="21" spans="1:21" ht="16.5" customHeight="1" x14ac:dyDescent="0.2">
      <c r="A21" s="7"/>
      <c r="B21" s="7"/>
      <c r="C21" s="7" t="s">
        <v>437</v>
      </c>
      <c r="D21" s="7"/>
      <c r="E21" s="7"/>
      <c r="F21" s="7"/>
      <c r="G21" s="7"/>
      <c r="H21" s="7"/>
      <c r="I21" s="7"/>
      <c r="J21" s="7"/>
      <c r="K21" s="7"/>
      <c r="L21" s="9" t="s">
        <v>938</v>
      </c>
      <c r="M21" s="30">
        <v>15.7</v>
      </c>
      <c r="N21" s="42" t="s">
        <v>101</v>
      </c>
      <c r="O21" s="30">
        <v>24.7</v>
      </c>
      <c r="P21" s="30">
        <v>20.2</v>
      </c>
      <c r="Q21" s="30">
        <v>24.4</v>
      </c>
      <c r="R21" s="30">
        <v>11.3</v>
      </c>
      <c r="S21" s="42" t="s">
        <v>101</v>
      </c>
      <c r="T21" s="30">
        <v>44.8</v>
      </c>
      <c r="U21" s="30">
        <v>26</v>
      </c>
    </row>
    <row r="22" spans="1:21" ht="16.5" customHeight="1" x14ac:dyDescent="0.2">
      <c r="A22" s="7"/>
      <c r="B22" s="7" t="s">
        <v>956</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433</v>
      </c>
      <c r="D23" s="7"/>
      <c r="E23" s="7"/>
      <c r="F23" s="7"/>
      <c r="G23" s="7"/>
      <c r="H23" s="7"/>
      <c r="I23" s="7"/>
      <c r="J23" s="7"/>
      <c r="K23" s="7"/>
      <c r="L23" s="9" t="s">
        <v>938</v>
      </c>
      <c r="M23" s="30">
        <v>20.8</v>
      </c>
      <c r="N23" s="30">
        <v>24.3</v>
      </c>
      <c r="O23" s="30">
        <v>29.9</v>
      </c>
      <c r="P23" s="30">
        <v>22.1</v>
      </c>
      <c r="Q23" s="30">
        <v>23.3</v>
      </c>
      <c r="R23" s="42" t="s">
        <v>101</v>
      </c>
      <c r="S23" s="30">
        <v>21.2</v>
      </c>
      <c r="T23" s="42" t="s">
        <v>101</v>
      </c>
      <c r="U23" s="30">
        <v>23.7</v>
      </c>
    </row>
    <row r="24" spans="1:21" ht="16.5" customHeight="1" x14ac:dyDescent="0.2">
      <c r="A24" s="7"/>
      <c r="B24" s="7"/>
      <c r="C24" s="7" t="s">
        <v>434</v>
      </c>
      <c r="D24" s="7"/>
      <c r="E24" s="7"/>
      <c r="F24" s="7"/>
      <c r="G24" s="7"/>
      <c r="H24" s="7"/>
      <c r="I24" s="7"/>
      <c r="J24" s="7"/>
      <c r="K24" s="7"/>
      <c r="L24" s="9" t="s">
        <v>938</v>
      </c>
      <c r="M24" s="30">
        <v>24.6</v>
      </c>
      <c r="N24" s="30">
        <v>27.8</v>
      </c>
      <c r="O24" s="30">
        <v>34.5</v>
      </c>
      <c r="P24" s="30">
        <v>22.9</v>
      </c>
      <c r="Q24" s="30">
        <v>23.1</v>
      </c>
      <c r="R24" s="30">
        <v>22.3</v>
      </c>
      <c r="S24" s="36">
        <v>6.6</v>
      </c>
      <c r="T24" s="42" t="s">
        <v>101</v>
      </c>
      <c r="U24" s="30">
        <v>27.2</v>
      </c>
    </row>
    <row r="25" spans="1:21" ht="16.5" customHeight="1" x14ac:dyDescent="0.2">
      <c r="A25" s="7"/>
      <c r="B25" s="7"/>
      <c r="C25" s="7" t="s">
        <v>435</v>
      </c>
      <c r="D25" s="7"/>
      <c r="E25" s="7"/>
      <c r="F25" s="7"/>
      <c r="G25" s="7"/>
      <c r="H25" s="7"/>
      <c r="I25" s="7"/>
      <c r="J25" s="7"/>
      <c r="K25" s="7"/>
      <c r="L25" s="9" t="s">
        <v>938</v>
      </c>
      <c r="M25" s="30">
        <v>26.1</v>
      </c>
      <c r="N25" s="30">
        <v>28.2</v>
      </c>
      <c r="O25" s="30">
        <v>33.799999999999997</v>
      </c>
      <c r="P25" s="30">
        <v>28.1</v>
      </c>
      <c r="Q25" s="30">
        <v>28.1</v>
      </c>
      <c r="R25" s="30">
        <v>23.6</v>
      </c>
      <c r="S25" s="42" t="s">
        <v>101</v>
      </c>
      <c r="T25" s="30">
        <v>41.3</v>
      </c>
      <c r="U25" s="30">
        <v>29.8</v>
      </c>
    </row>
    <row r="26" spans="1:21" ht="16.5" customHeight="1" x14ac:dyDescent="0.2">
      <c r="A26" s="7"/>
      <c r="B26" s="7"/>
      <c r="C26" s="7" t="s">
        <v>436</v>
      </c>
      <c r="D26" s="7"/>
      <c r="E26" s="7"/>
      <c r="F26" s="7"/>
      <c r="G26" s="7"/>
      <c r="H26" s="7"/>
      <c r="I26" s="7"/>
      <c r="J26" s="7"/>
      <c r="K26" s="7"/>
      <c r="L26" s="9" t="s">
        <v>938</v>
      </c>
      <c r="M26" s="30">
        <v>39.5</v>
      </c>
      <c r="N26" s="30">
        <v>44.2</v>
      </c>
      <c r="O26" s="30">
        <v>45.6</v>
      </c>
      <c r="P26" s="30">
        <v>34.700000000000003</v>
      </c>
      <c r="Q26" s="30">
        <v>24.2</v>
      </c>
      <c r="R26" s="30">
        <v>19.100000000000001</v>
      </c>
      <c r="S26" s="42" t="s">
        <v>101</v>
      </c>
      <c r="T26" s="30">
        <v>71.7</v>
      </c>
      <c r="U26" s="30">
        <v>41.7</v>
      </c>
    </row>
    <row r="27" spans="1:21" ht="16.5" customHeight="1" x14ac:dyDescent="0.2">
      <c r="A27" s="11"/>
      <c r="B27" s="11"/>
      <c r="C27" s="11" t="s">
        <v>437</v>
      </c>
      <c r="D27" s="11"/>
      <c r="E27" s="11"/>
      <c r="F27" s="11"/>
      <c r="G27" s="11"/>
      <c r="H27" s="11"/>
      <c r="I27" s="11"/>
      <c r="J27" s="11"/>
      <c r="K27" s="11"/>
      <c r="L27" s="12" t="s">
        <v>938</v>
      </c>
      <c r="M27" s="37">
        <v>33.200000000000003</v>
      </c>
      <c r="N27" s="43" t="s">
        <v>101</v>
      </c>
      <c r="O27" s="37">
        <v>57.6</v>
      </c>
      <c r="P27" s="37">
        <v>52.4</v>
      </c>
      <c r="Q27" s="37">
        <v>54.4</v>
      </c>
      <c r="R27" s="37">
        <v>21.3</v>
      </c>
      <c r="S27" s="43" t="s">
        <v>101</v>
      </c>
      <c r="T27" s="34">
        <v>107.6</v>
      </c>
      <c r="U27" s="37">
        <v>62.8</v>
      </c>
    </row>
    <row r="28" spans="1:21" ht="4.5" customHeight="1" x14ac:dyDescent="0.2">
      <c r="A28" s="25"/>
      <c r="B28" s="25"/>
      <c r="C28" s="2"/>
      <c r="D28" s="2"/>
      <c r="E28" s="2"/>
      <c r="F28" s="2"/>
      <c r="G28" s="2"/>
      <c r="H28" s="2"/>
      <c r="I28" s="2"/>
      <c r="J28" s="2"/>
      <c r="K28" s="2"/>
      <c r="L28" s="2"/>
      <c r="M28" s="2"/>
      <c r="N28" s="2"/>
      <c r="O28" s="2"/>
      <c r="P28" s="2"/>
      <c r="Q28" s="2"/>
      <c r="R28" s="2"/>
      <c r="S28" s="2"/>
      <c r="T28" s="2"/>
      <c r="U28" s="2"/>
    </row>
    <row r="29" spans="1:21" ht="16.5" customHeight="1" x14ac:dyDescent="0.2">
      <c r="A29" s="25"/>
      <c r="B29" s="25"/>
      <c r="C29" s="79" t="s">
        <v>957</v>
      </c>
      <c r="D29" s="79"/>
      <c r="E29" s="79"/>
      <c r="F29" s="79"/>
      <c r="G29" s="79"/>
      <c r="H29" s="79"/>
      <c r="I29" s="79"/>
      <c r="J29" s="79"/>
      <c r="K29" s="79"/>
      <c r="L29" s="79"/>
      <c r="M29" s="79"/>
      <c r="N29" s="79"/>
      <c r="O29" s="79"/>
      <c r="P29" s="79"/>
      <c r="Q29" s="79"/>
      <c r="R29" s="79"/>
      <c r="S29" s="79"/>
      <c r="T29" s="79"/>
      <c r="U29" s="79"/>
    </row>
    <row r="30" spans="1:21" ht="4.5" customHeight="1" x14ac:dyDescent="0.2">
      <c r="A30" s="25"/>
      <c r="B30" s="25"/>
      <c r="C30" s="2"/>
      <c r="D30" s="2"/>
      <c r="E30" s="2"/>
      <c r="F30" s="2"/>
      <c r="G30" s="2"/>
      <c r="H30" s="2"/>
      <c r="I30" s="2"/>
      <c r="J30" s="2"/>
      <c r="K30" s="2"/>
      <c r="L30" s="2"/>
      <c r="M30" s="2"/>
      <c r="N30" s="2"/>
      <c r="O30" s="2"/>
      <c r="P30" s="2"/>
      <c r="Q30" s="2"/>
      <c r="R30" s="2"/>
      <c r="S30" s="2"/>
      <c r="T30" s="2"/>
      <c r="U30" s="2"/>
    </row>
    <row r="31" spans="1:21" ht="16.5" customHeight="1" x14ac:dyDescent="0.2">
      <c r="A31" s="25" t="s">
        <v>115</v>
      </c>
      <c r="B31" s="25"/>
      <c r="C31" s="79" t="s">
        <v>942</v>
      </c>
      <c r="D31" s="79"/>
      <c r="E31" s="79"/>
      <c r="F31" s="79"/>
      <c r="G31" s="79"/>
      <c r="H31" s="79"/>
      <c r="I31" s="79"/>
      <c r="J31" s="79"/>
      <c r="K31" s="79"/>
      <c r="L31" s="79"/>
      <c r="M31" s="79"/>
      <c r="N31" s="79"/>
      <c r="O31" s="79"/>
      <c r="P31" s="79"/>
      <c r="Q31" s="79"/>
      <c r="R31" s="79"/>
      <c r="S31" s="79"/>
      <c r="T31" s="79"/>
      <c r="U31" s="79"/>
    </row>
    <row r="32" spans="1:21" ht="29.45" customHeight="1" x14ac:dyDescent="0.2">
      <c r="A32" s="25" t="s">
        <v>117</v>
      </c>
      <c r="B32" s="25"/>
      <c r="C32" s="79" t="s">
        <v>571</v>
      </c>
      <c r="D32" s="79"/>
      <c r="E32" s="79"/>
      <c r="F32" s="79"/>
      <c r="G32" s="79"/>
      <c r="H32" s="79"/>
      <c r="I32" s="79"/>
      <c r="J32" s="79"/>
      <c r="K32" s="79"/>
      <c r="L32" s="79"/>
      <c r="M32" s="79"/>
      <c r="N32" s="79"/>
      <c r="O32" s="79"/>
      <c r="P32" s="79"/>
      <c r="Q32" s="79"/>
      <c r="R32" s="79"/>
      <c r="S32" s="79"/>
      <c r="T32" s="79"/>
      <c r="U32" s="79"/>
    </row>
    <row r="33" spans="1:21" ht="42.4" customHeight="1" x14ac:dyDescent="0.2">
      <c r="A33" s="25" t="s">
        <v>119</v>
      </c>
      <c r="B33" s="25"/>
      <c r="C33" s="79" t="s">
        <v>337</v>
      </c>
      <c r="D33" s="79"/>
      <c r="E33" s="79"/>
      <c r="F33" s="79"/>
      <c r="G33" s="79"/>
      <c r="H33" s="79"/>
      <c r="I33" s="79"/>
      <c r="J33" s="79"/>
      <c r="K33" s="79"/>
      <c r="L33" s="79"/>
      <c r="M33" s="79"/>
      <c r="N33" s="79"/>
      <c r="O33" s="79"/>
      <c r="P33" s="79"/>
      <c r="Q33" s="79"/>
      <c r="R33" s="79"/>
      <c r="S33" s="79"/>
      <c r="T33" s="79"/>
      <c r="U33" s="79"/>
    </row>
    <row r="34" spans="1:21" ht="29.45" customHeight="1" x14ac:dyDescent="0.2">
      <c r="A34" s="25" t="s">
        <v>121</v>
      </c>
      <c r="B34" s="25"/>
      <c r="C34" s="79" t="s">
        <v>951</v>
      </c>
      <c r="D34" s="79"/>
      <c r="E34" s="79"/>
      <c r="F34" s="79"/>
      <c r="G34" s="79"/>
      <c r="H34" s="79"/>
      <c r="I34" s="79"/>
      <c r="J34" s="79"/>
      <c r="K34" s="79"/>
      <c r="L34" s="79"/>
      <c r="M34" s="79"/>
      <c r="N34" s="79"/>
      <c r="O34" s="79"/>
      <c r="P34" s="79"/>
      <c r="Q34" s="79"/>
      <c r="R34" s="79"/>
      <c r="S34" s="79"/>
      <c r="T34" s="79"/>
      <c r="U34" s="79"/>
    </row>
    <row r="35" spans="1:21" ht="42.4" customHeight="1" x14ac:dyDescent="0.2">
      <c r="A35" s="25" t="s">
        <v>123</v>
      </c>
      <c r="B35" s="25"/>
      <c r="C35" s="79" t="s">
        <v>943</v>
      </c>
      <c r="D35" s="79"/>
      <c r="E35" s="79"/>
      <c r="F35" s="79"/>
      <c r="G35" s="79"/>
      <c r="H35" s="79"/>
      <c r="I35" s="79"/>
      <c r="J35" s="79"/>
      <c r="K35" s="79"/>
      <c r="L35" s="79"/>
      <c r="M35" s="79"/>
      <c r="N35" s="79"/>
      <c r="O35" s="79"/>
      <c r="P35" s="79"/>
      <c r="Q35" s="79"/>
      <c r="R35" s="79"/>
      <c r="S35" s="79"/>
      <c r="T35" s="79"/>
      <c r="U35" s="79"/>
    </row>
    <row r="36" spans="1:21" ht="16.5" customHeight="1" x14ac:dyDescent="0.2">
      <c r="A36" s="25" t="s">
        <v>161</v>
      </c>
      <c r="B36" s="25"/>
      <c r="C36" s="79" t="s">
        <v>952</v>
      </c>
      <c r="D36" s="79"/>
      <c r="E36" s="79"/>
      <c r="F36" s="79"/>
      <c r="G36" s="79"/>
      <c r="H36" s="79"/>
      <c r="I36" s="79"/>
      <c r="J36" s="79"/>
      <c r="K36" s="79"/>
      <c r="L36" s="79"/>
      <c r="M36" s="79"/>
      <c r="N36" s="79"/>
      <c r="O36" s="79"/>
      <c r="P36" s="79"/>
      <c r="Q36" s="79"/>
      <c r="R36" s="79"/>
      <c r="S36" s="79"/>
      <c r="T36" s="79"/>
      <c r="U36" s="79"/>
    </row>
    <row r="37" spans="1:21" ht="42.4" customHeight="1" x14ac:dyDescent="0.2">
      <c r="A37" s="25" t="s">
        <v>180</v>
      </c>
      <c r="B37" s="25"/>
      <c r="C37" s="79" t="s">
        <v>944</v>
      </c>
      <c r="D37" s="79"/>
      <c r="E37" s="79"/>
      <c r="F37" s="79"/>
      <c r="G37" s="79"/>
      <c r="H37" s="79"/>
      <c r="I37" s="79"/>
      <c r="J37" s="79"/>
      <c r="K37" s="79"/>
      <c r="L37" s="79"/>
      <c r="M37" s="79"/>
      <c r="N37" s="79"/>
      <c r="O37" s="79"/>
      <c r="P37" s="79"/>
      <c r="Q37" s="79"/>
      <c r="R37" s="79"/>
      <c r="S37" s="79"/>
      <c r="T37" s="79"/>
      <c r="U37" s="79"/>
    </row>
    <row r="38" spans="1:21" ht="42.4" customHeight="1" x14ac:dyDescent="0.2">
      <c r="A38" s="25" t="s">
        <v>182</v>
      </c>
      <c r="B38" s="25"/>
      <c r="C38" s="79" t="s">
        <v>958</v>
      </c>
      <c r="D38" s="79"/>
      <c r="E38" s="79"/>
      <c r="F38" s="79"/>
      <c r="G38" s="79"/>
      <c r="H38" s="79"/>
      <c r="I38" s="79"/>
      <c r="J38" s="79"/>
      <c r="K38" s="79"/>
      <c r="L38" s="79"/>
      <c r="M38" s="79"/>
      <c r="N38" s="79"/>
      <c r="O38" s="79"/>
      <c r="P38" s="79"/>
      <c r="Q38" s="79"/>
      <c r="R38" s="79"/>
      <c r="S38" s="79"/>
      <c r="T38" s="79"/>
      <c r="U38" s="79"/>
    </row>
    <row r="39" spans="1:21" ht="4.5" customHeight="1" x14ac:dyDescent="0.2"/>
    <row r="40" spans="1:21" ht="16.5" customHeight="1" x14ac:dyDescent="0.2">
      <c r="A40" s="26" t="s">
        <v>125</v>
      </c>
      <c r="B40" s="25"/>
      <c r="C40" s="25"/>
      <c r="D40" s="25"/>
      <c r="E40" s="79" t="s">
        <v>946</v>
      </c>
      <c r="F40" s="79"/>
      <c r="G40" s="79"/>
      <c r="H40" s="79"/>
      <c r="I40" s="79"/>
      <c r="J40" s="79"/>
      <c r="K40" s="79"/>
      <c r="L40" s="79"/>
      <c r="M40" s="79"/>
      <c r="N40" s="79"/>
      <c r="O40" s="79"/>
      <c r="P40" s="79"/>
      <c r="Q40" s="79"/>
      <c r="R40" s="79"/>
      <c r="S40" s="79"/>
      <c r="T40" s="79"/>
      <c r="U40" s="79"/>
    </row>
  </sheetData>
  <mergeCells count="11">
    <mergeCell ref="K1:U1"/>
    <mergeCell ref="C29:U29"/>
    <mergeCell ref="C31:U31"/>
    <mergeCell ref="C32:U32"/>
    <mergeCell ref="C33:U33"/>
    <mergeCell ref="E40:U40"/>
    <mergeCell ref="C34:U34"/>
    <mergeCell ref="C35:U35"/>
    <mergeCell ref="C36:U36"/>
    <mergeCell ref="C37:U37"/>
    <mergeCell ref="C38:U38"/>
  </mergeCells>
  <pageMargins left="0.7" right="0.7" top="0.75" bottom="0.75" header="0.3" footer="0.3"/>
  <pageSetup paperSize="9" fitToHeight="0" orientation="landscape" horizontalDpi="300" verticalDpi="300"/>
  <headerFooter scaleWithDoc="0" alignWithMargins="0">
    <oddHeader>&amp;C&amp;"Arial"&amp;8TABLE 10A.67</oddHeader>
    <oddFooter>&amp;L&amp;"Arial"&amp;8REPORT ON
GOVERNMENT
SERVICES 2022&amp;R&amp;"Arial"&amp;8PRIMARY AND
COMMUNITY HEALTH
PAGE &amp;B&amp;P&amp;B</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O90"/>
  <sheetViews>
    <sheetView showGridLines="0" workbookViewId="0"/>
  </sheetViews>
  <sheetFormatPr defaultColWidth="10.85546875" defaultRowHeight="12.75" x14ac:dyDescent="0.2"/>
  <cols>
    <col min="1" max="11" width="1.7109375" customWidth="1"/>
    <col min="12" max="12" width="9.7109375" customWidth="1"/>
    <col min="13" max="15" width="16.28515625" customWidth="1"/>
  </cols>
  <sheetData>
    <row r="1" spans="1:15" ht="50.45" customHeight="1" x14ac:dyDescent="0.2">
      <c r="A1" s="8" t="s">
        <v>959</v>
      </c>
      <c r="B1" s="8"/>
      <c r="C1" s="8"/>
      <c r="D1" s="8"/>
      <c r="E1" s="8"/>
      <c r="F1" s="8"/>
      <c r="G1" s="8"/>
      <c r="H1" s="8"/>
      <c r="I1" s="8"/>
      <c r="J1" s="8"/>
      <c r="K1" s="85" t="s">
        <v>960</v>
      </c>
      <c r="L1" s="86"/>
      <c r="M1" s="86"/>
      <c r="N1" s="86"/>
      <c r="O1" s="86"/>
    </row>
    <row r="2" spans="1:15" ht="29.45" customHeight="1" x14ac:dyDescent="0.2">
      <c r="A2" s="21"/>
      <c r="B2" s="21"/>
      <c r="C2" s="21"/>
      <c r="D2" s="21"/>
      <c r="E2" s="21"/>
      <c r="F2" s="21"/>
      <c r="G2" s="21"/>
      <c r="H2" s="21"/>
      <c r="I2" s="21"/>
      <c r="J2" s="21"/>
      <c r="K2" s="21"/>
      <c r="L2" s="22" t="s">
        <v>87</v>
      </c>
      <c r="M2" s="23" t="s">
        <v>331</v>
      </c>
      <c r="N2" s="24" t="s">
        <v>961</v>
      </c>
      <c r="O2" s="24" t="s">
        <v>962</v>
      </c>
    </row>
    <row r="3" spans="1:15" ht="16.5" customHeight="1" x14ac:dyDescent="0.2">
      <c r="A3" s="7" t="s">
        <v>937</v>
      </c>
      <c r="B3" s="7"/>
      <c r="C3" s="7"/>
      <c r="D3" s="7"/>
      <c r="E3" s="7"/>
      <c r="F3" s="7"/>
      <c r="G3" s="7"/>
      <c r="H3" s="7"/>
      <c r="I3" s="7"/>
      <c r="J3" s="7"/>
      <c r="K3" s="7"/>
      <c r="L3" s="9"/>
      <c r="M3" s="10"/>
      <c r="N3" s="10"/>
      <c r="O3" s="10"/>
    </row>
    <row r="4" spans="1:15" ht="16.5" customHeight="1" x14ac:dyDescent="0.2">
      <c r="A4" s="7"/>
      <c r="B4" s="7" t="s">
        <v>748</v>
      </c>
      <c r="C4" s="7"/>
      <c r="D4" s="7"/>
      <c r="E4" s="7"/>
      <c r="F4" s="7"/>
      <c r="G4" s="7"/>
      <c r="H4" s="7"/>
      <c r="I4" s="7"/>
      <c r="J4" s="7"/>
      <c r="K4" s="7"/>
      <c r="L4" s="9"/>
      <c r="M4" s="10"/>
      <c r="N4" s="10"/>
      <c r="O4" s="10"/>
    </row>
    <row r="5" spans="1:15" ht="16.5" customHeight="1" x14ac:dyDescent="0.2">
      <c r="A5" s="7"/>
      <c r="B5" s="7"/>
      <c r="C5" s="7" t="s">
        <v>96</v>
      </c>
      <c r="D5" s="7"/>
      <c r="E5" s="7"/>
      <c r="F5" s="7"/>
      <c r="G5" s="7"/>
      <c r="H5" s="7"/>
      <c r="I5" s="7"/>
      <c r="J5" s="7"/>
      <c r="K5" s="7"/>
      <c r="L5" s="9" t="s">
        <v>938</v>
      </c>
      <c r="M5" s="36">
        <v>6.9</v>
      </c>
      <c r="N5" s="36">
        <v>6.7</v>
      </c>
      <c r="O5" s="30">
        <v>21.9</v>
      </c>
    </row>
    <row r="6" spans="1:15" ht="16.5" customHeight="1" x14ac:dyDescent="0.2">
      <c r="A6" s="7"/>
      <c r="B6" s="7"/>
      <c r="C6" s="7" t="s">
        <v>141</v>
      </c>
      <c r="D6" s="7"/>
      <c r="E6" s="7"/>
      <c r="F6" s="7"/>
      <c r="G6" s="7"/>
      <c r="H6" s="7"/>
      <c r="I6" s="7"/>
      <c r="J6" s="7"/>
      <c r="K6" s="7"/>
      <c r="L6" s="9" t="s">
        <v>938</v>
      </c>
      <c r="M6" s="36">
        <v>6.5</v>
      </c>
      <c r="N6" s="36">
        <v>7.9</v>
      </c>
      <c r="O6" s="30">
        <v>25.6</v>
      </c>
    </row>
    <row r="7" spans="1:15" ht="16.5" customHeight="1" x14ac:dyDescent="0.2">
      <c r="A7" s="7"/>
      <c r="B7" s="7"/>
      <c r="C7" s="7" t="s">
        <v>142</v>
      </c>
      <c r="D7" s="7"/>
      <c r="E7" s="7"/>
      <c r="F7" s="7"/>
      <c r="G7" s="7"/>
      <c r="H7" s="7"/>
      <c r="I7" s="7"/>
      <c r="J7" s="7"/>
      <c r="K7" s="7"/>
      <c r="L7" s="9" t="s">
        <v>938</v>
      </c>
      <c r="M7" s="36">
        <v>7.3</v>
      </c>
      <c r="N7" s="36">
        <v>9.1</v>
      </c>
      <c r="O7" s="30">
        <v>24.2</v>
      </c>
    </row>
    <row r="8" spans="1:15" ht="16.5" customHeight="1" x14ac:dyDescent="0.2">
      <c r="A8" s="7"/>
      <c r="B8" s="7"/>
      <c r="C8" s="7" t="s">
        <v>143</v>
      </c>
      <c r="D8" s="7"/>
      <c r="E8" s="7"/>
      <c r="F8" s="7"/>
      <c r="G8" s="7"/>
      <c r="H8" s="7"/>
      <c r="I8" s="7"/>
      <c r="J8" s="7"/>
      <c r="K8" s="7"/>
      <c r="L8" s="9" t="s">
        <v>938</v>
      </c>
      <c r="M8" s="36">
        <v>7.3</v>
      </c>
      <c r="N8" s="36">
        <v>5.9</v>
      </c>
      <c r="O8" s="30">
        <v>23.7</v>
      </c>
    </row>
    <row r="9" spans="1:15" ht="16.5" customHeight="1" x14ac:dyDescent="0.2">
      <c r="A9" s="7"/>
      <c r="B9" s="7"/>
      <c r="C9" s="7" t="s">
        <v>144</v>
      </c>
      <c r="D9" s="7"/>
      <c r="E9" s="7"/>
      <c r="F9" s="7"/>
      <c r="G9" s="7"/>
      <c r="H9" s="7"/>
      <c r="I9" s="7"/>
      <c r="J9" s="7"/>
      <c r="K9" s="7"/>
      <c r="L9" s="9" t="s">
        <v>938</v>
      </c>
      <c r="M9" s="36">
        <v>8.1</v>
      </c>
      <c r="N9" s="36">
        <v>5.2</v>
      </c>
      <c r="O9" s="30">
        <v>21.4</v>
      </c>
    </row>
    <row r="10" spans="1:15" ht="16.5" customHeight="1" x14ac:dyDescent="0.2">
      <c r="A10" s="7"/>
      <c r="B10" s="7"/>
      <c r="C10" s="7" t="s">
        <v>145</v>
      </c>
      <c r="D10" s="7"/>
      <c r="E10" s="7"/>
      <c r="F10" s="7"/>
      <c r="G10" s="7"/>
      <c r="H10" s="7"/>
      <c r="I10" s="7"/>
      <c r="J10" s="7"/>
      <c r="K10" s="7"/>
      <c r="L10" s="9" t="s">
        <v>938</v>
      </c>
      <c r="M10" s="36">
        <v>7.7</v>
      </c>
      <c r="N10" s="36">
        <v>5.2</v>
      </c>
      <c r="O10" s="30">
        <v>20.7</v>
      </c>
    </row>
    <row r="11" spans="1:15" ht="16.5" customHeight="1" x14ac:dyDescent="0.2">
      <c r="A11" s="7"/>
      <c r="B11" s="7"/>
      <c r="C11" s="7" t="s">
        <v>949</v>
      </c>
      <c r="D11" s="7"/>
      <c r="E11" s="7"/>
      <c r="F11" s="7"/>
      <c r="G11" s="7"/>
      <c r="H11" s="7"/>
      <c r="I11" s="7"/>
      <c r="J11" s="7"/>
      <c r="K11" s="7"/>
      <c r="L11" s="9" t="s">
        <v>938</v>
      </c>
      <c r="M11" s="36">
        <v>4.9000000000000004</v>
      </c>
      <c r="N11" s="36">
        <v>4.3</v>
      </c>
      <c r="O11" s="30">
        <v>17.600000000000001</v>
      </c>
    </row>
    <row r="12" spans="1:15" ht="16.5" customHeight="1" x14ac:dyDescent="0.2">
      <c r="A12" s="7"/>
      <c r="B12" s="7"/>
      <c r="C12" s="7" t="s">
        <v>147</v>
      </c>
      <c r="D12" s="7"/>
      <c r="E12" s="7"/>
      <c r="F12" s="7"/>
      <c r="G12" s="7"/>
      <c r="H12" s="7"/>
      <c r="I12" s="7"/>
      <c r="J12" s="7"/>
      <c r="K12" s="7"/>
      <c r="L12" s="9" t="s">
        <v>938</v>
      </c>
      <c r="M12" s="36">
        <v>2.2000000000000002</v>
      </c>
      <c r="N12" s="36">
        <v>2.4</v>
      </c>
      <c r="O12" s="36">
        <v>7.2</v>
      </c>
    </row>
    <row r="13" spans="1:15" ht="16.5" customHeight="1" x14ac:dyDescent="0.2">
      <c r="A13" s="7"/>
      <c r="B13" s="7" t="s">
        <v>950</v>
      </c>
      <c r="C13" s="7"/>
      <c r="D13" s="7"/>
      <c r="E13" s="7"/>
      <c r="F13" s="7"/>
      <c r="G13" s="7"/>
      <c r="H13" s="7"/>
      <c r="I13" s="7"/>
      <c r="J13" s="7"/>
      <c r="K13" s="7"/>
      <c r="L13" s="9"/>
      <c r="M13" s="10"/>
      <c r="N13" s="10"/>
      <c r="O13" s="10"/>
    </row>
    <row r="14" spans="1:15" ht="16.5" customHeight="1" x14ac:dyDescent="0.2">
      <c r="A14" s="7"/>
      <c r="B14" s="7"/>
      <c r="C14" s="7" t="s">
        <v>96</v>
      </c>
      <c r="D14" s="7"/>
      <c r="E14" s="7"/>
      <c r="F14" s="7"/>
      <c r="G14" s="7"/>
      <c r="H14" s="7"/>
      <c r="I14" s="7"/>
      <c r="J14" s="7"/>
      <c r="K14" s="7"/>
      <c r="L14" s="9" t="s">
        <v>938</v>
      </c>
      <c r="M14" s="36">
        <v>2.2999999999999998</v>
      </c>
      <c r="N14" s="36">
        <v>1.8</v>
      </c>
      <c r="O14" s="36">
        <v>1.7</v>
      </c>
    </row>
    <row r="15" spans="1:15" ht="16.5" customHeight="1" x14ac:dyDescent="0.2">
      <c r="A15" s="7"/>
      <c r="B15" s="7"/>
      <c r="C15" s="7" t="s">
        <v>141</v>
      </c>
      <c r="D15" s="7"/>
      <c r="E15" s="7"/>
      <c r="F15" s="7"/>
      <c r="G15" s="7"/>
      <c r="H15" s="7"/>
      <c r="I15" s="7"/>
      <c r="J15" s="7"/>
      <c r="K15" s="7"/>
      <c r="L15" s="9" t="s">
        <v>938</v>
      </c>
      <c r="M15" s="36">
        <v>2.4</v>
      </c>
      <c r="N15" s="36">
        <v>1.8</v>
      </c>
      <c r="O15" s="36">
        <v>2</v>
      </c>
    </row>
    <row r="16" spans="1:15" ht="16.5" customHeight="1" x14ac:dyDescent="0.2">
      <c r="A16" s="7"/>
      <c r="B16" s="7"/>
      <c r="C16" s="7" t="s">
        <v>142</v>
      </c>
      <c r="D16" s="7"/>
      <c r="E16" s="7"/>
      <c r="F16" s="7"/>
      <c r="G16" s="7"/>
      <c r="H16" s="7"/>
      <c r="I16" s="7"/>
      <c r="J16" s="7"/>
      <c r="K16" s="7"/>
      <c r="L16" s="9" t="s">
        <v>938</v>
      </c>
      <c r="M16" s="36">
        <v>3.1</v>
      </c>
      <c r="N16" s="36">
        <v>2.4</v>
      </c>
      <c r="O16" s="36">
        <v>2.2999999999999998</v>
      </c>
    </row>
    <row r="17" spans="1:15" ht="16.5" customHeight="1" x14ac:dyDescent="0.2">
      <c r="A17" s="7"/>
      <c r="B17" s="7"/>
      <c r="C17" s="7" t="s">
        <v>143</v>
      </c>
      <c r="D17" s="7"/>
      <c r="E17" s="7"/>
      <c r="F17" s="7"/>
      <c r="G17" s="7"/>
      <c r="H17" s="7"/>
      <c r="I17" s="7"/>
      <c r="J17" s="7"/>
      <c r="K17" s="7"/>
      <c r="L17" s="9" t="s">
        <v>938</v>
      </c>
      <c r="M17" s="36">
        <v>2.2000000000000002</v>
      </c>
      <c r="N17" s="36">
        <v>1.3</v>
      </c>
      <c r="O17" s="36">
        <v>1.4</v>
      </c>
    </row>
    <row r="18" spans="1:15" ht="16.5" customHeight="1" x14ac:dyDescent="0.2">
      <c r="A18" s="7"/>
      <c r="B18" s="7"/>
      <c r="C18" s="7" t="s">
        <v>144</v>
      </c>
      <c r="D18" s="7"/>
      <c r="E18" s="7"/>
      <c r="F18" s="7"/>
      <c r="G18" s="7"/>
      <c r="H18" s="7"/>
      <c r="I18" s="7"/>
      <c r="J18" s="7"/>
      <c r="K18" s="7"/>
      <c r="L18" s="9" t="s">
        <v>938</v>
      </c>
      <c r="M18" s="36">
        <v>2</v>
      </c>
      <c r="N18" s="36">
        <v>1.3</v>
      </c>
      <c r="O18" s="36">
        <v>1.3</v>
      </c>
    </row>
    <row r="19" spans="1:15" ht="16.5" customHeight="1" x14ac:dyDescent="0.2">
      <c r="A19" s="7"/>
      <c r="B19" s="7"/>
      <c r="C19" s="7" t="s">
        <v>145</v>
      </c>
      <c r="D19" s="7"/>
      <c r="E19" s="7"/>
      <c r="F19" s="7"/>
      <c r="G19" s="7"/>
      <c r="H19" s="7"/>
      <c r="I19" s="7"/>
      <c r="J19" s="7"/>
      <c r="K19" s="7"/>
      <c r="L19" s="9" t="s">
        <v>938</v>
      </c>
      <c r="M19" s="36">
        <v>1.8</v>
      </c>
      <c r="N19" s="36">
        <v>1.1000000000000001</v>
      </c>
      <c r="O19" s="36">
        <v>1.2</v>
      </c>
    </row>
    <row r="20" spans="1:15" ht="16.5" customHeight="1" x14ac:dyDescent="0.2">
      <c r="A20" s="7"/>
      <c r="B20" s="7"/>
      <c r="C20" s="7" t="s">
        <v>949</v>
      </c>
      <c r="D20" s="7"/>
      <c r="E20" s="7"/>
      <c r="F20" s="7"/>
      <c r="G20" s="7"/>
      <c r="H20" s="7"/>
      <c r="I20" s="7"/>
      <c r="J20" s="7"/>
      <c r="K20" s="7"/>
      <c r="L20" s="9" t="s">
        <v>938</v>
      </c>
      <c r="M20" s="36">
        <v>1.3</v>
      </c>
      <c r="N20" s="36">
        <v>0.8</v>
      </c>
      <c r="O20" s="36">
        <v>1.1000000000000001</v>
      </c>
    </row>
    <row r="21" spans="1:15" ht="16.5" customHeight="1" x14ac:dyDescent="0.2">
      <c r="A21" s="7"/>
      <c r="B21" s="7"/>
      <c r="C21" s="7" t="s">
        <v>147</v>
      </c>
      <c r="D21" s="7"/>
      <c r="E21" s="7"/>
      <c r="F21" s="7"/>
      <c r="G21" s="7"/>
      <c r="H21" s="7"/>
      <c r="I21" s="7"/>
      <c r="J21" s="7"/>
      <c r="K21" s="7"/>
      <c r="L21" s="9" t="s">
        <v>938</v>
      </c>
      <c r="M21" s="36">
        <v>0.9</v>
      </c>
      <c r="N21" s="36">
        <v>0.8</v>
      </c>
      <c r="O21" s="36">
        <v>1.2</v>
      </c>
    </row>
    <row r="22" spans="1:15" ht="16.5" customHeight="1" x14ac:dyDescent="0.2">
      <c r="A22" s="7" t="s">
        <v>940</v>
      </c>
      <c r="B22" s="7"/>
      <c r="C22" s="7"/>
      <c r="D22" s="7"/>
      <c r="E22" s="7"/>
      <c r="F22" s="7"/>
      <c r="G22" s="7"/>
      <c r="H22" s="7"/>
      <c r="I22" s="7"/>
      <c r="J22" s="7"/>
      <c r="K22" s="7"/>
      <c r="L22" s="9"/>
      <c r="M22" s="10"/>
      <c r="N22" s="10"/>
      <c r="O22" s="10"/>
    </row>
    <row r="23" spans="1:15" ht="16.5" customHeight="1" x14ac:dyDescent="0.2">
      <c r="A23" s="7"/>
      <c r="B23" s="7" t="s">
        <v>748</v>
      </c>
      <c r="C23" s="7"/>
      <c r="D23" s="7"/>
      <c r="E23" s="7"/>
      <c r="F23" s="7"/>
      <c r="G23" s="7"/>
      <c r="H23" s="7"/>
      <c r="I23" s="7"/>
      <c r="J23" s="7"/>
      <c r="K23" s="7"/>
      <c r="L23" s="9"/>
      <c r="M23" s="10"/>
      <c r="N23" s="10"/>
      <c r="O23" s="10"/>
    </row>
    <row r="24" spans="1:15" ht="16.5" customHeight="1" x14ac:dyDescent="0.2">
      <c r="A24" s="7"/>
      <c r="B24" s="7"/>
      <c r="C24" s="7" t="s">
        <v>96</v>
      </c>
      <c r="D24" s="7"/>
      <c r="E24" s="7"/>
      <c r="F24" s="7"/>
      <c r="G24" s="7"/>
      <c r="H24" s="7"/>
      <c r="I24" s="7"/>
      <c r="J24" s="7"/>
      <c r="K24" s="7"/>
      <c r="L24" s="9" t="s">
        <v>938</v>
      </c>
      <c r="M24" s="30">
        <v>23.1</v>
      </c>
      <c r="N24" s="30">
        <v>25.7</v>
      </c>
      <c r="O24" s="30">
        <v>47.4</v>
      </c>
    </row>
    <row r="25" spans="1:15" ht="16.5" customHeight="1" x14ac:dyDescent="0.2">
      <c r="A25" s="7"/>
      <c r="B25" s="7"/>
      <c r="C25" s="7" t="s">
        <v>141</v>
      </c>
      <c r="D25" s="7"/>
      <c r="E25" s="7"/>
      <c r="F25" s="7"/>
      <c r="G25" s="7"/>
      <c r="H25" s="7"/>
      <c r="I25" s="7"/>
      <c r="J25" s="7"/>
      <c r="K25" s="7"/>
      <c r="L25" s="9" t="s">
        <v>938</v>
      </c>
      <c r="M25" s="30">
        <v>22.5</v>
      </c>
      <c r="N25" s="30">
        <v>26.2</v>
      </c>
      <c r="O25" s="30">
        <v>49</v>
      </c>
    </row>
    <row r="26" spans="1:15" ht="16.5" customHeight="1" x14ac:dyDescent="0.2">
      <c r="A26" s="7"/>
      <c r="B26" s="7"/>
      <c r="C26" s="7" t="s">
        <v>142</v>
      </c>
      <c r="D26" s="7"/>
      <c r="E26" s="7"/>
      <c r="F26" s="7"/>
      <c r="G26" s="7"/>
      <c r="H26" s="7"/>
      <c r="I26" s="7"/>
      <c r="J26" s="7"/>
      <c r="K26" s="7"/>
      <c r="L26" s="9" t="s">
        <v>938</v>
      </c>
      <c r="M26" s="30">
        <v>20.9</v>
      </c>
      <c r="N26" s="30">
        <v>26</v>
      </c>
      <c r="O26" s="30">
        <v>51.4</v>
      </c>
    </row>
    <row r="27" spans="1:15" ht="16.5" customHeight="1" x14ac:dyDescent="0.2">
      <c r="A27" s="7"/>
      <c r="B27" s="7"/>
      <c r="C27" s="7" t="s">
        <v>143</v>
      </c>
      <c r="D27" s="7"/>
      <c r="E27" s="7"/>
      <c r="F27" s="7"/>
      <c r="G27" s="7"/>
      <c r="H27" s="7"/>
      <c r="I27" s="7"/>
      <c r="J27" s="7"/>
      <c r="K27" s="7"/>
      <c r="L27" s="9" t="s">
        <v>938</v>
      </c>
      <c r="M27" s="30">
        <v>22.7</v>
      </c>
      <c r="N27" s="30">
        <v>27.4</v>
      </c>
      <c r="O27" s="30">
        <v>51.3</v>
      </c>
    </row>
    <row r="28" spans="1:15" ht="16.5" customHeight="1" x14ac:dyDescent="0.2">
      <c r="A28" s="7"/>
      <c r="B28" s="7"/>
      <c r="C28" s="7" t="s">
        <v>144</v>
      </c>
      <c r="D28" s="7"/>
      <c r="E28" s="7"/>
      <c r="F28" s="7"/>
      <c r="G28" s="7"/>
      <c r="H28" s="7"/>
      <c r="I28" s="7"/>
      <c r="J28" s="7"/>
      <c r="K28" s="7"/>
      <c r="L28" s="9" t="s">
        <v>938</v>
      </c>
      <c r="M28" s="30">
        <v>20.5</v>
      </c>
      <c r="N28" s="30">
        <v>26.4</v>
      </c>
      <c r="O28" s="30">
        <v>52</v>
      </c>
    </row>
    <row r="29" spans="1:15" ht="16.5" customHeight="1" x14ac:dyDescent="0.2">
      <c r="A29" s="7"/>
      <c r="B29" s="7"/>
      <c r="C29" s="7" t="s">
        <v>145</v>
      </c>
      <c r="D29" s="7"/>
      <c r="E29" s="7"/>
      <c r="F29" s="7"/>
      <c r="G29" s="7"/>
      <c r="H29" s="7"/>
      <c r="I29" s="7"/>
      <c r="J29" s="7"/>
      <c r="K29" s="7"/>
      <c r="L29" s="9" t="s">
        <v>938</v>
      </c>
      <c r="M29" s="30">
        <v>19.2</v>
      </c>
      <c r="N29" s="30">
        <v>25.1</v>
      </c>
      <c r="O29" s="30">
        <v>48.6</v>
      </c>
    </row>
    <row r="30" spans="1:15" ht="16.5" customHeight="1" x14ac:dyDescent="0.2">
      <c r="A30" s="7"/>
      <c r="B30" s="7"/>
      <c r="C30" s="7" t="s">
        <v>949</v>
      </c>
      <c r="D30" s="7"/>
      <c r="E30" s="7"/>
      <c r="F30" s="7"/>
      <c r="G30" s="7"/>
      <c r="H30" s="7"/>
      <c r="I30" s="7"/>
      <c r="J30" s="7"/>
      <c r="K30" s="7"/>
      <c r="L30" s="9" t="s">
        <v>938</v>
      </c>
      <c r="M30" s="30">
        <v>19</v>
      </c>
      <c r="N30" s="30">
        <v>24.7</v>
      </c>
      <c r="O30" s="30">
        <v>50.8</v>
      </c>
    </row>
    <row r="31" spans="1:15" ht="16.5" customHeight="1" x14ac:dyDescent="0.2">
      <c r="A31" s="7"/>
      <c r="B31" s="7"/>
      <c r="C31" s="7" t="s">
        <v>147</v>
      </c>
      <c r="D31" s="7"/>
      <c r="E31" s="7"/>
      <c r="F31" s="7"/>
      <c r="G31" s="7"/>
      <c r="H31" s="7"/>
      <c r="I31" s="7"/>
      <c r="J31" s="7"/>
      <c r="K31" s="7"/>
      <c r="L31" s="9" t="s">
        <v>938</v>
      </c>
      <c r="M31" s="30">
        <v>18.5</v>
      </c>
      <c r="N31" s="30">
        <v>23.3</v>
      </c>
      <c r="O31" s="30">
        <v>49.3</v>
      </c>
    </row>
    <row r="32" spans="1:15" ht="16.5" customHeight="1" x14ac:dyDescent="0.2">
      <c r="A32" s="7"/>
      <c r="B32" s="7" t="s">
        <v>950</v>
      </c>
      <c r="C32" s="7"/>
      <c r="D32" s="7"/>
      <c r="E32" s="7"/>
      <c r="F32" s="7"/>
      <c r="G32" s="7"/>
      <c r="H32" s="7"/>
      <c r="I32" s="7"/>
      <c r="J32" s="7"/>
      <c r="K32" s="7"/>
      <c r="L32" s="9"/>
      <c r="M32" s="10"/>
      <c r="N32" s="10"/>
      <c r="O32" s="10"/>
    </row>
    <row r="33" spans="1:15" ht="16.5" customHeight="1" x14ac:dyDescent="0.2">
      <c r="A33" s="7"/>
      <c r="B33" s="7"/>
      <c r="C33" s="7" t="s">
        <v>96</v>
      </c>
      <c r="D33" s="7"/>
      <c r="E33" s="7"/>
      <c r="F33" s="7"/>
      <c r="G33" s="7"/>
      <c r="H33" s="7"/>
      <c r="I33" s="7"/>
      <c r="J33" s="7"/>
      <c r="K33" s="7"/>
      <c r="L33" s="9" t="s">
        <v>938</v>
      </c>
      <c r="M33" s="30">
        <v>10.8</v>
      </c>
      <c r="N33" s="30">
        <v>12.7</v>
      </c>
      <c r="O33" s="30">
        <v>14.4</v>
      </c>
    </row>
    <row r="34" spans="1:15" ht="16.5" customHeight="1" x14ac:dyDescent="0.2">
      <c r="A34" s="7"/>
      <c r="B34" s="7"/>
      <c r="C34" s="7" t="s">
        <v>141</v>
      </c>
      <c r="D34" s="7"/>
      <c r="E34" s="7"/>
      <c r="F34" s="7"/>
      <c r="G34" s="7"/>
      <c r="H34" s="7"/>
      <c r="I34" s="7"/>
      <c r="J34" s="7"/>
      <c r="K34" s="7"/>
      <c r="L34" s="9" t="s">
        <v>938</v>
      </c>
      <c r="M34" s="30">
        <v>11.8</v>
      </c>
      <c r="N34" s="30">
        <v>13.7</v>
      </c>
      <c r="O34" s="30">
        <v>15.1</v>
      </c>
    </row>
    <row r="35" spans="1:15" ht="16.5" customHeight="1" x14ac:dyDescent="0.2">
      <c r="A35" s="7"/>
      <c r="B35" s="7"/>
      <c r="C35" s="7" t="s">
        <v>142</v>
      </c>
      <c r="D35" s="7"/>
      <c r="E35" s="7"/>
      <c r="F35" s="7"/>
      <c r="G35" s="7"/>
      <c r="H35" s="7"/>
      <c r="I35" s="7"/>
      <c r="J35" s="7"/>
      <c r="K35" s="7"/>
      <c r="L35" s="9" t="s">
        <v>938</v>
      </c>
      <c r="M35" s="30">
        <v>11.8</v>
      </c>
      <c r="N35" s="30">
        <v>13.6</v>
      </c>
      <c r="O35" s="30">
        <v>15.3</v>
      </c>
    </row>
    <row r="36" spans="1:15" ht="16.5" customHeight="1" x14ac:dyDescent="0.2">
      <c r="A36" s="7"/>
      <c r="B36" s="7"/>
      <c r="C36" s="7" t="s">
        <v>143</v>
      </c>
      <c r="D36" s="7"/>
      <c r="E36" s="7"/>
      <c r="F36" s="7"/>
      <c r="G36" s="7"/>
      <c r="H36" s="7"/>
      <c r="I36" s="7"/>
      <c r="J36" s="7"/>
      <c r="K36" s="7"/>
      <c r="L36" s="9" t="s">
        <v>938</v>
      </c>
      <c r="M36" s="30">
        <v>12.1</v>
      </c>
      <c r="N36" s="30">
        <v>13.3</v>
      </c>
      <c r="O36" s="30">
        <v>15.4</v>
      </c>
    </row>
    <row r="37" spans="1:15" ht="16.5" customHeight="1" x14ac:dyDescent="0.2">
      <c r="A37" s="7"/>
      <c r="B37" s="7"/>
      <c r="C37" s="7" t="s">
        <v>144</v>
      </c>
      <c r="D37" s="7"/>
      <c r="E37" s="7"/>
      <c r="F37" s="7"/>
      <c r="G37" s="7"/>
      <c r="H37" s="7"/>
      <c r="I37" s="7"/>
      <c r="J37" s="7"/>
      <c r="K37" s="7"/>
      <c r="L37" s="9" t="s">
        <v>938</v>
      </c>
      <c r="M37" s="30">
        <v>11.6</v>
      </c>
      <c r="N37" s="30">
        <v>13.3</v>
      </c>
      <c r="O37" s="30">
        <v>14.5</v>
      </c>
    </row>
    <row r="38" spans="1:15" ht="16.5" customHeight="1" x14ac:dyDescent="0.2">
      <c r="A38" s="7"/>
      <c r="B38" s="7"/>
      <c r="C38" s="7" t="s">
        <v>145</v>
      </c>
      <c r="D38" s="7"/>
      <c r="E38" s="7"/>
      <c r="F38" s="7"/>
      <c r="G38" s="7"/>
      <c r="H38" s="7"/>
      <c r="I38" s="7"/>
      <c r="J38" s="7"/>
      <c r="K38" s="7"/>
      <c r="L38" s="9" t="s">
        <v>938</v>
      </c>
      <c r="M38" s="30">
        <v>11.3</v>
      </c>
      <c r="N38" s="30">
        <v>12.8</v>
      </c>
      <c r="O38" s="30">
        <v>14.5</v>
      </c>
    </row>
    <row r="39" spans="1:15" ht="16.5" customHeight="1" x14ac:dyDescent="0.2">
      <c r="A39" s="7"/>
      <c r="B39" s="7"/>
      <c r="C39" s="7" t="s">
        <v>949</v>
      </c>
      <c r="D39" s="7"/>
      <c r="E39" s="7"/>
      <c r="F39" s="7"/>
      <c r="G39" s="7"/>
      <c r="H39" s="7"/>
      <c r="I39" s="7"/>
      <c r="J39" s="7"/>
      <c r="K39" s="7"/>
      <c r="L39" s="9" t="s">
        <v>938</v>
      </c>
      <c r="M39" s="30">
        <v>11.1</v>
      </c>
      <c r="N39" s="30">
        <v>12.6</v>
      </c>
      <c r="O39" s="30">
        <v>14.3</v>
      </c>
    </row>
    <row r="40" spans="1:15" ht="16.5" customHeight="1" x14ac:dyDescent="0.2">
      <c r="A40" s="7"/>
      <c r="B40" s="7"/>
      <c r="C40" s="7" t="s">
        <v>147</v>
      </c>
      <c r="D40" s="7"/>
      <c r="E40" s="7"/>
      <c r="F40" s="7"/>
      <c r="G40" s="7"/>
      <c r="H40" s="7"/>
      <c r="I40" s="7"/>
      <c r="J40" s="7"/>
      <c r="K40" s="7"/>
      <c r="L40" s="9" t="s">
        <v>938</v>
      </c>
      <c r="M40" s="30">
        <v>11</v>
      </c>
      <c r="N40" s="30">
        <v>12.5</v>
      </c>
      <c r="O40" s="30">
        <v>14.3</v>
      </c>
    </row>
    <row r="41" spans="1:15" ht="16.5" customHeight="1" x14ac:dyDescent="0.2">
      <c r="A41" s="7" t="s">
        <v>941</v>
      </c>
      <c r="B41" s="7"/>
      <c r="C41" s="7"/>
      <c r="D41" s="7"/>
      <c r="E41" s="7"/>
      <c r="F41" s="7"/>
      <c r="G41" s="7"/>
      <c r="H41" s="7"/>
      <c r="I41" s="7"/>
      <c r="J41" s="7"/>
      <c r="K41" s="7"/>
      <c r="L41" s="9"/>
      <c r="M41" s="10"/>
      <c r="N41" s="10"/>
      <c r="O41" s="10"/>
    </row>
    <row r="42" spans="1:15" ht="16.5" customHeight="1" x14ac:dyDescent="0.2">
      <c r="A42" s="7"/>
      <c r="B42" s="7" t="s">
        <v>748</v>
      </c>
      <c r="C42" s="7"/>
      <c r="D42" s="7"/>
      <c r="E42" s="7"/>
      <c r="F42" s="7"/>
      <c r="G42" s="7"/>
      <c r="H42" s="7"/>
      <c r="I42" s="7"/>
      <c r="J42" s="7"/>
      <c r="K42" s="7"/>
      <c r="L42" s="9"/>
      <c r="M42" s="10"/>
      <c r="N42" s="10"/>
      <c r="O42" s="10"/>
    </row>
    <row r="43" spans="1:15" ht="16.5" customHeight="1" x14ac:dyDescent="0.2">
      <c r="A43" s="7"/>
      <c r="B43" s="7"/>
      <c r="C43" s="7" t="s">
        <v>96</v>
      </c>
      <c r="D43" s="7"/>
      <c r="E43" s="7"/>
      <c r="F43" s="7"/>
      <c r="G43" s="7"/>
      <c r="H43" s="7"/>
      <c r="I43" s="7"/>
      <c r="J43" s="7"/>
      <c r="K43" s="7"/>
      <c r="L43" s="9" t="s">
        <v>938</v>
      </c>
      <c r="M43" s="30">
        <v>28.3</v>
      </c>
      <c r="N43" s="30">
        <v>33.299999999999997</v>
      </c>
      <c r="O43" s="30">
        <v>49.1</v>
      </c>
    </row>
    <row r="44" spans="1:15" ht="16.5" customHeight="1" x14ac:dyDescent="0.2">
      <c r="A44" s="7"/>
      <c r="B44" s="7"/>
      <c r="C44" s="7" t="s">
        <v>141</v>
      </c>
      <c r="D44" s="7"/>
      <c r="E44" s="7"/>
      <c r="F44" s="7"/>
      <c r="G44" s="7"/>
      <c r="H44" s="7"/>
      <c r="I44" s="7"/>
      <c r="J44" s="7"/>
      <c r="K44" s="7"/>
      <c r="L44" s="9" t="s">
        <v>938</v>
      </c>
      <c r="M44" s="30">
        <v>28.7</v>
      </c>
      <c r="N44" s="30">
        <v>33.799999999999997</v>
      </c>
      <c r="O44" s="30">
        <v>53.2</v>
      </c>
    </row>
    <row r="45" spans="1:15" ht="16.5" customHeight="1" x14ac:dyDescent="0.2">
      <c r="A45" s="7"/>
      <c r="B45" s="7"/>
      <c r="C45" s="7" t="s">
        <v>142</v>
      </c>
      <c r="D45" s="7"/>
      <c r="E45" s="7"/>
      <c r="F45" s="7"/>
      <c r="G45" s="7"/>
      <c r="H45" s="7"/>
      <c r="I45" s="7"/>
      <c r="J45" s="7"/>
      <c r="K45" s="7"/>
      <c r="L45" s="9" t="s">
        <v>938</v>
      </c>
      <c r="M45" s="30">
        <v>27.1</v>
      </c>
      <c r="N45" s="30">
        <v>33.4</v>
      </c>
      <c r="O45" s="30">
        <v>49.8</v>
      </c>
    </row>
    <row r="46" spans="1:15" ht="16.5" customHeight="1" x14ac:dyDescent="0.2">
      <c r="A46" s="7"/>
      <c r="B46" s="7"/>
      <c r="C46" s="7" t="s">
        <v>143</v>
      </c>
      <c r="D46" s="7"/>
      <c r="E46" s="7"/>
      <c r="F46" s="7"/>
      <c r="G46" s="7"/>
      <c r="H46" s="7"/>
      <c r="I46" s="7"/>
      <c r="J46" s="7"/>
      <c r="K46" s="7"/>
      <c r="L46" s="9" t="s">
        <v>938</v>
      </c>
      <c r="M46" s="30">
        <v>29.1</v>
      </c>
      <c r="N46" s="30">
        <v>36.1</v>
      </c>
      <c r="O46" s="30">
        <v>50.5</v>
      </c>
    </row>
    <row r="47" spans="1:15" ht="16.5" customHeight="1" x14ac:dyDescent="0.2">
      <c r="A47" s="7"/>
      <c r="B47" s="7"/>
      <c r="C47" s="7" t="s">
        <v>144</v>
      </c>
      <c r="D47" s="7"/>
      <c r="E47" s="7"/>
      <c r="F47" s="7"/>
      <c r="G47" s="7"/>
      <c r="H47" s="7"/>
      <c r="I47" s="7"/>
      <c r="J47" s="7"/>
      <c r="K47" s="7"/>
      <c r="L47" s="9" t="s">
        <v>938</v>
      </c>
      <c r="M47" s="30">
        <v>28</v>
      </c>
      <c r="N47" s="30">
        <v>34.799999999999997</v>
      </c>
      <c r="O47" s="30">
        <v>48.1</v>
      </c>
    </row>
    <row r="48" spans="1:15" ht="16.5" customHeight="1" x14ac:dyDescent="0.2">
      <c r="A48" s="7"/>
      <c r="B48" s="7"/>
      <c r="C48" s="7" t="s">
        <v>145</v>
      </c>
      <c r="D48" s="7"/>
      <c r="E48" s="7"/>
      <c r="F48" s="7"/>
      <c r="G48" s="7"/>
      <c r="H48" s="7"/>
      <c r="I48" s="7"/>
      <c r="J48" s="7"/>
      <c r="K48" s="7"/>
      <c r="L48" s="9" t="s">
        <v>938</v>
      </c>
      <c r="M48" s="30">
        <v>25.5</v>
      </c>
      <c r="N48" s="30">
        <v>33.700000000000003</v>
      </c>
      <c r="O48" s="30">
        <v>51</v>
      </c>
    </row>
    <row r="49" spans="1:15" ht="16.5" customHeight="1" x14ac:dyDescent="0.2">
      <c r="A49" s="7"/>
      <c r="B49" s="7"/>
      <c r="C49" s="7" t="s">
        <v>949</v>
      </c>
      <c r="D49" s="7"/>
      <c r="E49" s="7"/>
      <c r="F49" s="7"/>
      <c r="G49" s="7"/>
      <c r="H49" s="7"/>
      <c r="I49" s="7"/>
      <c r="J49" s="7"/>
      <c r="K49" s="7"/>
      <c r="L49" s="9" t="s">
        <v>938</v>
      </c>
      <c r="M49" s="30">
        <v>25.8</v>
      </c>
      <c r="N49" s="30">
        <v>32.4</v>
      </c>
      <c r="O49" s="30">
        <v>50.6</v>
      </c>
    </row>
    <row r="50" spans="1:15" ht="16.5" customHeight="1" x14ac:dyDescent="0.2">
      <c r="A50" s="7"/>
      <c r="B50" s="7"/>
      <c r="C50" s="7" t="s">
        <v>147</v>
      </c>
      <c r="D50" s="7"/>
      <c r="E50" s="7"/>
      <c r="F50" s="7"/>
      <c r="G50" s="7"/>
      <c r="H50" s="7"/>
      <c r="I50" s="7"/>
      <c r="J50" s="7"/>
      <c r="K50" s="7"/>
      <c r="L50" s="9" t="s">
        <v>938</v>
      </c>
      <c r="M50" s="30">
        <v>22.4</v>
      </c>
      <c r="N50" s="30">
        <v>34.200000000000003</v>
      </c>
      <c r="O50" s="30">
        <v>49.3</v>
      </c>
    </row>
    <row r="51" spans="1:15" ht="16.5" customHeight="1" x14ac:dyDescent="0.2">
      <c r="A51" s="7"/>
      <c r="B51" s="7" t="s">
        <v>950</v>
      </c>
      <c r="C51" s="7"/>
      <c r="D51" s="7"/>
      <c r="E51" s="7"/>
      <c r="F51" s="7"/>
      <c r="G51" s="7"/>
      <c r="H51" s="7"/>
      <c r="I51" s="7"/>
      <c r="J51" s="7"/>
      <c r="K51" s="7"/>
      <c r="L51" s="9"/>
      <c r="M51" s="10"/>
      <c r="N51" s="10"/>
      <c r="O51" s="10"/>
    </row>
    <row r="52" spans="1:15" ht="16.5" customHeight="1" x14ac:dyDescent="0.2">
      <c r="A52" s="7"/>
      <c r="B52" s="7"/>
      <c r="C52" s="7" t="s">
        <v>96</v>
      </c>
      <c r="D52" s="7"/>
      <c r="E52" s="7"/>
      <c r="F52" s="7"/>
      <c r="G52" s="7"/>
      <c r="H52" s="7"/>
      <c r="I52" s="7"/>
      <c r="J52" s="7"/>
      <c r="K52" s="7"/>
      <c r="L52" s="9" t="s">
        <v>938</v>
      </c>
      <c r="M52" s="30">
        <v>10.5</v>
      </c>
      <c r="N52" s="30">
        <v>12</v>
      </c>
      <c r="O52" s="30">
        <v>11.3</v>
      </c>
    </row>
    <row r="53" spans="1:15" ht="16.5" customHeight="1" x14ac:dyDescent="0.2">
      <c r="A53" s="7"/>
      <c r="B53" s="7"/>
      <c r="C53" s="7" t="s">
        <v>141</v>
      </c>
      <c r="D53" s="7"/>
      <c r="E53" s="7"/>
      <c r="F53" s="7"/>
      <c r="G53" s="7"/>
      <c r="H53" s="7"/>
      <c r="I53" s="7"/>
      <c r="J53" s="7"/>
      <c r="K53" s="7"/>
      <c r="L53" s="9" t="s">
        <v>938</v>
      </c>
      <c r="M53" s="30">
        <v>11.3</v>
      </c>
      <c r="N53" s="30">
        <v>12.7</v>
      </c>
      <c r="O53" s="30">
        <v>11.9</v>
      </c>
    </row>
    <row r="54" spans="1:15" ht="16.5" customHeight="1" x14ac:dyDescent="0.2">
      <c r="A54" s="7"/>
      <c r="B54" s="7"/>
      <c r="C54" s="7" t="s">
        <v>142</v>
      </c>
      <c r="D54" s="7"/>
      <c r="E54" s="7"/>
      <c r="F54" s="7"/>
      <c r="G54" s="7"/>
      <c r="H54" s="7"/>
      <c r="I54" s="7"/>
      <c r="J54" s="7"/>
      <c r="K54" s="7"/>
      <c r="L54" s="9" t="s">
        <v>938</v>
      </c>
      <c r="M54" s="30">
        <v>11.5</v>
      </c>
      <c r="N54" s="30">
        <v>12.5</v>
      </c>
      <c r="O54" s="30">
        <v>12.2</v>
      </c>
    </row>
    <row r="55" spans="1:15" ht="16.5" customHeight="1" x14ac:dyDescent="0.2">
      <c r="A55" s="7"/>
      <c r="B55" s="7"/>
      <c r="C55" s="7" t="s">
        <v>143</v>
      </c>
      <c r="D55" s="7"/>
      <c r="E55" s="7"/>
      <c r="F55" s="7"/>
      <c r="G55" s="7"/>
      <c r="H55" s="7"/>
      <c r="I55" s="7"/>
      <c r="J55" s="7"/>
      <c r="K55" s="7"/>
      <c r="L55" s="9" t="s">
        <v>938</v>
      </c>
      <c r="M55" s="30">
        <v>11.8</v>
      </c>
      <c r="N55" s="30">
        <v>12.3</v>
      </c>
      <c r="O55" s="30">
        <v>12.7</v>
      </c>
    </row>
    <row r="56" spans="1:15" ht="16.5" customHeight="1" x14ac:dyDescent="0.2">
      <c r="A56" s="7"/>
      <c r="B56" s="7"/>
      <c r="C56" s="7" t="s">
        <v>144</v>
      </c>
      <c r="D56" s="7"/>
      <c r="E56" s="7"/>
      <c r="F56" s="7"/>
      <c r="G56" s="7"/>
      <c r="H56" s="7"/>
      <c r="I56" s="7"/>
      <c r="J56" s="7"/>
      <c r="K56" s="7"/>
      <c r="L56" s="9" t="s">
        <v>938</v>
      </c>
      <c r="M56" s="30">
        <v>11.4</v>
      </c>
      <c r="N56" s="30">
        <v>12.1</v>
      </c>
      <c r="O56" s="30">
        <v>11.7</v>
      </c>
    </row>
    <row r="57" spans="1:15" ht="16.5" customHeight="1" x14ac:dyDescent="0.2">
      <c r="A57" s="7"/>
      <c r="B57" s="7"/>
      <c r="C57" s="7" t="s">
        <v>145</v>
      </c>
      <c r="D57" s="7"/>
      <c r="E57" s="7"/>
      <c r="F57" s="7"/>
      <c r="G57" s="7"/>
      <c r="H57" s="7"/>
      <c r="I57" s="7"/>
      <c r="J57" s="7"/>
      <c r="K57" s="7"/>
      <c r="L57" s="9" t="s">
        <v>938</v>
      </c>
      <c r="M57" s="30">
        <v>10.7</v>
      </c>
      <c r="N57" s="30">
        <v>11.7</v>
      </c>
      <c r="O57" s="30">
        <v>12.2</v>
      </c>
    </row>
    <row r="58" spans="1:15" ht="16.5" customHeight="1" x14ac:dyDescent="0.2">
      <c r="A58" s="7"/>
      <c r="B58" s="7"/>
      <c r="C58" s="7" t="s">
        <v>949</v>
      </c>
      <c r="D58" s="7"/>
      <c r="E58" s="7"/>
      <c r="F58" s="7"/>
      <c r="G58" s="7"/>
      <c r="H58" s="7"/>
      <c r="I58" s="7"/>
      <c r="J58" s="7"/>
      <c r="K58" s="7"/>
      <c r="L58" s="9" t="s">
        <v>938</v>
      </c>
      <c r="M58" s="30">
        <v>10.5</v>
      </c>
      <c r="N58" s="30">
        <v>11.6</v>
      </c>
      <c r="O58" s="30">
        <v>11.8</v>
      </c>
    </row>
    <row r="59" spans="1:15" ht="16.5" customHeight="1" x14ac:dyDescent="0.2">
      <c r="A59" s="7"/>
      <c r="B59" s="7"/>
      <c r="C59" s="7" t="s">
        <v>147</v>
      </c>
      <c r="D59" s="7"/>
      <c r="E59" s="7"/>
      <c r="F59" s="7"/>
      <c r="G59" s="7"/>
      <c r="H59" s="7"/>
      <c r="I59" s="7"/>
      <c r="J59" s="7"/>
      <c r="K59" s="7"/>
      <c r="L59" s="9" t="s">
        <v>938</v>
      </c>
      <c r="M59" s="30">
        <v>10.5</v>
      </c>
      <c r="N59" s="30">
        <v>11.8</v>
      </c>
      <c r="O59" s="30">
        <v>12.8</v>
      </c>
    </row>
    <row r="60" spans="1:15" ht="16.5" customHeight="1" x14ac:dyDescent="0.2">
      <c r="A60" s="7" t="s">
        <v>956</v>
      </c>
      <c r="B60" s="7"/>
      <c r="C60" s="7"/>
      <c r="D60" s="7"/>
      <c r="E60" s="7"/>
      <c r="F60" s="7"/>
      <c r="G60" s="7"/>
      <c r="H60" s="7"/>
      <c r="I60" s="7"/>
      <c r="J60" s="7"/>
      <c r="K60" s="7"/>
      <c r="L60" s="9"/>
      <c r="M60" s="10"/>
      <c r="N60" s="10"/>
      <c r="O60" s="10"/>
    </row>
    <row r="61" spans="1:15" ht="16.5" customHeight="1" x14ac:dyDescent="0.2">
      <c r="A61" s="7"/>
      <c r="B61" s="7" t="s">
        <v>748</v>
      </c>
      <c r="C61" s="7"/>
      <c r="D61" s="7"/>
      <c r="E61" s="7"/>
      <c r="F61" s="7"/>
      <c r="G61" s="7"/>
      <c r="H61" s="7"/>
      <c r="I61" s="7"/>
      <c r="J61" s="7"/>
      <c r="K61" s="7"/>
      <c r="L61" s="9"/>
      <c r="M61" s="10"/>
      <c r="N61" s="10"/>
      <c r="O61" s="10"/>
    </row>
    <row r="62" spans="1:15" ht="16.5" customHeight="1" x14ac:dyDescent="0.2">
      <c r="A62" s="7"/>
      <c r="B62" s="7"/>
      <c r="C62" s="7" t="s">
        <v>96</v>
      </c>
      <c r="D62" s="7"/>
      <c r="E62" s="7"/>
      <c r="F62" s="7"/>
      <c r="G62" s="7"/>
      <c r="H62" s="7"/>
      <c r="I62" s="7"/>
      <c r="J62" s="7"/>
      <c r="K62" s="7"/>
      <c r="L62" s="9" t="s">
        <v>938</v>
      </c>
      <c r="M62" s="30">
        <v>57.1</v>
      </c>
      <c r="N62" s="30">
        <v>64.7</v>
      </c>
      <c r="O62" s="33">
        <v>114.2</v>
      </c>
    </row>
    <row r="63" spans="1:15" ht="16.5" customHeight="1" x14ac:dyDescent="0.2">
      <c r="A63" s="7"/>
      <c r="B63" s="7"/>
      <c r="C63" s="7" t="s">
        <v>141</v>
      </c>
      <c r="D63" s="7"/>
      <c r="E63" s="7"/>
      <c r="F63" s="7"/>
      <c r="G63" s="7"/>
      <c r="H63" s="7"/>
      <c r="I63" s="7"/>
      <c r="J63" s="7"/>
      <c r="K63" s="7"/>
      <c r="L63" s="9" t="s">
        <v>938</v>
      </c>
      <c r="M63" s="30">
        <v>56.5</v>
      </c>
      <c r="N63" s="30">
        <v>66.8</v>
      </c>
      <c r="O63" s="33">
        <v>122.9</v>
      </c>
    </row>
    <row r="64" spans="1:15" ht="16.5" customHeight="1" x14ac:dyDescent="0.2">
      <c r="A64" s="7"/>
      <c r="B64" s="7"/>
      <c r="C64" s="7" t="s">
        <v>142</v>
      </c>
      <c r="D64" s="7"/>
      <c r="E64" s="7"/>
      <c r="F64" s="7"/>
      <c r="G64" s="7"/>
      <c r="H64" s="7"/>
      <c r="I64" s="7"/>
      <c r="J64" s="7"/>
      <c r="K64" s="7"/>
      <c r="L64" s="9" t="s">
        <v>938</v>
      </c>
      <c r="M64" s="30">
        <v>53.8</v>
      </c>
      <c r="N64" s="30">
        <v>67.3</v>
      </c>
      <c r="O64" s="33">
        <v>120.7</v>
      </c>
    </row>
    <row r="65" spans="1:15" ht="16.5" customHeight="1" x14ac:dyDescent="0.2">
      <c r="A65" s="7"/>
      <c r="B65" s="7"/>
      <c r="C65" s="7" t="s">
        <v>143</v>
      </c>
      <c r="D65" s="7"/>
      <c r="E65" s="7"/>
      <c r="F65" s="7"/>
      <c r="G65" s="7"/>
      <c r="H65" s="7"/>
      <c r="I65" s="7"/>
      <c r="J65" s="7"/>
      <c r="K65" s="7"/>
      <c r="L65" s="9" t="s">
        <v>938</v>
      </c>
      <c r="M65" s="30">
        <v>57.8</v>
      </c>
      <c r="N65" s="30">
        <v>68.3</v>
      </c>
      <c r="O65" s="33">
        <v>120.8</v>
      </c>
    </row>
    <row r="66" spans="1:15" ht="16.5" customHeight="1" x14ac:dyDescent="0.2">
      <c r="A66" s="7"/>
      <c r="B66" s="7"/>
      <c r="C66" s="7" t="s">
        <v>144</v>
      </c>
      <c r="D66" s="7"/>
      <c r="E66" s="7"/>
      <c r="F66" s="7"/>
      <c r="G66" s="7"/>
      <c r="H66" s="7"/>
      <c r="I66" s="7"/>
      <c r="J66" s="7"/>
      <c r="K66" s="7"/>
      <c r="L66" s="9" t="s">
        <v>938</v>
      </c>
      <c r="M66" s="30">
        <v>55.5</v>
      </c>
      <c r="N66" s="30">
        <v>65.5</v>
      </c>
      <c r="O66" s="33">
        <v>116.5</v>
      </c>
    </row>
    <row r="67" spans="1:15" ht="16.5" customHeight="1" x14ac:dyDescent="0.2">
      <c r="A67" s="7"/>
      <c r="B67" s="7"/>
      <c r="C67" s="7" t="s">
        <v>145</v>
      </c>
      <c r="D67" s="7"/>
      <c r="E67" s="7"/>
      <c r="F67" s="7"/>
      <c r="G67" s="7"/>
      <c r="H67" s="7"/>
      <c r="I67" s="7"/>
      <c r="J67" s="7"/>
      <c r="K67" s="7"/>
      <c r="L67" s="9" t="s">
        <v>938</v>
      </c>
      <c r="M67" s="30">
        <v>51.4</v>
      </c>
      <c r="N67" s="30">
        <v>62.9</v>
      </c>
      <c r="O67" s="33">
        <v>115.6</v>
      </c>
    </row>
    <row r="68" spans="1:15" ht="16.5" customHeight="1" x14ac:dyDescent="0.2">
      <c r="A68" s="7"/>
      <c r="B68" s="7"/>
      <c r="C68" s="7" t="s">
        <v>949</v>
      </c>
      <c r="D68" s="7"/>
      <c r="E68" s="7"/>
      <c r="F68" s="7"/>
      <c r="G68" s="7"/>
      <c r="H68" s="7"/>
      <c r="I68" s="7"/>
      <c r="J68" s="7"/>
      <c r="K68" s="7"/>
      <c r="L68" s="9" t="s">
        <v>938</v>
      </c>
      <c r="M68" s="30">
        <v>48.9</v>
      </c>
      <c r="N68" s="30">
        <v>60.5</v>
      </c>
      <c r="O68" s="33">
        <v>115.1</v>
      </c>
    </row>
    <row r="69" spans="1:15" ht="16.5" customHeight="1" x14ac:dyDescent="0.2">
      <c r="A69" s="7"/>
      <c r="B69" s="7"/>
      <c r="C69" s="7" t="s">
        <v>147</v>
      </c>
      <c r="D69" s="7"/>
      <c r="E69" s="7"/>
      <c r="F69" s="7"/>
      <c r="G69" s="7"/>
      <c r="H69" s="7"/>
      <c r="I69" s="7"/>
      <c r="J69" s="7"/>
      <c r="K69" s="7"/>
      <c r="L69" s="9" t="s">
        <v>938</v>
      </c>
      <c r="M69" s="30">
        <v>42.7</v>
      </c>
      <c r="N69" s="30">
        <v>59.5</v>
      </c>
      <c r="O69" s="33">
        <v>104.4</v>
      </c>
    </row>
    <row r="70" spans="1:15" ht="16.5" customHeight="1" x14ac:dyDescent="0.2">
      <c r="A70" s="7"/>
      <c r="B70" s="7" t="s">
        <v>950</v>
      </c>
      <c r="C70" s="7"/>
      <c r="D70" s="7"/>
      <c r="E70" s="7"/>
      <c r="F70" s="7"/>
      <c r="G70" s="7"/>
      <c r="H70" s="7"/>
      <c r="I70" s="7"/>
      <c r="J70" s="7"/>
      <c r="K70" s="7"/>
      <c r="L70" s="9"/>
      <c r="M70" s="10"/>
      <c r="N70" s="10"/>
      <c r="O70" s="10"/>
    </row>
    <row r="71" spans="1:15" ht="16.5" customHeight="1" x14ac:dyDescent="0.2">
      <c r="A71" s="7"/>
      <c r="B71" s="7"/>
      <c r="C71" s="7" t="s">
        <v>96</v>
      </c>
      <c r="D71" s="7"/>
      <c r="E71" s="7"/>
      <c r="F71" s="7"/>
      <c r="G71" s="7"/>
      <c r="H71" s="7"/>
      <c r="I71" s="7"/>
      <c r="J71" s="7"/>
      <c r="K71" s="7"/>
      <c r="L71" s="9" t="s">
        <v>938</v>
      </c>
      <c r="M71" s="30">
        <v>23.5</v>
      </c>
      <c r="N71" s="30">
        <v>26.2</v>
      </c>
      <c r="O71" s="30">
        <v>27.2</v>
      </c>
    </row>
    <row r="72" spans="1:15" ht="16.5" customHeight="1" x14ac:dyDescent="0.2">
      <c r="A72" s="7"/>
      <c r="B72" s="7"/>
      <c r="C72" s="7" t="s">
        <v>141</v>
      </c>
      <c r="D72" s="7"/>
      <c r="E72" s="7"/>
      <c r="F72" s="7"/>
      <c r="G72" s="7"/>
      <c r="H72" s="7"/>
      <c r="I72" s="7"/>
      <c r="J72" s="7"/>
      <c r="K72" s="7"/>
      <c r="L72" s="9" t="s">
        <v>938</v>
      </c>
      <c r="M72" s="30">
        <v>25.2</v>
      </c>
      <c r="N72" s="30">
        <v>28</v>
      </c>
      <c r="O72" s="30">
        <v>28.7</v>
      </c>
    </row>
    <row r="73" spans="1:15" ht="16.5" customHeight="1" x14ac:dyDescent="0.2">
      <c r="A73" s="7"/>
      <c r="B73" s="7"/>
      <c r="C73" s="7" t="s">
        <v>142</v>
      </c>
      <c r="D73" s="7"/>
      <c r="E73" s="7"/>
      <c r="F73" s="7"/>
      <c r="G73" s="7"/>
      <c r="H73" s="7"/>
      <c r="I73" s="7"/>
      <c r="J73" s="7"/>
      <c r="K73" s="7"/>
      <c r="L73" s="9" t="s">
        <v>938</v>
      </c>
      <c r="M73" s="30">
        <v>26.1</v>
      </c>
      <c r="N73" s="30">
        <v>28.3</v>
      </c>
      <c r="O73" s="30">
        <v>29.6</v>
      </c>
    </row>
    <row r="74" spans="1:15" ht="16.5" customHeight="1" x14ac:dyDescent="0.2">
      <c r="A74" s="7"/>
      <c r="B74" s="7"/>
      <c r="C74" s="7" t="s">
        <v>143</v>
      </c>
      <c r="D74" s="7"/>
      <c r="E74" s="7"/>
      <c r="F74" s="7"/>
      <c r="G74" s="7"/>
      <c r="H74" s="7"/>
      <c r="I74" s="7"/>
      <c r="J74" s="7"/>
      <c r="K74" s="7"/>
      <c r="L74" s="9" t="s">
        <v>938</v>
      </c>
      <c r="M74" s="30">
        <v>25.9</v>
      </c>
      <c r="N74" s="30">
        <v>26.7</v>
      </c>
      <c r="O74" s="30">
        <v>29.4</v>
      </c>
    </row>
    <row r="75" spans="1:15" ht="16.5" customHeight="1" x14ac:dyDescent="0.2">
      <c r="A75" s="7"/>
      <c r="B75" s="7"/>
      <c r="C75" s="7" t="s">
        <v>144</v>
      </c>
      <c r="D75" s="7"/>
      <c r="E75" s="7"/>
      <c r="F75" s="7"/>
      <c r="G75" s="7"/>
      <c r="H75" s="7"/>
      <c r="I75" s="7"/>
      <c r="J75" s="7"/>
      <c r="K75" s="7"/>
      <c r="L75" s="9" t="s">
        <v>938</v>
      </c>
      <c r="M75" s="30">
        <v>24.8</v>
      </c>
      <c r="N75" s="30">
        <v>26.5</v>
      </c>
      <c r="O75" s="30">
        <v>27.4</v>
      </c>
    </row>
    <row r="76" spans="1:15" ht="16.5" customHeight="1" x14ac:dyDescent="0.2">
      <c r="A76" s="7"/>
      <c r="B76" s="7"/>
      <c r="C76" s="7" t="s">
        <v>145</v>
      </c>
      <c r="D76" s="7"/>
      <c r="E76" s="7"/>
      <c r="F76" s="7"/>
      <c r="G76" s="7"/>
      <c r="H76" s="7"/>
      <c r="I76" s="7"/>
      <c r="J76" s="7"/>
      <c r="K76" s="7"/>
      <c r="L76" s="9" t="s">
        <v>938</v>
      </c>
      <c r="M76" s="30">
        <v>23.6</v>
      </c>
      <c r="N76" s="30">
        <v>25.5</v>
      </c>
      <c r="O76" s="30">
        <v>27.7</v>
      </c>
    </row>
    <row r="77" spans="1:15" ht="16.5" customHeight="1" x14ac:dyDescent="0.2">
      <c r="A77" s="7"/>
      <c r="B77" s="7"/>
      <c r="C77" s="7" t="s">
        <v>949</v>
      </c>
      <c r="D77" s="7"/>
      <c r="E77" s="7"/>
      <c r="F77" s="7"/>
      <c r="G77" s="7"/>
      <c r="H77" s="7"/>
      <c r="I77" s="7"/>
      <c r="J77" s="7"/>
      <c r="K77" s="7"/>
      <c r="L77" s="9" t="s">
        <v>938</v>
      </c>
      <c r="M77" s="30">
        <v>22.7</v>
      </c>
      <c r="N77" s="30">
        <v>24.9</v>
      </c>
      <c r="O77" s="30">
        <v>27.1</v>
      </c>
    </row>
    <row r="78" spans="1:15" ht="16.5" customHeight="1" x14ac:dyDescent="0.2">
      <c r="A78" s="11"/>
      <c r="B78" s="11"/>
      <c r="C78" s="11" t="s">
        <v>147</v>
      </c>
      <c r="D78" s="11"/>
      <c r="E78" s="11"/>
      <c r="F78" s="11"/>
      <c r="G78" s="11"/>
      <c r="H78" s="11"/>
      <c r="I78" s="11"/>
      <c r="J78" s="11"/>
      <c r="K78" s="11"/>
      <c r="L78" s="12" t="s">
        <v>938</v>
      </c>
      <c r="M78" s="37">
        <v>22.3</v>
      </c>
      <c r="N78" s="37">
        <v>25</v>
      </c>
      <c r="O78" s="37">
        <v>28.2</v>
      </c>
    </row>
    <row r="79" spans="1:15" ht="4.5" customHeight="1" x14ac:dyDescent="0.2">
      <c r="A79" s="25"/>
      <c r="B79" s="25"/>
      <c r="C79" s="2"/>
      <c r="D79" s="2"/>
      <c r="E79" s="2"/>
      <c r="F79" s="2"/>
      <c r="G79" s="2"/>
      <c r="H79" s="2"/>
      <c r="I79" s="2"/>
      <c r="J79" s="2"/>
      <c r="K79" s="2"/>
      <c r="L79" s="2"/>
      <c r="M79" s="2"/>
      <c r="N79" s="2"/>
      <c r="O79" s="2"/>
    </row>
    <row r="80" spans="1:15" ht="16.5" customHeight="1" x14ac:dyDescent="0.2">
      <c r="A80" s="25"/>
      <c r="B80" s="25"/>
      <c r="C80" s="79" t="s">
        <v>824</v>
      </c>
      <c r="D80" s="79"/>
      <c r="E80" s="79"/>
      <c r="F80" s="79"/>
      <c r="G80" s="79"/>
      <c r="H80" s="79"/>
      <c r="I80" s="79"/>
      <c r="J80" s="79"/>
      <c r="K80" s="79"/>
      <c r="L80" s="79"/>
      <c r="M80" s="79"/>
      <c r="N80" s="79"/>
      <c r="O80" s="79"/>
    </row>
    <row r="81" spans="1:15" ht="4.5" customHeight="1" x14ac:dyDescent="0.2">
      <c r="A81" s="25"/>
      <c r="B81" s="25"/>
      <c r="C81" s="2"/>
      <c r="D81" s="2"/>
      <c r="E81" s="2"/>
      <c r="F81" s="2"/>
      <c r="G81" s="2"/>
      <c r="H81" s="2"/>
      <c r="I81" s="2"/>
      <c r="J81" s="2"/>
      <c r="K81" s="2"/>
      <c r="L81" s="2"/>
      <c r="M81" s="2"/>
      <c r="N81" s="2"/>
      <c r="O81" s="2"/>
    </row>
    <row r="82" spans="1:15" ht="16.5" customHeight="1" x14ac:dyDescent="0.2">
      <c r="A82" s="25" t="s">
        <v>115</v>
      </c>
      <c r="B82" s="25"/>
      <c r="C82" s="79" t="s">
        <v>942</v>
      </c>
      <c r="D82" s="79"/>
      <c r="E82" s="79"/>
      <c r="F82" s="79"/>
      <c r="G82" s="79"/>
      <c r="H82" s="79"/>
      <c r="I82" s="79"/>
      <c r="J82" s="79"/>
      <c r="K82" s="79"/>
      <c r="L82" s="79"/>
      <c r="M82" s="79"/>
      <c r="N82" s="79"/>
      <c r="O82" s="79"/>
    </row>
    <row r="83" spans="1:15" ht="55.15" customHeight="1" x14ac:dyDescent="0.2">
      <c r="A83" s="25" t="s">
        <v>117</v>
      </c>
      <c r="B83" s="25"/>
      <c r="C83" s="79" t="s">
        <v>337</v>
      </c>
      <c r="D83" s="79"/>
      <c r="E83" s="79"/>
      <c r="F83" s="79"/>
      <c r="G83" s="79"/>
      <c r="H83" s="79"/>
      <c r="I83" s="79"/>
      <c r="J83" s="79"/>
      <c r="K83" s="79"/>
      <c r="L83" s="79"/>
      <c r="M83" s="79"/>
      <c r="N83" s="79"/>
      <c r="O83" s="79"/>
    </row>
    <row r="84" spans="1:15" ht="55.15" customHeight="1" x14ac:dyDescent="0.2">
      <c r="A84" s="25" t="s">
        <v>119</v>
      </c>
      <c r="B84" s="25"/>
      <c r="C84" s="79" t="s">
        <v>943</v>
      </c>
      <c r="D84" s="79"/>
      <c r="E84" s="79"/>
      <c r="F84" s="79"/>
      <c r="G84" s="79"/>
      <c r="H84" s="79"/>
      <c r="I84" s="79"/>
      <c r="J84" s="79"/>
      <c r="K84" s="79"/>
      <c r="L84" s="79"/>
      <c r="M84" s="79"/>
      <c r="N84" s="79"/>
      <c r="O84" s="79"/>
    </row>
    <row r="85" spans="1:15" ht="42.4" customHeight="1" x14ac:dyDescent="0.2">
      <c r="A85" s="25" t="s">
        <v>121</v>
      </c>
      <c r="B85" s="25"/>
      <c r="C85" s="79" t="s">
        <v>944</v>
      </c>
      <c r="D85" s="79"/>
      <c r="E85" s="79"/>
      <c r="F85" s="79"/>
      <c r="G85" s="79"/>
      <c r="H85" s="79"/>
      <c r="I85" s="79"/>
      <c r="J85" s="79"/>
      <c r="K85" s="79"/>
      <c r="L85" s="79"/>
      <c r="M85" s="79"/>
      <c r="N85" s="79"/>
      <c r="O85" s="79"/>
    </row>
    <row r="86" spans="1:15" ht="16.5" customHeight="1" x14ac:dyDescent="0.2">
      <c r="A86" s="25" t="s">
        <v>123</v>
      </c>
      <c r="B86" s="25"/>
      <c r="C86" s="79" t="s">
        <v>963</v>
      </c>
      <c r="D86" s="79"/>
      <c r="E86" s="79"/>
      <c r="F86" s="79"/>
      <c r="G86" s="79"/>
      <c r="H86" s="79"/>
      <c r="I86" s="79"/>
      <c r="J86" s="79"/>
      <c r="K86" s="79"/>
      <c r="L86" s="79"/>
      <c r="M86" s="79"/>
      <c r="N86" s="79"/>
      <c r="O86" s="79"/>
    </row>
    <row r="87" spans="1:15" ht="55.15" customHeight="1" x14ac:dyDescent="0.2">
      <c r="A87" s="25" t="s">
        <v>161</v>
      </c>
      <c r="B87" s="25"/>
      <c r="C87" s="79" t="s">
        <v>945</v>
      </c>
      <c r="D87" s="79"/>
      <c r="E87" s="79"/>
      <c r="F87" s="79"/>
      <c r="G87" s="79"/>
      <c r="H87" s="79"/>
      <c r="I87" s="79"/>
      <c r="J87" s="79"/>
      <c r="K87" s="79"/>
      <c r="L87" s="79"/>
      <c r="M87" s="79"/>
      <c r="N87" s="79"/>
      <c r="O87" s="79"/>
    </row>
    <row r="88" spans="1:15" ht="16.5" customHeight="1" x14ac:dyDescent="0.2">
      <c r="A88" s="25" t="s">
        <v>180</v>
      </c>
      <c r="B88" s="25"/>
      <c r="C88" s="79" t="s">
        <v>953</v>
      </c>
      <c r="D88" s="79"/>
      <c r="E88" s="79"/>
      <c r="F88" s="79"/>
      <c r="G88" s="79"/>
      <c r="H88" s="79"/>
      <c r="I88" s="79"/>
      <c r="J88" s="79"/>
      <c r="K88" s="79"/>
      <c r="L88" s="79"/>
      <c r="M88" s="79"/>
      <c r="N88" s="79"/>
      <c r="O88" s="79"/>
    </row>
    <row r="89" spans="1:15" ht="4.5" customHeight="1" x14ac:dyDescent="0.2"/>
    <row r="90" spans="1:15" ht="16.5" customHeight="1" x14ac:dyDescent="0.2">
      <c r="A90" s="26" t="s">
        <v>125</v>
      </c>
      <c r="B90" s="25"/>
      <c r="C90" s="25"/>
      <c r="D90" s="25"/>
      <c r="E90" s="79" t="s">
        <v>946</v>
      </c>
      <c r="F90" s="79"/>
      <c r="G90" s="79"/>
      <c r="H90" s="79"/>
      <c r="I90" s="79"/>
      <c r="J90" s="79"/>
      <c r="K90" s="79"/>
      <c r="L90" s="79"/>
      <c r="M90" s="79"/>
      <c r="N90" s="79"/>
      <c r="O90" s="79"/>
    </row>
  </sheetData>
  <mergeCells count="10">
    <mergeCell ref="K1:O1"/>
    <mergeCell ref="C80:O80"/>
    <mergeCell ref="C82:O82"/>
    <mergeCell ref="C83:O83"/>
    <mergeCell ref="C84:O84"/>
    <mergeCell ref="C85:O85"/>
    <mergeCell ref="C86:O86"/>
    <mergeCell ref="C87:O87"/>
    <mergeCell ref="C88:O88"/>
    <mergeCell ref="E90:O90"/>
  </mergeCells>
  <pageMargins left="0.7" right="0.7" top="0.75" bottom="0.75" header="0.3" footer="0.3"/>
  <pageSetup paperSize="9" fitToHeight="0" orientation="landscape" horizontalDpi="300" verticalDpi="300"/>
  <headerFooter scaleWithDoc="0" alignWithMargins="0">
    <oddHeader>&amp;C&amp;"Arial"&amp;8TABLE 10A.68</oddHeader>
    <oddFooter>&amp;L&amp;"Arial"&amp;8REPORT ON
GOVERNMENT
SERVICES 2022&amp;R&amp;"Arial"&amp;8PRIMARY AND
COMMUNITY HEALTH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0"/>
  <sheetViews>
    <sheetView showGridLines="0" workbookViewId="0"/>
  </sheetViews>
  <sheetFormatPr defaultColWidth="10.85546875" defaultRowHeight="12.75" x14ac:dyDescent="0.2"/>
  <cols>
    <col min="1" max="10" width="1.7109375" customWidth="1"/>
    <col min="11" max="11" width="19.7109375" customWidth="1"/>
    <col min="12" max="12" width="5.42578125" customWidth="1"/>
    <col min="13" max="21" width="6.7109375" customWidth="1"/>
  </cols>
  <sheetData>
    <row r="1" spans="1:21" ht="17.45" customHeight="1" x14ac:dyDescent="0.2">
      <c r="A1" s="8" t="s">
        <v>210</v>
      </c>
      <c r="B1" s="8"/>
      <c r="C1" s="8"/>
      <c r="D1" s="8"/>
      <c r="E1" s="8"/>
      <c r="F1" s="8"/>
      <c r="G1" s="8"/>
      <c r="H1" s="8"/>
      <c r="I1" s="8"/>
      <c r="J1" s="8"/>
      <c r="K1" s="85" t="s">
        <v>211</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98</v>
      </c>
      <c r="C4" s="7"/>
      <c r="D4" s="7"/>
      <c r="E4" s="7"/>
      <c r="F4" s="7"/>
      <c r="G4" s="7"/>
      <c r="H4" s="7"/>
      <c r="I4" s="7"/>
      <c r="J4" s="7"/>
      <c r="K4" s="7"/>
      <c r="L4" s="9"/>
      <c r="M4" s="10"/>
      <c r="N4" s="10"/>
      <c r="O4" s="10"/>
      <c r="P4" s="10"/>
      <c r="Q4" s="10"/>
      <c r="R4" s="10"/>
      <c r="S4" s="10"/>
      <c r="T4" s="10"/>
      <c r="U4" s="10"/>
    </row>
    <row r="5" spans="1:21" ht="16.5" customHeight="1" x14ac:dyDescent="0.2">
      <c r="A5" s="7"/>
      <c r="B5" s="7"/>
      <c r="C5" s="7" t="s">
        <v>99</v>
      </c>
      <c r="D5" s="7"/>
      <c r="E5" s="7"/>
      <c r="F5" s="7"/>
      <c r="G5" s="7"/>
      <c r="H5" s="7"/>
      <c r="I5" s="7"/>
      <c r="J5" s="7"/>
      <c r="K5" s="7"/>
      <c r="L5" s="9" t="s">
        <v>100</v>
      </c>
      <c r="M5" s="16">
        <v>20</v>
      </c>
      <c r="N5" s="16">
        <v>12</v>
      </c>
      <c r="O5" s="16">
        <v>30</v>
      </c>
      <c r="P5" s="13">
        <v>9</v>
      </c>
      <c r="Q5" s="13">
        <v>7</v>
      </c>
      <c r="R5" s="13">
        <v>2</v>
      </c>
      <c r="S5" s="13">
        <v>2</v>
      </c>
      <c r="T5" s="13" t="s">
        <v>104</v>
      </c>
      <c r="U5" s="16">
        <v>82</v>
      </c>
    </row>
    <row r="6" spans="1:21" ht="16.5" customHeight="1" x14ac:dyDescent="0.2">
      <c r="A6" s="7"/>
      <c r="B6" s="7"/>
      <c r="C6" s="7" t="s">
        <v>213</v>
      </c>
      <c r="D6" s="7"/>
      <c r="E6" s="7"/>
      <c r="F6" s="7"/>
      <c r="G6" s="7"/>
      <c r="H6" s="7"/>
      <c r="I6" s="7"/>
      <c r="J6" s="7"/>
      <c r="K6" s="7"/>
      <c r="L6" s="9" t="s">
        <v>100</v>
      </c>
      <c r="M6" s="15">
        <v>196</v>
      </c>
      <c r="N6" s="15">
        <v>103</v>
      </c>
      <c r="O6" s="16">
        <v>76</v>
      </c>
      <c r="P6" s="16">
        <v>17</v>
      </c>
      <c r="Q6" s="16">
        <v>36</v>
      </c>
      <c r="R6" s="13">
        <v>5</v>
      </c>
      <c r="S6" s="13">
        <v>9</v>
      </c>
      <c r="T6" s="13">
        <v>5</v>
      </c>
      <c r="U6" s="15">
        <v>448</v>
      </c>
    </row>
    <row r="7" spans="1:21" ht="16.5" customHeight="1" x14ac:dyDescent="0.2">
      <c r="A7" s="7"/>
      <c r="B7" s="7"/>
      <c r="C7" s="7" t="s">
        <v>214</v>
      </c>
      <c r="D7" s="7"/>
      <c r="E7" s="7"/>
      <c r="F7" s="7"/>
      <c r="G7" s="7"/>
      <c r="H7" s="7"/>
      <c r="I7" s="7"/>
      <c r="J7" s="7"/>
      <c r="K7" s="7"/>
      <c r="L7" s="9" t="s">
        <v>100</v>
      </c>
      <c r="M7" s="15">
        <v>216</v>
      </c>
      <c r="N7" s="15">
        <v>140</v>
      </c>
      <c r="O7" s="15">
        <v>143</v>
      </c>
      <c r="P7" s="15">
        <v>103</v>
      </c>
      <c r="Q7" s="16">
        <v>62</v>
      </c>
      <c r="R7" s="16">
        <v>14</v>
      </c>
      <c r="S7" s="16">
        <v>12</v>
      </c>
      <c r="T7" s="13">
        <v>5</v>
      </c>
      <c r="U7" s="15">
        <v>694</v>
      </c>
    </row>
    <row r="8" spans="1:21" ht="16.5" customHeight="1" x14ac:dyDescent="0.2">
      <c r="A8" s="7"/>
      <c r="B8" s="7"/>
      <c r="C8" s="7" t="s">
        <v>215</v>
      </c>
      <c r="D8" s="7"/>
      <c r="E8" s="7"/>
      <c r="F8" s="7"/>
      <c r="G8" s="7"/>
      <c r="H8" s="7"/>
      <c r="I8" s="7"/>
      <c r="J8" s="7"/>
      <c r="K8" s="7"/>
      <c r="L8" s="9" t="s">
        <v>100</v>
      </c>
      <c r="M8" s="15">
        <v>432</v>
      </c>
      <c r="N8" s="15">
        <v>255</v>
      </c>
      <c r="O8" s="15">
        <v>249</v>
      </c>
      <c r="P8" s="15">
        <v>129</v>
      </c>
      <c r="Q8" s="15">
        <v>105</v>
      </c>
      <c r="R8" s="16">
        <v>21</v>
      </c>
      <c r="S8" s="16">
        <v>24</v>
      </c>
      <c r="T8" s="16">
        <v>10</v>
      </c>
      <c r="U8" s="17">
        <v>1224</v>
      </c>
    </row>
    <row r="9" spans="1:21" ht="16.5" customHeight="1" x14ac:dyDescent="0.2">
      <c r="A9" s="7"/>
      <c r="B9" s="7" t="s">
        <v>216</v>
      </c>
      <c r="C9" s="7"/>
      <c r="D9" s="7"/>
      <c r="E9" s="7"/>
      <c r="F9" s="7"/>
      <c r="G9" s="7"/>
      <c r="H9" s="7"/>
      <c r="I9" s="7"/>
      <c r="J9" s="7"/>
      <c r="K9" s="7"/>
      <c r="L9" s="9" t="s">
        <v>100</v>
      </c>
      <c r="M9" s="15">
        <v>245</v>
      </c>
      <c r="N9" s="15">
        <v>190</v>
      </c>
      <c r="O9" s="15">
        <v>209</v>
      </c>
      <c r="P9" s="16">
        <v>89</v>
      </c>
      <c r="Q9" s="16">
        <v>75</v>
      </c>
      <c r="R9" s="16">
        <v>25</v>
      </c>
      <c r="S9" s="16">
        <v>15</v>
      </c>
      <c r="T9" s="16">
        <v>10</v>
      </c>
      <c r="U9" s="15">
        <v>857</v>
      </c>
    </row>
    <row r="10" spans="1:21" ht="16.5" customHeight="1" x14ac:dyDescent="0.2">
      <c r="A10" s="7"/>
      <c r="B10" s="7" t="s">
        <v>217</v>
      </c>
      <c r="C10" s="7"/>
      <c r="D10" s="7"/>
      <c r="E10" s="7"/>
      <c r="F10" s="7"/>
      <c r="G10" s="7"/>
      <c r="H10" s="7"/>
      <c r="I10" s="7"/>
      <c r="J10" s="7"/>
      <c r="K10" s="7"/>
      <c r="L10" s="9" t="s">
        <v>100</v>
      </c>
      <c r="M10" s="15">
        <v>677</v>
      </c>
      <c r="N10" s="15">
        <v>445</v>
      </c>
      <c r="O10" s="15">
        <v>458</v>
      </c>
      <c r="P10" s="15">
        <v>217</v>
      </c>
      <c r="Q10" s="15">
        <v>179</v>
      </c>
      <c r="R10" s="16">
        <v>46</v>
      </c>
      <c r="S10" s="16">
        <v>39</v>
      </c>
      <c r="T10" s="16">
        <v>21</v>
      </c>
      <c r="U10" s="17">
        <v>2081</v>
      </c>
    </row>
    <row r="11" spans="1:21" ht="16.5" customHeight="1" x14ac:dyDescent="0.2">
      <c r="A11" s="7"/>
      <c r="B11" s="7" t="s">
        <v>108</v>
      </c>
      <c r="C11" s="7"/>
      <c r="D11" s="7"/>
      <c r="E11" s="7"/>
      <c r="F11" s="7"/>
      <c r="G11" s="7"/>
      <c r="H11" s="7"/>
      <c r="I11" s="7"/>
      <c r="J11" s="7"/>
      <c r="K11" s="7"/>
      <c r="L11" s="9" t="s">
        <v>100</v>
      </c>
      <c r="M11" s="17">
        <v>2179</v>
      </c>
      <c r="N11" s="17">
        <v>2448</v>
      </c>
      <c r="O11" s="15">
        <v>962</v>
      </c>
      <c r="P11" s="17">
        <v>1192</v>
      </c>
      <c r="Q11" s="15">
        <v>322</v>
      </c>
      <c r="R11" s="15">
        <v>124</v>
      </c>
      <c r="S11" s="15">
        <v>147</v>
      </c>
      <c r="T11" s="16">
        <v>93</v>
      </c>
      <c r="U11" s="17">
        <v>7467</v>
      </c>
    </row>
    <row r="12" spans="1:21" ht="16.5" customHeight="1" x14ac:dyDescent="0.2">
      <c r="A12" s="11"/>
      <c r="B12" s="11" t="s">
        <v>218</v>
      </c>
      <c r="C12" s="11"/>
      <c r="D12" s="11"/>
      <c r="E12" s="11"/>
      <c r="F12" s="11"/>
      <c r="G12" s="11"/>
      <c r="H12" s="11"/>
      <c r="I12" s="11"/>
      <c r="J12" s="11"/>
      <c r="K12" s="11"/>
      <c r="L12" s="12" t="s">
        <v>100</v>
      </c>
      <c r="M12" s="18">
        <v>2856</v>
      </c>
      <c r="N12" s="18">
        <v>2892</v>
      </c>
      <c r="O12" s="18">
        <v>1420</v>
      </c>
      <c r="P12" s="18">
        <v>1409</v>
      </c>
      <c r="Q12" s="41">
        <v>501</v>
      </c>
      <c r="R12" s="41">
        <v>170</v>
      </c>
      <c r="S12" s="41">
        <v>186</v>
      </c>
      <c r="T12" s="41">
        <v>114</v>
      </c>
      <c r="U12" s="18">
        <v>9548</v>
      </c>
    </row>
    <row r="13" spans="1:21" ht="4.5" customHeight="1" x14ac:dyDescent="0.2">
      <c r="A13" s="25"/>
      <c r="B13" s="25"/>
      <c r="C13" s="2"/>
      <c r="D13" s="2"/>
      <c r="E13" s="2"/>
      <c r="F13" s="2"/>
      <c r="G13" s="2"/>
      <c r="H13" s="2"/>
      <c r="I13" s="2"/>
      <c r="J13" s="2"/>
      <c r="K13" s="2"/>
      <c r="L13" s="2"/>
      <c r="M13" s="2"/>
      <c r="N13" s="2"/>
      <c r="O13" s="2"/>
      <c r="P13" s="2"/>
      <c r="Q13" s="2"/>
      <c r="R13" s="2"/>
      <c r="S13" s="2"/>
      <c r="T13" s="2"/>
      <c r="U13" s="2"/>
    </row>
    <row r="14" spans="1:21" ht="16.5" customHeight="1" x14ac:dyDescent="0.2">
      <c r="A14" s="25"/>
      <c r="B14" s="25"/>
      <c r="C14" s="79" t="s">
        <v>219</v>
      </c>
      <c r="D14" s="79"/>
      <c r="E14" s="79"/>
      <c r="F14" s="79"/>
      <c r="G14" s="79"/>
      <c r="H14" s="79"/>
      <c r="I14" s="79"/>
      <c r="J14" s="79"/>
      <c r="K14" s="79"/>
      <c r="L14" s="79"/>
      <c r="M14" s="79"/>
      <c r="N14" s="79"/>
      <c r="O14" s="79"/>
      <c r="P14" s="79"/>
      <c r="Q14" s="79"/>
      <c r="R14" s="79"/>
      <c r="S14" s="79"/>
      <c r="T14" s="79"/>
      <c r="U14" s="79"/>
    </row>
    <row r="15" spans="1:21" ht="4.5" customHeight="1" x14ac:dyDescent="0.2">
      <c r="A15" s="25"/>
      <c r="B15" s="25"/>
      <c r="C15" s="2"/>
      <c r="D15" s="2"/>
      <c r="E15" s="2"/>
      <c r="F15" s="2"/>
      <c r="G15" s="2"/>
      <c r="H15" s="2"/>
      <c r="I15" s="2"/>
      <c r="J15" s="2"/>
      <c r="K15" s="2"/>
      <c r="L15" s="2"/>
      <c r="M15" s="2"/>
      <c r="N15" s="2"/>
      <c r="O15" s="2"/>
      <c r="P15" s="2"/>
      <c r="Q15" s="2"/>
      <c r="R15" s="2"/>
      <c r="S15" s="2"/>
      <c r="T15" s="2"/>
      <c r="U15" s="2"/>
    </row>
    <row r="16" spans="1:21" ht="16.5" customHeight="1" x14ac:dyDescent="0.2">
      <c r="A16" s="25" t="s">
        <v>115</v>
      </c>
      <c r="B16" s="25"/>
      <c r="C16" s="79" t="s">
        <v>116</v>
      </c>
      <c r="D16" s="79"/>
      <c r="E16" s="79"/>
      <c r="F16" s="79"/>
      <c r="G16" s="79"/>
      <c r="H16" s="79"/>
      <c r="I16" s="79"/>
      <c r="J16" s="79"/>
      <c r="K16" s="79"/>
      <c r="L16" s="79"/>
      <c r="M16" s="79"/>
      <c r="N16" s="79"/>
      <c r="O16" s="79"/>
      <c r="P16" s="79"/>
      <c r="Q16" s="79"/>
      <c r="R16" s="79"/>
      <c r="S16" s="79"/>
      <c r="T16" s="79"/>
      <c r="U16" s="79"/>
    </row>
    <row r="17" spans="1:21" ht="55.15" customHeight="1" x14ac:dyDescent="0.2">
      <c r="A17" s="25" t="s">
        <v>117</v>
      </c>
      <c r="B17" s="25"/>
      <c r="C17" s="79" t="s">
        <v>220</v>
      </c>
      <c r="D17" s="79"/>
      <c r="E17" s="79"/>
      <c r="F17" s="79"/>
      <c r="G17" s="79"/>
      <c r="H17" s="79"/>
      <c r="I17" s="79"/>
      <c r="J17" s="79"/>
      <c r="K17" s="79"/>
      <c r="L17" s="79"/>
      <c r="M17" s="79"/>
      <c r="N17" s="79"/>
      <c r="O17" s="79"/>
      <c r="P17" s="79"/>
      <c r="Q17" s="79"/>
      <c r="R17" s="79"/>
      <c r="S17" s="79"/>
      <c r="T17" s="79"/>
      <c r="U17" s="79"/>
    </row>
    <row r="18" spans="1:21" ht="42.4" customHeight="1" x14ac:dyDescent="0.2">
      <c r="A18" s="25" t="s">
        <v>119</v>
      </c>
      <c r="B18" s="25"/>
      <c r="C18" s="79" t="s">
        <v>221</v>
      </c>
      <c r="D18" s="79"/>
      <c r="E18" s="79"/>
      <c r="F18" s="79"/>
      <c r="G18" s="79"/>
      <c r="H18" s="79"/>
      <c r="I18" s="79"/>
      <c r="J18" s="79"/>
      <c r="K18" s="79"/>
      <c r="L18" s="79"/>
      <c r="M18" s="79"/>
      <c r="N18" s="79"/>
      <c r="O18" s="79"/>
      <c r="P18" s="79"/>
      <c r="Q18" s="79"/>
      <c r="R18" s="79"/>
      <c r="S18" s="79"/>
      <c r="T18" s="79"/>
      <c r="U18" s="79"/>
    </row>
    <row r="19" spans="1:21" ht="4.5" customHeight="1" x14ac:dyDescent="0.2"/>
    <row r="20" spans="1:21" ht="16.5" customHeight="1" x14ac:dyDescent="0.2">
      <c r="A20" s="26" t="s">
        <v>125</v>
      </c>
      <c r="B20" s="25"/>
      <c r="C20" s="25"/>
      <c r="D20" s="25"/>
      <c r="E20" s="79" t="s">
        <v>222</v>
      </c>
      <c r="F20" s="79"/>
      <c r="G20" s="79"/>
      <c r="H20" s="79"/>
      <c r="I20" s="79"/>
      <c r="J20" s="79"/>
      <c r="K20" s="79"/>
      <c r="L20" s="79"/>
      <c r="M20" s="79"/>
      <c r="N20" s="79"/>
      <c r="O20" s="79"/>
      <c r="P20" s="79"/>
      <c r="Q20" s="79"/>
      <c r="R20" s="79"/>
      <c r="S20" s="79"/>
      <c r="T20" s="79"/>
      <c r="U20" s="79"/>
    </row>
  </sheetData>
  <mergeCells count="6">
    <mergeCell ref="E20:U20"/>
    <mergeCell ref="K1:U1"/>
    <mergeCell ref="C14:U14"/>
    <mergeCell ref="C16:U16"/>
    <mergeCell ref="C17:U17"/>
    <mergeCell ref="C18:U18"/>
  </mergeCells>
  <pageMargins left="0.7" right="0.7" top="0.75" bottom="0.75" header="0.3" footer="0.3"/>
  <pageSetup paperSize="9" fitToHeight="0" orientation="landscape" horizontalDpi="300" verticalDpi="300"/>
  <headerFooter scaleWithDoc="0" alignWithMargins="0">
    <oddHeader>&amp;C&amp;"Arial"&amp;8TABLE 10A.6</oddHeader>
    <oddFooter>&amp;L&amp;"Arial"&amp;8REPORT ON
GOVERNMENT
SERVICES 2022&amp;R&amp;"Arial"&amp;8PRIMARY AND
COMMUNITY HEALTH
PAGE &amp;B&amp;P&amp;B</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U25"/>
  <sheetViews>
    <sheetView showGridLines="0" workbookViewId="0"/>
  </sheetViews>
  <sheetFormatPr defaultColWidth="10.85546875" defaultRowHeight="12.75" x14ac:dyDescent="0.2"/>
  <cols>
    <col min="1" max="10" width="1.7109375" customWidth="1"/>
    <col min="11" max="11" width="28.7109375" customWidth="1"/>
    <col min="12" max="12" width="8.85546875" customWidth="1"/>
    <col min="13" max="21" width="6.7109375" customWidth="1"/>
  </cols>
  <sheetData>
    <row r="1" spans="1:21" ht="33.950000000000003" customHeight="1" x14ac:dyDescent="0.2">
      <c r="A1" s="8" t="s">
        <v>964</v>
      </c>
      <c r="B1" s="8"/>
      <c r="C1" s="8"/>
      <c r="D1" s="8"/>
      <c r="E1" s="8"/>
      <c r="F1" s="8"/>
      <c r="G1" s="8"/>
      <c r="H1" s="8"/>
      <c r="I1" s="8"/>
      <c r="J1" s="8"/>
      <c r="K1" s="85" t="s">
        <v>965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937</v>
      </c>
      <c r="C4" s="7"/>
      <c r="D4" s="7"/>
      <c r="E4" s="7"/>
      <c r="F4" s="7"/>
      <c r="G4" s="7"/>
      <c r="H4" s="7"/>
      <c r="I4" s="7"/>
      <c r="J4" s="7"/>
      <c r="K4" s="7"/>
      <c r="L4" s="9"/>
      <c r="M4" s="10"/>
      <c r="N4" s="10"/>
      <c r="O4" s="10"/>
      <c r="P4" s="10"/>
      <c r="Q4" s="10"/>
      <c r="R4" s="10"/>
      <c r="S4" s="10"/>
      <c r="T4" s="10"/>
      <c r="U4" s="10"/>
    </row>
    <row r="5" spans="1:21" ht="16.5" customHeight="1" x14ac:dyDescent="0.2">
      <c r="A5" s="7"/>
      <c r="B5" s="7"/>
      <c r="C5" s="7" t="s">
        <v>966</v>
      </c>
      <c r="D5" s="7"/>
      <c r="E5" s="7"/>
      <c r="F5" s="7"/>
      <c r="G5" s="7"/>
      <c r="H5" s="7"/>
      <c r="I5" s="7"/>
      <c r="J5" s="7"/>
      <c r="K5" s="7"/>
      <c r="L5" s="9"/>
      <c r="M5" s="10"/>
      <c r="N5" s="10"/>
      <c r="O5" s="10"/>
      <c r="P5" s="10"/>
      <c r="Q5" s="10"/>
      <c r="R5" s="10"/>
      <c r="S5" s="10"/>
      <c r="T5" s="10"/>
      <c r="U5" s="10"/>
    </row>
    <row r="6" spans="1:21" ht="16.5" customHeight="1" x14ac:dyDescent="0.2">
      <c r="A6" s="7"/>
      <c r="B6" s="7"/>
      <c r="C6" s="7"/>
      <c r="D6" s="7" t="s">
        <v>967</v>
      </c>
      <c r="E6" s="7"/>
      <c r="F6" s="7"/>
      <c r="G6" s="7"/>
      <c r="H6" s="7"/>
      <c r="I6" s="7"/>
      <c r="J6" s="7"/>
      <c r="K6" s="7"/>
      <c r="L6" s="9" t="s">
        <v>938</v>
      </c>
      <c r="M6" s="36">
        <v>3.1</v>
      </c>
      <c r="N6" s="36">
        <v>2.5</v>
      </c>
      <c r="O6" s="36">
        <v>4.5999999999999996</v>
      </c>
      <c r="P6" s="36">
        <v>3.8</v>
      </c>
      <c r="Q6" s="36">
        <v>3</v>
      </c>
      <c r="R6" s="36">
        <v>1.6</v>
      </c>
      <c r="S6" s="36">
        <v>3.4</v>
      </c>
      <c r="T6" s="36">
        <v>8.8000000000000007</v>
      </c>
      <c r="U6" s="36">
        <v>4.0999999999999996</v>
      </c>
    </row>
    <row r="7" spans="1:21" ht="16.5" customHeight="1" x14ac:dyDescent="0.2">
      <c r="A7" s="7"/>
      <c r="B7" s="7"/>
      <c r="C7" s="7"/>
      <c r="D7" s="7" t="s">
        <v>968</v>
      </c>
      <c r="E7" s="7"/>
      <c r="F7" s="7"/>
      <c r="G7" s="7"/>
      <c r="H7" s="7"/>
      <c r="I7" s="7"/>
      <c r="J7" s="7"/>
      <c r="K7" s="7"/>
      <c r="L7" s="9" t="s">
        <v>938</v>
      </c>
      <c r="M7" s="36">
        <v>2.2999999999999998</v>
      </c>
      <c r="N7" s="36">
        <v>3.6</v>
      </c>
      <c r="O7" s="36">
        <v>4.7</v>
      </c>
      <c r="P7" s="36">
        <v>9.6</v>
      </c>
      <c r="Q7" s="36">
        <v>7.3</v>
      </c>
      <c r="R7" s="36">
        <v>0.6</v>
      </c>
      <c r="S7" s="36">
        <v>2.1</v>
      </c>
      <c r="T7" s="30">
        <v>20.7</v>
      </c>
      <c r="U7" s="36">
        <v>6</v>
      </c>
    </row>
    <row r="8" spans="1:21" ht="16.5" customHeight="1" x14ac:dyDescent="0.2">
      <c r="A8" s="7"/>
      <c r="B8" s="7"/>
      <c r="C8" s="7"/>
      <c r="D8" s="7" t="s">
        <v>105</v>
      </c>
      <c r="E8" s="7"/>
      <c r="F8" s="7"/>
      <c r="G8" s="7"/>
      <c r="H8" s="7"/>
      <c r="I8" s="7"/>
      <c r="J8" s="7"/>
      <c r="K8" s="7"/>
      <c r="L8" s="9" t="s">
        <v>938</v>
      </c>
      <c r="M8" s="36">
        <v>5.4</v>
      </c>
      <c r="N8" s="36">
        <v>6.1</v>
      </c>
      <c r="O8" s="36">
        <v>9.3000000000000007</v>
      </c>
      <c r="P8" s="30">
        <v>13.2</v>
      </c>
      <c r="Q8" s="30">
        <v>10</v>
      </c>
      <c r="R8" s="36">
        <v>2.2000000000000002</v>
      </c>
      <c r="S8" s="36">
        <v>5.6</v>
      </c>
      <c r="T8" s="30">
        <v>29</v>
      </c>
      <c r="U8" s="36">
        <v>9.9</v>
      </c>
    </row>
    <row r="9" spans="1:21" ht="16.5" customHeight="1" x14ac:dyDescent="0.2">
      <c r="A9" s="7"/>
      <c r="B9" s="7"/>
      <c r="C9" s="7" t="s">
        <v>969</v>
      </c>
      <c r="D9" s="7"/>
      <c r="E9" s="7"/>
      <c r="F9" s="7"/>
      <c r="G9" s="7"/>
      <c r="H9" s="7"/>
      <c r="I9" s="7"/>
      <c r="J9" s="7"/>
      <c r="K9" s="7"/>
      <c r="L9" s="9"/>
      <c r="M9" s="10"/>
      <c r="N9" s="10"/>
      <c r="O9" s="10"/>
      <c r="P9" s="10"/>
      <c r="Q9" s="10"/>
      <c r="R9" s="10"/>
      <c r="S9" s="10"/>
      <c r="T9" s="10"/>
      <c r="U9" s="10"/>
    </row>
    <row r="10" spans="1:21" ht="16.5" customHeight="1" x14ac:dyDescent="0.2">
      <c r="A10" s="7"/>
      <c r="B10" s="7"/>
      <c r="C10" s="7"/>
      <c r="D10" s="7" t="s">
        <v>967</v>
      </c>
      <c r="E10" s="7"/>
      <c r="F10" s="7"/>
      <c r="G10" s="7"/>
      <c r="H10" s="7"/>
      <c r="I10" s="7"/>
      <c r="J10" s="7"/>
      <c r="K10" s="7"/>
      <c r="L10" s="9" t="s">
        <v>938</v>
      </c>
      <c r="M10" s="36">
        <v>1.5</v>
      </c>
      <c r="N10" s="36">
        <v>1.2</v>
      </c>
      <c r="O10" s="36">
        <v>1.9</v>
      </c>
      <c r="P10" s="36">
        <v>0.8</v>
      </c>
      <c r="Q10" s="36">
        <v>0.8</v>
      </c>
      <c r="R10" s="36">
        <v>1</v>
      </c>
      <c r="S10" s="36">
        <v>1.8</v>
      </c>
      <c r="T10" s="36">
        <v>1.3</v>
      </c>
      <c r="U10" s="36">
        <v>1.4</v>
      </c>
    </row>
    <row r="11" spans="1:21" ht="16.5" customHeight="1" x14ac:dyDescent="0.2">
      <c r="A11" s="7"/>
      <c r="B11" s="7"/>
      <c r="C11" s="7"/>
      <c r="D11" s="7" t="s">
        <v>968</v>
      </c>
      <c r="E11" s="7"/>
      <c r="F11" s="7"/>
      <c r="G11" s="7"/>
      <c r="H11" s="7"/>
      <c r="I11" s="7"/>
      <c r="J11" s="7"/>
      <c r="K11" s="7"/>
      <c r="L11" s="9" t="s">
        <v>938</v>
      </c>
      <c r="M11" s="36">
        <v>0.8</v>
      </c>
      <c r="N11" s="36">
        <v>0.9</v>
      </c>
      <c r="O11" s="36">
        <v>0.7</v>
      </c>
      <c r="P11" s="36">
        <v>0.7</v>
      </c>
      <c r="Q11" s="36">
        <v>0.6</v>
      </c>
      <c r="R11" s="36">
        <v>0.4</v>
      </c>
      <c r="S11" s="36">
        <v>0.6</v>
      </c>
      <c r="T11" s="36">
        <v>1.6</v>
      </c>
      <c r="U11" s="36">
        <v>0.8</v>
      </c>
    </row>
    <row r="12" spans="1:21" ht="16.5" customHeight="1" x14ac:dyDescent="0.2">
      <c r="A12" s="11"/>
      <c r="B12" s="11"/>
      <c r="C12" s="11"/>
      <c r="D12" s="11" t="s">
        <v>105</v>
      </c>
      <c r="E12" s="11"/>
      <c r="F12" s="11"/>
      <c r="G12" s="11"/>
      <c r="H12" s="11"/>
      <c r="I12" s="11"/>
      <c r="J12" s="11"/>
      <c r="K12" s="11"/>
      <c r="L12" s="12" t="s">
        <v>938</v>
      </c>
      <c r="M12" s="39">
        <v>2.4</v>
      </c>
      <c r="N12" s="39">
        <v>2.1</v>
      </c>
      <c r="O12" s="39">
        <v>2.6</v>
      </c>
      <c r="P12" s="39">
        <v>1.5</v>
      </c>
      <c r="Q12" s="39">
        <v>1.4</v>
      </c>
      <c r="R12" s="39">
        <v>1.4</v>
      </c>
      <c r="S12" s="39">
        <v>2.4</v>
      </c>
      <c r="T12" s="39">
        <v>2.9</v>
      </c>
      <c r="U12" s="39">
        <v>2.2000000000000002</v>
      </c>
    </row>
    <row r="13" spans="1:21" ht="4.5" customHeight="1" x14ac:dyDescent="0.2">
      <c r="A13" s="25"/>
      <c r="B13" s="25"/>
      <c r="C13" s="2"/>
      <c r="D13" s="2"/>
      <c r="E13" s="2"/>
      <c r="F13" s="2"/>
      <c r="G13" s="2"/>
      <c r="H13" s="2"/>
      <c r="I13" s="2"/>
      <c r="J13" s="2"/>
      <c r="K13" s="2"/>
      <c r="L13" s="2"/>
      <c r="M13" s="2"/>
      <c r="N13" s="2"/>
      <c r="O13" s="2"/>
      <c r="P13" s="2"/>
      <c r="Q13" s="2"/>
      <c r="R13" s="2"/>
      <c r="S13" s="2"/>
      <c r="T13" s="2"/>
      <c r="U13" s="2"/>
    </row>
    <row r="14" spans="1:21" ht="16.5" customHeight="1" x14ac:dyDescent="0.2">
      <c r="A14" s="25"/>
      <c r="B14" s="25"/>
      <c r="C14" s="79" t="s">
        <v>824</v>
      </c>
      <c r="D14" s="79"/>
      <c r="E14" s="79"/>
      <c r="F14" s="79"/>
      <c r="G14" s="79"/>
      <c r="H14" s="79"/>
      <c r="I14" s="79"/>
      <c r="J14" s="79"/>
      <c r="K14" s="79"/>
      <c r="L14" s="79"/>
      <c r="M14" s="79"/>
      <c r="N14" s="79"/>
      <c r="O14" s="79"/>
      <c r="P14" s="79"/>
      <c r="Q14" s="79"/>
      <c r="R14" s="79"/>
      <c r="S14" s="79"/>
      <c r="T14" s="79"/>
      <c r="U14" s="79"/>
    </row>
    <row r="15" spans="1:21" ht="4.5" customHeight="1" x14ac:dyDescent="0.2">
      <c r="A15" s="25"/>
      <c r="B15" s="25"/>
      <c r="C15" s="2"/>
      <c r="D15" s="2"/>
      <c r="E15" s="2"/>
      <c r="F15" s="2"/>
      <c r="G15" s="2"/>
      <c r="H15" s="2"/>
      <c r="I15" s="2"/>
      <c r="J15" s="2"/>
      <c r="K15" s="2"/>
      <c r="L15" s="2"/>
      <c r="M15" s="2"/>
      <c r="N15" s="2"/>
      <c r="O15" s="2"/>
      <c r="P15" s="2"/>
      <c r="Q15" s="2"/>
      <c r="R15" s="2"/>
      <c r="S15" s="2"/>
      <c r="T15" s="2"/>
      <c r="U15" s="2"/>
    </row>
    <row r="16" spans="1:21" ht="16.5" customHeight="1" x14ac:dyDescent="0.2">
      <c r="A16" s="25" t="s">
        <v>115</v>
      </c>
      <c r="B16" s="25"/>
      <c r="C16" s="79" t="s">
        <v>942</v>
      </c>
      <c r="D16" s="79"/>
      <c r="E16" s="79"/>
      <c r="F16" s="79"/>
      <c r="G16" s="79"/>
      <c r="H16" s="79"/>
      <c r="I16" s="79"/>
      <c r="J16" s="79"/>
      <c r="K16" s="79"/>
      <c r="L16" s="79"/>
      <c r="M16" s="79"/>
      <c r="N16" s="79"/>
      <c r="O16" s="79"/>
      <c r="P16" s="79"/>
      <c r="Q16" s="79"/>
      <c r="R16" s="79"/>
      <c r="S16" s="79"/>
      <c r="T16" s="79"/>
      <c r="U16" s="79"/>
    </row>
    <row r="17" spans="1:21" ht="16.5" customHeight="1" x14ac:dyDescent="0.2">
      <c r="A17" s="25" t="s">
        <v>117</v>
      </c>
      <c r="B17" s="25"/>
      <c r="C17" s="79" t="s">
        <v>400</v>
      </c>
      <c r="D17" s="79"/>
      <c r="E17" s="79"/>
      <c r="F17" s="79"/>
      <c r="G17" s="79"/>
      <c r="H17" s="79"/>
      <c r="I17" s="79"/>
      <c r="J17" s="79"/>
      <c r="K17" s="79"/>
      <c r="L17" s="79"/>
      <c r="M17" s="79"/>
      <c r="N17" s="79"/>
      <c r="O17" s="79"/>
      <c r="P17" s="79"/>
      <c r="Q17" s="79"/>
      <c r="R17" s="79"/>
      <c r="S17" s="79"/>
      <c r="T17" s="79"/>
      <c r="U17" s="79"/>
    </row>
    <row r="18" spans="1:21" ht="29.45" customHeight="1" x14ac:dyDescent="0.2">
      <c r="A18" s="25" t="s">
        <v>119</v>
      </c>
      <c r="B18" s="25"/>
      <c r="C18" s="79" t="s">
        <v>970</v>
      </c>
      <c r="D18" s="79"/>
      <c r="E18" s="79"/>
      <c r="F18" s="79"/>
      <c r="G18" s="79"/>
      <c r="H18" s="79"/>
      <c r="I18" s="79"/>
      <c r="J18" s="79"/>
      <c r="K18" s="79"/>
      <c r="L18" s="79"/>
      <c r="M18" s="79"/>
      <c r="N18" s="79"/>
      <c r="O18" s="79"/>
      <c r="P18" s="79"/>
      <c r="Q18" s="79"/>
      <c r="R18" s="79"/>
      <c r="S18" s="79"/>
      <c r="T18" s="79"/>
      <c r="U18" s="79"/>
    </row>
    <row r="19" spans="1:21" ht="29.45" customHeight="1" x14ac:dyDescent="0.2">
      <c r="A19" s="25" t="s">
        <v>121</v>
      </c>
      <c r="B19" s="25"/>
      <c r="C19" s="79" t="s">
        <v>971</v>
      </c>
      <c r="D19" s="79"/>
      <c r="E19" s="79"/>
      <c r="F19" s="79"/>
      <c r="G19" s="79"/>
      <c r="H19" s="79"/>
      <c r="I19" s="79"/>
      <c r="J19" s="79"/>
      <c r="K19" s="79"/>
      <c r="L19" s="79"/>
      <c r="M19" s="79"/>
      <c r="N19" s="79"/>
      <c r="O19" s="79"/>
      <c r="P19" s="79"/>
      <c r="Q19" s="79"/>
      <c r="R19" s="79"/>
      <c r="S19" s="79"/>
      <c r="T19" s="79"/>
      <c r="U19" s="79"/>
    </row>
    <row r="20" spans="1:21" ht="42.4" customHeight="1" x14ac:dyDescent="0.2">
      <c r="A20" s="25" t="s">
        <v>123</v>
      </c>
      <c r="B20" s="25"/>
      <c r="C20" s="79" t="s">
        <v>972</v>
      </c>
      <c r="D20" s="79"/>
      <c r="E20" s="79"/>
      <c r="F20" s="79"/>
      <c r="G20" s="79"/>
      <c r="H20" s="79"/>
      <c r="I20" s="79"/>
      <c r="J20" s="79"/>
      <c r="K20" s="79"/>
      <c r="L20" s="79"/>
      <c r="M20" s="79"/>
      <c r="N20" s="79"/>
      <c r="O20" s="79"/>
      <c r="P20" s="79"/>
      <c r="Q20" s="79"/>
      <c r="R20" s="79"/>
      <c r="S20" s="79"/>
      <c r="T20" s="79"/>
      <c r="U20" s="79"/>
    </row>
    <row r="21" spans="1:21" ht="29.45" customHeight="1" x14ac:dyDescent="0.2">
      <c r="A21" s="25" t="s">
        <v>161</v>
      </c>
      <c r="B21" s="25"/>
      <c r="C21" s="79" t="s">
        <v>944</v>
      </c>
      <c r="D21" s="79"/>
      <c r="E21" s="79"/>
      <c r="F21" s="79"/>
      <c r="G21" s="79"/>
      <c r="H21" s="79"/>
      <c r="I21" s="79"/>
      <c r="J21" s="79"/>
      <c r="K21" s="79"/>
      <c r="L21" s="79"/>
      <c r="M21" s="79"/>
      <c r="N21" s="79"/>
      <c r="O21" s="79"/>
      <c r="P21" s="79"/>
      <c r="Q21" s="79"/>
      <c r="R21" s="79"/>
      <c r="S21" s="79"/>
      <c r="T21" s="79"/>
      <c r="U21" s="79"/>
    </row>
    <row r="22" spans="1:21" ht="16.5" customHeight="1" x14ac:dyDescent="0.2">
      <c r="A22" s="25" t="s">
        <v>180</v>
      </c>
      <c r="B22" s="25"/>
      <c r="C22" s="79" t="s">
        <v>973</v>
      </c>
      <c r="D22" s="79"/>
      <c r="E22" s="79"/>
      <c r="F22" s="79"/>
      <c r="G22" s="79"/>
      <c r="H22" s="79"/>
      <c r="I22" s="79"/>
      <c r="J22" s="79"/>
      <c r="K22" s="79"/>
      <c r="L22" s="79"/>
      <c r="M22" s="79"/>
      <c r="N22" s="79"/>
      <c r="O22" s="79"/>
      <c r="P22" s="79"/>
      <c r="Q22" s="79"/>
      <c r="R22" s="79"/>
      <c r="S22" s="79"/>
      <c r="T22" s="79"/>
      <c r="U22" s="79"/>
    </row>
    <row r="23" spans="1:21" ht="16.5" customHeight="1" x14ac:dyDescent="0.2">
      <c r="A23" s="25" t="s">
        <v>182</v>
      </c>
      <c r="B23" s="25"/>
      <c r="C23" s="79" t="s">
        <v>974</v>
      </c>
      <c r="D23" s="79"/>
      <c r="E23" s="79"/>
      <c r="F23" s="79"/>
      <c r="G23" s="79"/>
      <c r="H23" s="79"/>
      <c r="I23" s="79"/>
      <c r="J23" s="79"/>
      <c r="K23" s="79"/>
      <c r="L23" s="79"/>
      <c r="M23" s="79"/>
      <c r="N23" s="79"/>
      <c r="O23" s="79"/>
      <c r="P23" s="79"/>
      <c r="Q23" s="79"/>
      <c r="R23" s="79"/>
      <c r="S23" s="79"/>
      <c r="T23" s="79"/>
      <c r="U23" s="79"/>
    </row>
    <row r="24" spans="1:21" ht="4.5" customHeight="1" x14ac:dyDescent="0.2"/>
    <row r="25" spans="1:21" ht="16.5" customHeight="1" x14ac:dyDescent="0.2">
      <c r="A25" s="26" t="s">
        <v>125</v>
      </c>
      <c r="B25" s="25"/>
      <c r="C25" s="25"/>
      <c r="D25" s="25"/>
      <c r="E25" s="79" t="s">
        <v>946</v>
      </c>
      <c r="F25" s="79"/>
      <c r="G25" s="79"/>
      <c r="H25" s="79"/>
      <c r="I25" s="79"/>
      <c r="J25" s="79"/>
      <c r="K25" s="79"/>
      <c r="L25" s="79"/>
      <c r="M25" s="79"/>
      <c r="N25" s="79"/>
      <c r="O25" s="79"/>
      <c r="P25" s="79"/>
      <c r="Q25" s="79"/>
      <c r="R25" s="79"/>
      <c r="S25" s="79"/>
      <c r="T25" s="79"/>
      <c r="U25" s="79"/>
    </row>
  </sheetData>
  <mergeCells count="11">
    <mergeCell ref="K1:U1"/>
    <mergeCell ref="C14:U14"/>
    <mergeCell ref="C16:U16"/>
    <mergeCell ref="C17:U17"/>
    <mergeCell ref="C18:U18"/>
    <mergeCell ref="E25:U25"/>
    <mergeCell ref="C19:U19"/>
    <mergeCell ref="C20:U20"/>
    <mergeCell ref="C21:U21"/>
    <mergeCell ref="C22:U22"/>
    <mergeCell ref="C23:U23"/>
  </mergeCells>
  <pageMargins left="0.7" right="0.7" top="0.75" bottom="0.75" header="0.3" footer="0.3"/>
  <pageSetup paperSize="9" fitToHeight="0" orientation="landscape" horizontalDpi="300" verticalDpi="300"/>
  <headerFooter scaleWithDoc="0" alignWithMargins="0">
    <oddHeader>&amp;C&amp;"Arial"&amp;8TABLE 10A.69</oddHeader>
    <oddFooter>&amp;L&amp;"Arial"&amp;8REPORT ON
GOVERNMENT
SERVICES 2022&amp;R&amp;"Arial"&amp;8PRIMARY AND
COMMUNITY HEALTH
PAGE &amp;B&amp;P&amp;B</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U42"/>
  <sheetViews>
    <sheetView showGridLines="0" workbookViewId="0"/>
  </sheetViews>
  <sheetFormatPr defaultColWidth="10.85546875" defaultRowHeight="12.75" x14ac:dyDescent="0.2"/>
  <cols>
    <col min="1" max="10" width="1.7109375" customWidth="1"/>
    <col min="11" max="11" width="14.7109375" customWidth="1"/>
    <col min="12" max="12" width="8.85546875" customWidth="1"/>
    <col min="13" max="21" width="6.7109375" customWidth="1"/>
  </cols>
  <sheetData>
    <row r="1" spans="1:21" ht="33.950000000000003" customHeight="1" x14ac:dyDescent="0.2">
      <c r="A1" s="8" t="s">
        <v>975</v>
      </c>
      <c r="B1" s="8"/>
      <c r="C1" s="8"/>
      <c r="D1" s="8"/>
      <c r="E1" s="8"/>
      <c r="F1" s="8"/>
      <c r="G1" s="8"/>
      <c r="H1" s="8"/>
      <c r="I1" s="8"/>
      <c r="J1" s="8"/>
      <c r="K1" s="85" t="s">
        <v>976</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940</v>
      </c>
      <c r="C4" s="7"/>
      <c r="D4" s="7"/>
      <c r="E4" s="7"/>
      <c r="F4" s="7"/>
      <c r="G4" s="7"/>
      <c r="H4" s="7"/>
      <c r="I4" s="7"/>
      <c r="J4" s="7"/>
      <c r="K4" s="7"/>
      <c r="L4" s="9"/>
      <c r="M4" s="10"/>
      <c r="N4" s="10"/>
      <c r="O4" s="10"/>
      <c r="P4" s="10"/>
      <c r="Q4" s="10"/>
      <c r="R4" s="10"/>
      <c r="S4" s="10"/>
      <c r="T4" s="10"/>
      <c r="U4" s="10"/>
    </row>
    <row r="5" spans="1:21" ht="16.5" customHeight="1" x14ac:dyDescent="0.2">
      <c r="A5" s="7"/>
      <c r="B5" s="7"/>
      <c r="C5" s="7" t="s">
        <v>966</v>
      </c>
      <c r="D5" s="7"/>
      <c r="E5" s="7"/>
      <c r="F5" s="7"/>
      <c r="G5" s="7"/>
      <c r="H5" s="7"/>
      <c r="I5" s="7"/>
      <c r="J5" s="7"/>
      <c r="K5" s="7"/>
      <c r="L5" s="9"/>
      <c r="M5" s="10"/>
      <c r="N5" s="10"/>
      <c r="O5" s="10"/>
      <c r="P5" s="10"/>
      <c r="Q5" s="10"/>
      <c r="R5" s="10"/>
      <c r="S5" s="10"/>
      <c r="T5" s="10"/>
      <c r="U5" s="10"/>
    </row>
    <row r="6" spans="1:21" ht="29.45" customHeight="1" x14ac:dyDescent="0.2">
      <c r="A6" s="7"/>
      <c r="B6" s="7"/>
      <c r="C6" s="7"/>
      <c r="D6" s="84" t="s">
        <v>977</v>
      </c>
      <c r="E6" s="84"/>
      <c r="F6" s="84"/>
      <c r="G6" s="84"/>
      <c r="H6" s="84"/>
      <c r="I6" s="84"/>
      <c r="J6" s="84"/>
      <c r="K6" s="84"/>
      <c r="L6" s="9" t="s">
        <v>938</v>
      </c>
      <c r="M6" s="36">
        <v>0.1</v>
      </c>
      <c r="N6" s="36">
        <v>0.2</v>
      </c>
      <c r="O6" s="36">
        <v>0.2</v>
      </c>
      <c r="P6" s="36">
        <v>0.2</v>
      </c>
      <c r="Q6" s="36">
        <v>0.2</v>
      </c>
      <c r="R6" s="36">
        <v>0.1</v>
      </c>
      <c r="S6" s="36" t="s">
        <v>104</v>
      </c>
      <c r="T6" s="36">
        <v>0.2</v>
      </c>
      <c r="U6" s="36">
        <v>0.2</v>
      </c>
    </row>
    <row r="7" spans="1:21" ht="16.5" customHeight="1" x14ac:dyDescent="0.2">
      <c r="A7" s="7"/>
      <c r="B7" s="7"/>
      <c r="C7" s="7"/>
      <c r="D7" s="7" t="s">
        <v>978</v>
      </c>
      <c r="E7" s="7"/>
      <c r="F7" s="7"/>
      <c r="G7" s="7"/>
      <c r="H7" s="7"/>
      <c r="I7" s="7"/>
      <c r="J7" s="7"/>
      <c r="K7" s="7"/>
      <c r="L7" s="9" t="s">
        <v>938</v>
      </c>
      <c r="M7" s="36">
        <v>4.3</v>
      </c>
      <c r="N7" s="36">
        <v>4.3</v>
      </c>
      <c r="O7" s="36">
        <v>8.9</v>
      </c>
      <c r="P7" s="30">
        <v>11.3</v>
      </c>
      <c r="Q7" s="36">
        <v>6.2</v>
      </c>
      <c r="R7" s="36">
        <v>1.6</v>
      </c>
      <c r="S7" s="36">
        <v>5.4</v>
      </c>
      <c r="T7" s="30">
        <v>12.2</v>
      </c>
      <c r="U7" s="36">
        <v>7.2</v>
      </c>
    </row>
    <row r="8" spans="1:21" ht="16.5" customHeight="1" x14ac:dyDescent="0.2">
      <c r="A8" s="7"/>
      <c r="B8" s="7"/>
      <c r="C8" s="7"/>
      <c r="D8" s="7" t="s">
        <v>979</v>
      </c>
      <c r="E8" s="7"/>
      <c r="F8" s="7"/>
      <c r="G8" s="7"/>
      <c r="H8" s="7"/>
      <c r="I8" s="7"/>
      <c r="J8" s="7"/>
      <c r="K8" s="7"/>
      <c r="L8" s="9" t="s">
        <v>938</v>
      </c>
      <c r="M8" s="36">
        <v>3.6</v>
      </c>
      <c r="N8" s="36">
        <v>4.8</v>
      </c>
      <c r="O8" s="36">
        <v>6.5</v>
      </c>
      <c r="P8" s="36">
        <v>6</v>
      </c>
      <c r="Q8" s="36">
        <v>6.1</v>
      </c>
      <c r="R8" s="36">
        <v>1.4</v>
      </c>
      <c r="S8" s="36">
        <v>3.1</v>
      </c>
      <c r="T8" s="36">
        <v>9</v>
      </c>
      <c r="U8" s="36">
        <v>5.4</v>
      </c>
    </row>
    <row r="9" spans="1:21" ht="16.5" customHeight="1" x14ac:dyDescent="0.2">
      <c r="A9" s="7"/>
      <c r="B9" s="7"/>
      <c r="C9" s="7"/>
      <c r="D9" s="7" t="s">
        <v>980</v>
      </c>
      <c r="E9" s="7"/>
      <c r="F9" s="7"/>
      <c r="G9" s="7"/>
      <c r="H9" s="7"/>
      <c r="I9" s="7"/>
      <c r="J9" s="7"/>
      <c r="K9" s="7"/>
      <c r="L9" s="9" t="s">
        <v>938</v>
      </c>
      <c r="M9" s="36" t="s">
        <v>104</v>
      </c>
      <c r="N9" s="36" t="s">
        <v>104</v>
      </c>
      <c r="O9" s="36" t="s">
        <v>104</v>
      </c>
      <c r="P9" s="36" t="s">
        <v>104</v>
      </c>
      <c r="Q9" s="36">
        <v>0.1</v>
      </c>
      <c r="R9" s="36" t="s">
        <v>104</v>
      </c>
      <c r="S9" s="36" t="s">
        <v>104</v>
      </c>
      <c r="T9" s="36" t="s">
        <v>104</v>
      </c>
      <c r="U9" s="36" t="s">
        <v>104</v>
      </c>
    </row>
    <row r="10" spans="1:21" ht="16.5" customHeight="1" x14ac:dyDescent="0.2">
      <c r="A10" s="7"/>
      <c r="B10" s="7"/>
      <c r="C10" s="7"/>
      <c r="D10" s="7" t="s">
        <v>981</v>
      </c>
      <c r="E10" s="7"/>
      <c r="F10" s="7"/>
      <c r="G10" s="7"/>
      <c r="H10" s="7"/>
      <c r="I10" s="7"/>
      <c r="J10" s="7"/>
      <c r="K10" s="7"/>
      <c r="L10" s="9" t="s">
        <v>938</v>
      </c>
      <c r="M10" s="36">
        <v>3</v>
      </c>
      <c r="N10" s="36">
        <v>4.2</v>
      </c>
      <c r="O10" s="36">
        <v>4</v>
      </c>
      <c r="P10" s="36">
        <v>4.0999999999999996</v>
      </c>
      <c r="Q10" s="36">
        <v>4</v>
      </c>
      <c r="R10" s="36">
        <v>2.8</v>
      </c>
      <c r="S10" s="36">
        <v>4.0999999999999996</v>
      </c>
      <c r="T10" s="36">
        <v>5.2</v>
      </c>
      <c r="U10" s="36">
        <v>3.7</v>
      </c>
    </row>
    <row r="11" spans="1:21" ht="16.5" customHeight="1" x14ac:dyDescent="0.2">
      <c r="A11" s="7"/>
      <c r="B11" s="7"/>
      <c r="C11" s="7"/>
      <c r="D11" s="7" t="s">
        <v>982</v>
      </c>
      <c r="E11" s="7"/>
      <c r="F11" s="7"/>
      <c r="G11" s="7"/>
      <c r="H11" s="7"/>
      <c r="I11" s="7"/>
      <c r="J11" s="7"/>
      <c r="K11" s="7"/>
      <c r="L11" s="9" t="s">
        <v>938</v>
      </c>
      <c r="M11" s="36">
        <v>2.8</v>
      </c>
      <c r="N11" s="36">
        <v>2.7</v>
      </c>
      <c r="O11" s="36">
        <v>4.5</v>
      </c>
      <c r="P11" s="36">
        <v>3.3</v>
      </c>
      <c r="Q11" s="36">
        <v>3.5</v>
      </c>
      <c r="R11" s="36">
        <v>1</v>
      </c>
      <c r="S11" s="36">
        <v>2.6</v>
      </c>
      <c r="T11" s="36">
        <v>6.5</v>
      </c>
      <c r="U11" s="36">
        <v>3.6</v>
      </c>
    </row>
    <row r="12" spans="1:21" ht="16.5" customHeight="1" x14ac:dyDescent="0.2">
      <c r="A12" s="7"/>
      <c r="B12" s="7"/>
      <c r="C12" s="7"/>
      <c r="D12" s="7" t="s">
        <v>983</v>
      </c>
      <c r="E12" s="7"/>
      <c r="F12" s="7"/>
      <c r="G12" s="7"/>
      <c r="H12" s="7"/>
      <c r="I12" s="7"/>
      <c r="J12" s="7"/>
      <c r="K12" s="7"/>
      <c r="L12" s="9" t="s">
        <v>938</v>
      </c>
      <c r="M12" s="36">
        <v>0.6</v>
      </c>
      <c r="N12" s="36">
        <v>1.2</v>
      </c>
      <c r="O12" s="36">
        <v>1.3</v>
      </c>
      <c r="P12" s="36">
        <v>3.6</v>
      </c>
      <c r="Q12" s="36">
        <v>1.7</v>
      </c>
      <c r="R12" s="36">
        <v>0.4</v>
      </c>
      <c r="S12" s="36">
        <v>0.3</v>
      </c>
      <c r="T12" s="36">
        <v>3.3</v>
      </c>
      <c r="U12" s="36">
        <v>1.6</v>
      </c>
    </row>
    <row r="13" spans="1:21" ht="16.5" customHeight="1" x14ac:dyDescent="0.2">
      <c r="A13" s="7"/>
      <c r="B13" s="7"/>
      <c r="C13" s="7"/>
      <c r="D13" s="7" t="s">
        <v>984</v>
      </c>
      <c r="E13" s="7"/>
      <c r="F13" s="7"/>
      <c r="G13" s="7"/>
      <c r="H13" s="7"/>
      <c r="I13" s="7"/>
      <c r="J13" s="7"/>
      <c r="K13" s="7"/>
      <c r="L13" s="9" t="s">
        <v>938</v>
      </c>
      <c r="M13" s="36">
        <v>0.3</v>
      </c>
      <c r="N13" s="36">
        <v>0.5</v>
      </c>
      <c r="O13" s="36">
        <v>0.6</v>
      </c>
      <c r="P13" s="36">
        <v>1</v>
      </c>
      <c r="Q13" s="36">
        <v>0.8</v>
      </c>
      <c r="R13" s="36">
        <v>0.2</v>
      </c>
      <c r="S13" s="36">
        <v>0.9</v>
      </c>
      <c r="T13" s="36">
        <v>1.9</v>
      </c>
      <c r="U13" s="36">
        <v>0.7</v>
      </c>
    </row>
    <row r="14" spans="1:21" ht="16.5" customHeight="1" x14ac:dyDescent="0.2">
      <c r="A14" s="7"/>
      <c r="B14" s="7"/>
      <c r="C14" s="7"/>
      <c r="D14" s="7" t="s">
        <v>985</v>
      </c>
      <c r="E14" s="7"/>
      <c r="F14" s="7"/>
      <c r="G14" s="7"/>
      <c r="H14" s="7"/>
      <c r="I14" s="7"/>
      <c r="J14" s="7"/>
      <c r="K14" s="7"/>
      <c r="L14" s="9" t="s">
        <v>938</v>
      </c>
      <c r="M14" s="36">
        <v>0.4</v>
      </c>
      <c r="N14" s="36">
        <v>0.4</v>
      </c>
      <c r="O14" s="36">
        <v>0.5</v>
      </c>
      <c r="P14" s="36">
        <v>0.6</v>
      </c>
      <c r="Q14" s="36">
        <v>0.5</v>
      </c>
      <c r="R14" s="36">
        <v>0.2</v>
      </c>
      <c r="S14" s="36">
        <v>0.2</v>
      </c>
      <c r="T14" s="36">
        <v>0.4</v>
      </c>
      <c r="U14" s="36">
        <v>0.4</v>
      </c>
    </row>
    <row r="15" spans="1:21" ht="29.45" customHeight="1" x14ac:dyDescent="0.2">
      <c r="A15" s="7"/>
      <c r="B15" s="7"/>
      <c r="C15" s="7"/>
      <c r="D15" s="84" t="s">
        <v>986</v>
      </c>
      <c r="E15" s="84"/>
      <c r="F15" s="84"/>
      <c r="G15" s="84"/>
      <c r="H15" s="84"/>
      <c r="I15" s="84"/>
      <c r="J15" s="84"/>
      <c r="K15" s="84"/>
      <c r="L15" s="9" t="s">
        <v>938</v>
      </c>
      <c r="M15" s="36">
        <v>4.0999999999999996</v>
      </c>
      <c r="N15" s="36">
        <v>5.2</v>
      </c>
      <c r="O15" s="36">
        <v>8.1</v>
      </c>
      <c r="P15" s="36">
        <v>8</v>
      </c>
      <c r="Q15" s="36">
        <v>5</v>
      </c>
      <c r="R15" s="36">
        <v>2.1</v>
      </c>
      <c r="S15" s="36">
        <v>5.4</v>
      </c>
      <c r="T15" s="30">
        <v>10.4</v>
      </c>
      <c r="U15" s="36">
        <v>6.3</v>
      </c>
    </row>
    <row r="16" spans="1:21" ht="16.5" customHeight="1" x14ac:dyDescent="0.2">
      <c r="A16" s="7"/>
      <c r="B16" s="7"/>
      <c r="C16" s="7"/>
      <c r="D16" s="7" t="s">
        <v>105</v>
      </c>
      <c r="E16" s="7"/>
      <c r="F16" s="7"/>
      <c r="G16" s="7"/>
      <c r="H16" s="7"/>
      <c r="I16" s="7"/>
      <c r="J16" s="7"/>
      <c r="K16" s="7"/>
      <c r="L16" s="9" t="s">
        <v>938</v>
      </c>
      <c r="M16" s="30">
        <v>19.2</v>
      </c>
      <c r="N16" s="30">
        <v>23.4</v>
      </c>
      <c r="O16" s="30">
        <v>34.4</v>
      </c>
      <c r="P16" s="30">
        <v>38.1</v>
      </c>
      <c r="Q16" s="30">
        <v>28</v>
      </c>
      <c r="R16" s="36">
        <v>9.8000000000000007</v>
      </c>
      <c r="S16" s="30">
        <v>21.9</v>
      </c>
      <c r="T16" s="30">
        <v>49.2</v>
      </c>
      <c r="U16" s="30">
        <v>29.1</v>
      </c>
    </row>
    <row r="17" spans="1:21" ht="16.5" customHeight="1" x14ac:dyDescent="0.2">
      <c r="A17" s="7"/>
      <c r="B17" s="7"/>
      <c r="C17" s="7" t="s">
        <v>987</v>
      </c>
      <c r="D17" s="7"/>
      <c r="E17" s="7"/>
      <c r="F17" s="7"/>
      <c r="G17" s="7"/>
      <c r="H17" s="7"/>
      <c r="I17" s="7"/>
      <c r="J17" s="7"/>
      <c r="K17" s="7"/>
      <c r="L17" s="9"/>
      <c r="M17" s="10"/>
      <c r="N17" s="10"/>
      <c r="O17" s="10"/>
      <c r="P17" s="10"/>
      <c r="Q17" s="10"/>
      <c r="R17" s="10"/>
      <c r="S17" s="10"/>
      <c r="T17" s="10"/>
      <c r="U17" s="10"/>
    </row>
    <row r="18" spans="1:21" ht="29.45" customHeight="1" x14ac:dyDescent="0.2">
      <c r="A18" s="7"/>
      <c r="B18" s="7"/>
      <c r="C18" s="7"/>
      <c r="D18" s="84" t="s">
        <v>977</v>
      </c>
      <c r="E18" s="84"/>
      <c r="F18" s="84"/>
      <c r="G18" s="84"/>
      <c r="H18" s="84"/>
      <c r="I18" s="84"/>
      <c r="J18" s="84"/>
      <c r="K18" s="84"/>
      <c r="L18" s="9" t="s">
        <v>938</v>
      </c>
      <c r="M18" s="36">
        <v>0.1</v>
      </c>
      <c r="N18" s="36">
        <v>0.1</v>
      </c>
      <c r="O18" s="36">
        <v>0.1</v>
      </c>
      <c r="P18" s="36" t="s">
        <v>104</v>
      </c>
      <c r="Q18" s="36">
        <v>0.2</v>
      </c>
      <c r="R18" s="36">
        <v>0.1</v>
      </c>
      <c r="S18" s="36">
        <v>0.1</v>
      </c>
      <c r="T18" s="36">
        <v>0.1</v>
      </c>
      <c r="U18" s="36">
        <v>0.1</v>
      </c>
    </row>
    <row r="19" spans="1:21" ht="16.5" customHeight="1" x14ac:dyDescent="0.2">
      <c r="A19" s="7"/>
      <c r="B19" s="7"/>
      <c r="C19" s="7"/>
      <c r="D19" s="7" t="s">
        <v>978</v>
      </c>
      <c r="E19" s="7"/>
      <c r="F19" s="7"/>
      <c r="G19" s="7"/>
      <c r="H19" s="7"/>
      <c r="I19" s="7"/>
      <c r="J19" s="7"/>
      <c r="K19" s="7"/>
      <c r="L19" s="9" t="s">
        <v>938</v>
      </c>
      <c r="M19" s="36">
        <v>2</v>
      </c>
      <c r="N19" s="36">
        <v>1.9</v>
      </c>
      <c r="O19" s="36">
        <v>3.3</v>
      </c>
      <c r="P19" s="36">
        <v>1.9</v>
      </c>
      <c r="Q19" s="36">
        <v>1.7</v>
      </c>
      <c r="R19" s="36">
        <v>1.8</v>
      </c>
      <c r="S19" s="36">
        <v>1.9</v>
      </c>
      <c r="T19" s="36">
        <v>4.5999999999999996</v>
      </c>
      <c r="U19" s="36">
        <v>2.2000000000000002</v>
      </c>
    </row>
    <row r="20" spans="1:21" ht="16.5" customHeight="1" x14ac:dyDescent="0.2">
      <c r="A20" s="7"/>
      <c r="B20" s="7"/>
      <c r="C20" s="7"/>
      <c r="D20" s="7" t="s">
        <v>979</v>
      </c>
      <c r="E20" s="7"/>
      <c r="F20" s="7"/>
      <c r="G20" s="7"/>
      <c r="H20" s="7"/>
      <c r="I20" s="7"/>
      <c r="J20" s="7"/>
      <c r="K20" s="7"/>
      <c r="L20" s="9" t="s">
        <v>938</v>
      </c>
      <c r="M20" s="36">
        <v>1.2</v>
      </c>
      <c r="N20" s="36">
        <v>1.4</v>
      </c>
      <c r="O20" s="36">
        <v>1.7</v>
      </c>
      <c r="P20" s="36">
        <v>1.2</v>
      </c>
      <c r="Q20" s="36">
        <v>1.5</v>
      </c>
      <c r="R20" s="36">
        <v>1.4</v>
      </c>
      <c r="S20" s="36">
        <v>1.3</v>
      </c>
      <c r="T20" s="36">
        <v>1.4</v>
      </c>
      <c r="U20" s="36">
        <v>1.4</v>
      </c>
    </row>
    <row r="21" spans="1:21" ht="16.5" customHeight="1" x14ac:dyDescent="0.2">
      <c r="A21" s="7"/>
      <c r="B21" s="7"/>
      <c r="C21" s="7"/>
      <c r="D21" s="7" t="s">
        <v>980</v>
      </c>
      <c r="E21" s="7"/>
      <c r="F21" s="7"/>
      <c r="G21" s="7"/>
      <c r="H21" s="7"/>
      <c r="I21" s="7"/>
      <c r="J21" s="7"/>
      <c r="K21" s="7"/>
      <c r="L21" s="9" t="s">
        <v>938</v>
      </c>
      <c r="M21" s="36" t="s">
        <v>104</v>
      </c>
      <c r="N21" s="36" t="s">
        <v>104</v>
      </c>
      <c r="O21" s="36" t="s">
        <v>104</v>
      </c>
      <c r="P21" s="36" t="s">
        <v>104</v>
      </c>
      <c r="Q21" s="36" t="s">
        <v>104</v>
      </c>
      <c r="R21" s="36" t="s">
        <v>104</v>
      </c>
      <c r="S21" s="36" t="s">
        <v>104</v>
      </c>
      <c r="T21" s="36" t="s">
        <v>104</v>
      </c>
      <c r="U21" s="36" t="s">
        <v>104</v>
      </c>
    </row>
    <row r="22" spans="1:21" ht="16.5" customHeight="1" x14ac:dyDescent="0.2">
      <c r="A22" s="7"/>
      <c r="B22" s="7"/>
      <c r="C22" s="7"/>
      <c r="D22" s="7" t="s">
        <v>981</v>
      </c>
      <c r="E22" s="7"/>
      <c r="F22" s="7"/>
      <c r="G22" s="7"/>
      <c r="H22" s="7"/>
      <c r="I22" s="7"/>
      <c r="J22" s="7"/>
      <c r="K22" s="7"/>
      <c r="L22" s="9" t="s">
        <v>938</v>
      </c>
      <c r="M22" s="36">
        <v>2.2000000000000002</v>
      </c>
      <c r="N22" s="36">
        <v>2.4</v>
      </c>
      <c r="O22" s="36">
        <v>2.8</v>
      </c>
      <c r="P22" s="36">
        <v>3.3</v>
      </c>
      <c r="Q22" s="36">
        <v>3.5</v>
      </c>
      <c r="R22" s="36">
        <v>2.8</v>
      </c>
      <c r="S22" s="36">
        <v>2.2000000000000002</v>
      </c>
      <c r="T22" s="36">
        <v>2</v>
      </c>
      <c r="U22" s="36">
        <v>2.6</v>
      </c>
    </row>
    <row r="23" spans="1:21" ht="16.5" customHeight="1" x14ac:dyDescent="0.2">
      <c r="A23" s="7"/>
      <c r="B23" s="7"/>
      <c r="C23" s="7"/>
      <c r="D23" s="7" t="s">
        <v>982</v>
      </c>
      <c r="E23" s="7"/>
      <c r="F23" s="7"/>
      <c r="G23" s="7"/>
      <c r="H23" s="7"/>
      <c r="I23" s="7"/>
      <c r="J23" s="7"/>
      <c r="K23" s="7"/>
      <c r="L23" s="9" t="s">
        <v>938</v>
      </c>
      <c r="M23" s="36">
        <v>1.5</v>
      </c>
      <c r="N23" s="36">
        <v>1.6</v>
      </c>
      <c r="O23" s="36">
        <v>2.2999999999999998</v>
      </c>
      <c r="P23" s="36">
        <v>1.2</v>
      </c>
      <c r="Q23" s="36">
        <v>1.6</v>
      </c>
      <c r="R23" s="36">
        <v>1.3</v>
      </c>
      <c r="S23" s="36">
        <v>1.2</v>
      </c>
      <c r="T23" s="36">
        <v>2.7</v>
      </c>
      <c r="U23" s="36">
        <v>1.7</v>
      </c>
    </row>
    <row r="24" spans="1:21" ht="16.5" customHeight="1" x14ac:dyDescent="0.2">
      <c r="A24" s="7"/>
      <c r="B24" s="7"/>
      <c r="C24" s="7"/>
      <c r="D24" s="7" t="s">
        <v>983</v>
      </c>
      <c r="E24" s="7"/>
      <c r="F24" s="7"/>
      <c r="G24" s="7"/>
      <c r="H24" s="7"/>
      <c r="I24" s="7"/>
      <c r="J24" s="7"/>
      <c r="K24" s="7"/>
      <c r="L24" s="9" t="s">
        <v>938</v>
      </c>
      <c r="M24" s="36">
        <v>0.3</v>
      </c>
      <c r="N24" s="36">
        <v>0.5</v>
      </c>
      <c r="O24" s="36">
        <v>0.5</v>
      </c>
      <c r="P24" s="36">
        <v>0.5</v>
      </c>
      <c r="Q24" s="36">
        <v>0.3</v>
      </c>
      <c r="R24" s="36">
        <v>0.3</v>
      </c>
      <c r="S24" s="36">
        <v>0.2</v>
      </c>
      <c r="T24" s="36">
        <v>1</v>
      </c>
      <c r="U24" s="36">
        <v>0.4</v>
      </c>
    </row>
    <row r="25" spans="1:21" ht="16.5" customHeight="1" x14ac:dyDescent="0.2">
      <c r="A25" s="7"/>
      <c r="B25" s="7"/>
      <c r="C25" s="7"/>
      <c r="D25" s="7" t="s">
        <v>984</v>
      </c>
      <c r="E25" s="7"/>
      <c r="F25" s="7"/>
      <c r="G25" s="7"/>
      <c r="H25" s="7"/>
      <c r="I25" s="7"/>
      <c r="J25" s="7"/>
      <c r="K25" s="7"/>
      <c r="L25" s="9" t="s">
        <v>938</v>
      </c>
      <c r="M25" s="36">
        <v>0.1</v>
      </c>
      <c r="N25" s="36">
        <v>0.2</v>
      </c>
      <c r="O25" s="36">
        <v>0.3</v>
      </c>
      <c r="P25" s="36">
        <v>0.1</v>
      </c>
      <c r="Q25" s="36">
        <v>0.2</v>
      </c>
      <c r="R25" s="36">
        <v>0.1</v>
      </c>
      <c r="S25" s="36">
        <v>0.2</v>
      </c>
      <c r="T25" s="36">
        <v>0.4</v>
      </c>
      <c r="U25" s="36">
        <v>0.2</v>
      </c>
    </row>
    <row r="26" spans="1:21" ht="16.5" customHeight="1" x14ac:dyDescent="0.2">
      <c r="A26" s="7"/>
      <c r="B26" s="7"/>
      <c r="C26" s="7"/>
      <c r="D26" s="7" t="s">
        <v>985</v>
      </c>
      <c r="E26" s="7"/>
      <c r="F26" s="7"/>
      <c r="G26" s="7"/>
      <c r="H26" s="7"/>
      <c r="I26" s="7"/>
      <c r="J26" s="7"/>
      <c r="K26" s="7"/>
      <c r="L26" s="9" t="s">
        <v>938</v>
      </c>
      <c r="M26" s="36">
        <v>0.2</v>
      </c>
      <c r="N26" s="36">
        <v>0.2</v>
      </c>
      <c r="O26" s="36">
        <v>0.2</v>
      </c>
      <c r="P26" s="36">
        <v>0.2</v>
      </c>
      <c r="Q26" s="36">
        <v>0.2</v>
      </c>
      <c r="R26" s="36">
        <v>0.2</v>
      </c>
      <c r="S26" s="36">
        <v>0.1</v>
      </c>
      <c r="T26" s="36">
        <v>0.3</v>
      </c>
      <c r="U26" s="36">
        <v>0.2</v>
      </c>
    </row>
    <row r="27" spans="1:21" ht="29.45" customHeight="1" x14ac:dyDescent="0.2">
      <c r="A27" s="7"/>
      <c r="B27" s="7"/>
      <c r="C27" s="7"/>
      <c r="D27" s="84" t="s">
        <v>986</v>
      </c>
      <c r="E27" s="84"/>
      <c r="F27" s="84"/>
      <c r="G27" s="84"/>
      <c r="H27" s="84"/>
      <c r="I27" s="84"/>
      <c r="J27" s="84"/>
      <c r="K27" s="84"/>
      <c r="L27" s="9" t="s">
        <v>938</v>
      </c>
      <c r="M27" s="36">
        <v>2.2999999999999998</v>
      </c>
      <c r="N27" s="36">
        <v>2.2999999999999998</v>
      </c>
      <c r="O27" s="36">
        <v>3.7</v>
      </c>
      <c r="P27" s="36">
        <v>2.6</v>
      </c>
      <c r="Q27" s="36">
        <v>2.2999999999999998</v>
      </c>
      <c r="R27" s="36">
        <v>1.8</v>
      </c>
      <c r="S27" s="36">
        <v>2.8</v>
      </c>
      <c r="T27" s="36">
        <v>4.2</v>
      </c>
      <c r="U27" s="36">
        <v>2.6</v>
      </c>
    </row>
    <row r="28" spans="1:21" ht="16.5" customHeight="1" x14ac:dyDescent="0.2">
      <c r="A28" s="11"/>
      <c r="B28" s="11"/>
      <c r="C28" s="11"/>
      <c r="D28" s="11" t="s">
        <v>105</v>
      </c>
      <c r="E28" s="11"/>
      <c r="F28" s="11"/>
      <c r="G28" s="11"/>
      <c r="H28" s="11"/>
      <c r="I28" s="11"/>
      <c r="J28" s="11"/>
      <c r="K28" s="11"/>
      <c r="L28" s="12" t="s">
        <v>938</v>
      </c>
      <c r="M28" s="39">
        <v>9.9</v>
      </c>
      <c r="N28" s="37">
        <v>10.5</v>
      </c>
      <c r="O28" s="37">
        <v>14.9</v>
      </c>
      <c r="P28" s="37">
        <v>11.1</v>
      </c>
      <c r="Q28" s="37">
        <v>11.6</v>
      </c>
      <c r="R28" s="39">
        <v>9.8000000000000007</v>
      </c>
      <c r="S28" s="39">
        <v>9.9</v>
      </c>
      <c r="T28" s="37">
        <v>16.8</v>
      </c>
      <c r="U28" s="37">
        <v>11.4</v>
      </c>
    </row>
    <row r="29" spans="1:21" ht="4.5" customHeight="1" x14ac:dyDescent="0.2">
      <c r="A29" s="25"/>
      <c r="B29" s="25"/>
      <c r="C29" s="2"/>
      <c r="D29" s="2"/>
      <c r="E29" s="2"/>
      <c r="F29" s="2"/>
      <c r="G29" s="2"/>
      <c r="H29" s="2"/>
      <c r="I29" s="2"/>
      <c r="J29" s="2"/>
      <c r="K29" s="2"/>
      <c r="L29" s="2"/>
      <c r="M29" s="2"/>
      <c r="N29" s="2"/>
      <c r="O29" s="2"/>
      <c r="P29" s="2"/>
      <c r="Q29" s="2"/>
      <c r="R29" s="2"/>
      <c r="S29" s="2"/>
      <c r="T29" s="2"/>
      <c r="U29" s="2"/>
    </row>
    <row r="30" spans="1:21" ht="16.5" customHeight="1" x14ac:dyDescent="0.2">
      <c r="A30" s="25"/>
      <c r="B30" s="25"/>
      <c r="C30" s="79" t="s">
        <v>988</v>
      </c>
      <c r="D30" s="79"/>
      <c r="E30" s="79"/>
      <c r="F30" s="79"/>
      <c r="G30" s="79"/>
      <c r="H30" s="79"/>
      <c r="I30" s="79"/>
      <c r="J30" s="79"/>
      <c r="K30" s="79"/>
      <c r="L30" s="79"/>
      <c r="M30" s="79"/>
      <c r="N30" s="79"/>
      <c r="O30" s="79"/>
      <c r="P30" s="79"/>
      <c r="Q30" s="79"/>
      <c r="R30" s="79"/>
      <c r="S30" s="79"/>
      <c r="T30" s="79"/>
      <c r="U30" s="79"/>
    </row>
    <row r="31" spans="1:21" ht="4.5" customHeight="1" x14ac:dyDescent="0.2">
      <c r="A31" s="25"/>
      <c r="B31" s="25"/>
      <c r="C31" s="2"/>
      <c r="D31" s="2"/>
      <c r="E31" s="2"/>
      <c r="F31" s="2"/>
      <c r="G31" s="2"/>
      <c r="H31" s="2"/>
      <c r="I31" s="2"/>
      <c r="J31" s="2"/>
      <c r="K31" s="2"/>
      <c r="L31" s="2"/>
      <c r="M31" s="2"/>
      <c r="N31" s="2"/>
      <c r="O31" s="2"/>
      <c r="P31" s="2"/>
      <c r="Q31" s="2"/>
      <c r="R31" s="2"/>
      <c r="S31" s="2"/>
      <c r="T31" s="2"/>
      <c r="U31" s="2"/>
    </row>
    <row r="32" spans="1:21" ht="16.5" customHeight="1" x14ac:dyDescent="0.2">
      <c r="A32" s="25" t="s">
        <v>115</v>
      </c>
      <c r="B32" s="25"/>
      <c r="C32" s="79" t="s">
        <v>942</v>
      </c>
      <c r="D32" s="79"/>
      <c r="E32" s="79"/>
      <c r="F32" s="79"/>
      <c r="G32" s="79"/>
      <c r="H32" s="79"/>
      <c r="I32" s="79"/>
      <c r="J32" s="79"/>
      <c r="K32" s="79"/>
      <c r="L32" s="79"/>
      <c r="M32" s="79"/>
      <c r="N32" s="79"/>
      <c r="O32" s="79"/>
      <c r="P32" s="79"/>
      <c r="Q32" s="79"/>
      <c r="R32" s="79"/>
      <c r="S32" s="79"/>
      <c r="T32" s="79"/>
      <c r="U32" s="79"/>
    </row>
    <row r="33" spans="1:21" ht="16.5" customHeight="1" x14ac:dyDescent="0.2">
      <c r="A33" s="25" t="s">
        <v>117</v>
      </c>
      <c r="B33" s="25"/>
      <c r="C33" s="79" t="s">
        <v>400</v>
      </c>
      <c r="D33" s="79"/>
      <c r="E33" s="79"/>
      <c r="F33" s="79"/>
      <c r="G33" s="79"/>
      <c r="H33" s="79"/>
      <c r="I33" s="79"/>
      <c r="J33" s="79"/>
      <c r="K33" s="79"/>
      <c r="L33" s="79"/>
      <c r="M33" s="79"/>
      <c r="N33" s="79"/>
      <c r="O33" s="79"/>
      <c r="P33" s="79"/>
      <c r="Q33" s="79"/>
      <c r="R33" s="79"/>
      <c r="S33" s="79"/>
      <c r="T33" s="79"/>
      <c r="U33" s="79"/>
    </row>
    <row r="34" spans="1:21" ht="42.4" customHeight="1" x14ac:dyDescent="0.2">
      <c r="A34" s="25" t="s">
        <v>119</v>
      </c>
      <c r="B34" s="25"/>
      <c r="C34" s="79" t="s">
        <v>970</v>
      </c>
      <c r="D34" s="79"/>
      <c r="E34" s="79"/>
      <c r="F34" s="79"/>
      <c r="G34" s="79"/>
      <c r="H34" s="79"/>
      <c r="I34" s="79"/>
      <c r="J34" s="79"/>
      <c r="K34" s="79"/>
      <c r="L34" s="79"/>
      <c r="M34" s="79"/>
      <c r="N34" s="79"/>
      <c r="O34" s="79"/>
      <c r="P34" s="79"/>
      <c r="Q34" s="79"/>
      <c r="R34" s="79"/>
      <c r="S34" s="79"/>
      <c r="T34" s="79"/>
      <c r="U34" s="79"/>
    </row>
    <row r="35" spans="1:21" ht="29.45" customHeight="1" x14ac:dyDescent="0.2">
      <c r="A35" s="25" t="s">
        <v>121</v>
      </c>
      <c r="B35" s="25"/>
      <c r="C35" s="79" t="s">
        <v>971</v>
      </c>
      <c r="D35" s="79"/>
      <c r="E35" s="79"/>
      <c r="F35" s="79"/>
      <c r="G35" s="79"/>
      <c r="H35" s="79"/>
      <c r="I35" s="79"/>
      <c r="J35" s="79"/>
      <c r="K35" s="79"/>
      <c r="L35" s="79"/>
      <c r="M35" s="79"/>
      <c r="N35" s="79"/>
      <c r="O35" s="79"/>
      <c r="P35" s="79"/>
      <c r="Q35" s="79"/>
      <c r="R35" s="79"/>
      <c r="S35" s="79"/>
      <c r="T35" s="79"/>
      <c r="U35" s="79"/>
    </row>
    <row r="36" spans="1:21" ht="16.5" customHeight="1" x14ac:dyDescent="0.2">
      <c r="A36" s="25" t="s">
        <v>123</v>
      </c>
      <c r="B36" s="25"/>
      <c r="C36" s="79" t="s">
        <v>952</v>
      </c>
      <c r="D36" s="79"/>
      <c r="E36" s="79"/>
      <c r="F36" s="79"/>
      <c r="G36" s="79"/>
      <c r="H36" s="79"/>
      <c r="I36" s="79"/>
      <c r="J36" s="79"/>
      <c r="K36" s="79"/>
      <c r="L36" s="79"/>
      <c r="M36" s="79"/>
      <c r="N36" s="79"/>
      <c r="O36" s="79"/>
      <c r="P36" s="79"/>
      <c r="Q36" s="79"/>
      <c r="R36" s="79"/>
      <c r="S36" s="79"/>
      <c r="T36" s="79"/>
      <c r="U36" s="79"/>
    </row>
    <row r="37" spans="1:21" ht="29.45" customHeight="1" x14ac:dyDescent="0.2">
      <c r="A37" s="25" t="s">
        <v>161</v>
      </c>
      <c r="B37" s="25"/>
      <c r="C37" s="79" t="s">
        <v>944</v>
      </c>
      <c r="D37" s="79"/>
      <c r="E37" s="79"/>
      <c r="F37" s="79"/>
      <c r="G37" s="79"/>
      <c r="H37" s="79"/>
      <c r="I37" s="79"/>
      <c r="J37" s="79"/>
      <c r="K37" s="79"/>
      <c r="L37" s="79"/>
      <c r="M37" s="79"/>
      <c r="N37" s="79"/>
      <c r="O37" s="79"/>
      <c r="P37" s="79"/>
      <c r="Q37" s="79"/>
      <c r="R37" s="79"/>
      <c r="S37" s="79"/>
      <c r="T37" s="79"/>
      <c r="U37" s="79"/>
    </row>
    <row r="38" spans="1:21" ht="16.5" customHeight="1" x14ac:dyDescent="0.2">
      <c r="A38" s="25" t="s">
        <v>180</v>
      </c>
      <c r="B38" s="25"/>
      <c r="C38" s="79" t="s">
        <v>973</v>
      </c>
      <c r="D38" s="79"/>
      <c r="E38" s="79"/>
      <c r="F38" s="79"/>
      <c r="G38" s="79"/>
      <c r="H38" s="79"/>
      <c r="I38" s="79"/>
      <c r="J38" s="79"/>
      <c r="K38" s="79"/>
      <c r="L38" s="79"/>
      <c r="M38" s="79"/>
      <c r="N38" s="79"/>
      <c r="O38" s="79"/>
      <c r="P38" s="79"/>
      <c r="Q38" s="79"/>
      <c r="R38" s="79"/>
      <c r="S38" s="79"/>
      <c r="T38" s="79"/>
      <c r="U38" s="79"/>
    </row>
    <row r="39" spans="1:21" ht="16.5" customHeight="1" x14ac:dyDescent="0.2">
      <c r="A39" s="25" t="s">
        <v>182</v>
      </c>
      <c r="B39" s="25"/>
      <c r="C39" s="79" t="s">
        <v>989</v>
      </c>
      <c r="D39" s="79"/>
      <c r="E39" s="79"/>
      <c r="F39" s="79"/>
      <c r="G39" s="79"/>
      <c r="H39" s="79"/>
      <c r="I39" s="79"/>
      <c r="J39" s="79"/>
      <c r="K39" s="79"/>
      <c r="L39" s="79"/>
      <c r="M39" s="79"/>
      <c r="N39" s="79"/>
      <c r="O39" s="79"/>
      <c r="P39" s="79"/>
      <c r="Q39" s="79"/>
      <c r="R39" s="79"/>
      <c r="S39" s="79"/>
      <c r="T39" s="79"/>
      <c r="U39" s="79"/>
    </row>
    <row r="40" spans="1:21" ht="16.5" customHeight="1" x14ac:dyDescent="0.2">
      <c r="A40" s="25" t="s">
        <v>184</v>
      </c>
      <c r="B40" s="25"/>
      <c r="C40" s="79" t="s">
        <v>974</v>
      </c>
      <c r="D40" s="79"/>
      <c r="E40" s="79"/>
      <c r="F40" s="79"/>
      <c r="G40" s="79"/>
      <c r="H40" s="79"/>
      <c r="I40" s="79"/>
      <c r="J40" s="79"/>
      <c r="K40" s="79"/>
      <c r="L40" s="79"/>
      <c r="M40" s="79"/>
      <c r="N40" s="79"/>
      <c r="O40" s="79"/>
      <c r="P40" s="79"/>
      <c r="Q40" s="79"/>
      <c r="R40" s="79"/>
      <c r="S40" s="79"/>
      <c r="T40" s="79"/>
      <c r="U40" s="79"/>
    </row>
    <row r="41" spans="1:21" ht="4.5" customHeight="1" x14ac:dyDescent="0.2"/>
    <row r="42" spans="1:21" ht="16.5" customHeight="1" x14ac:dyDescent="0.2">
      <c r="A42" s="26" t="s">
        <v>125</v>
      </c>
      <c r="B42" s="25"/>
      <c r="C42" s="25"/>
      <c r="D42" s="25"/>
      <c r="E42" s="79" t="s">
        <v>946</v>
      </c>
      <c r="F42" s="79"/>
      <c r="G42" s="79"/>
      <c r="H42" s="79"/>
      <c r="I42" s="79"/>
      <c r="J42" s="79"/>
      <c r="K42" s="79"/>
      <c r="L42" s="79"/>
      <c r="M42" s="79"/>
      <c r="N42" s="79"/>
      <c r="O42" s="79"/>
      <c r="P42" s="79"/>
      <c r="Q42" s="79"/>
      <c r="R42" s="79"/>
      <c r="S42" s="79"/>
      <c r="T42" s="79"/>
      <c r="U42" s="79"/>
    </row>
  </sheetData>
  <mergeCells count="16">
    <mergeCell ref="D6:K6"/>
    <mergeCell ref="D15:K15"/>
    <mergeCell ref="D18:K18"/>
    <mergeCell ref="D27:K27"/>
    <mergeCell ref="K1:U1"/>
    <mergeCell ref="C30:U30"/>
    <mergeCell ref="C32:U32"/>
    <mergeCell ref="C33:U33"/>
    <mergeCell ref="C34:U34"/>
    <mergeCell ref="C35:U35"/>
    <mergeCell ref="E42:U42"/>
    <mergeCell ref="C36:U36"/>
    <mergeCell ref="C37:U37"/>
    <mergeCell ref="C38:U38"/>
    <mergeCell ref="C39:U39"/>
    <mergeCell ref="C40:U40"/>
  </mergeCells>
  <pageMargins left="0.7" right="0.7" top="0.75" bottom="0.75" header="0.3" footer="0.3"/>
  <pageSetup paperSize="9" fitToHeight="0" orientation="landscape" horizontalDpi="300" verticalDpi="300"/>
  <headerFooter scaleWithDoc="0" alignWithMargins="0">
    <oddHeader>&amp;C&amp;"Arial"&amp;8TABLE 10A.70</oddHeader>
    <oddFooter>&amp;L&amp;"Arial"&amp;8REPORT ON
GOVERNMENT
SERVICES 2022&amp;R&amp;"Arial"&amp;8PRIMARY AND
COMMUNITY HEALTH
PAGE &amp;B&amp;P&amp;B</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U44"/>
  <sheetViews>
    <sheetView showGridLines="0" workbookViewId="0"/>
  </sheetViews>
  <sheetFormatPr defaultColWidth="10.85546875" defaultRowHeight="12.75" x14ac:dyDescent="0.2"/>
  <cols>
    <col min="1" max="10" width="1.7109375" customWidth="1"/>
    <col min="11" max="11" width="12" customWidth="1"/>
    <col min="12" max="12" width="8.85546875" customWidth="1"/>
    <col min="13" max="21" width="6.7109375" customWidth="1"/>
  </cols>
  <sheetData>
    <row r="1" spans="1:21" ht="33.950000000000003" customHeight="1" x14ac:dyDescent="0.2">
      <c r="A1" s="8" t="s">
        <v>990</v>
      </c>
      <c r="B1" s="8"/>
      <c r="C1" s="8"/>
      <c r="D1" s="8"/>
      <c r="E1" s="8"/>
      <c r="F1" s="8"/>
      <c r="G1" s="8"/>
      <c r="H1" s="8"/>
      <c r="I1" s="8"/>
      <c r="J1" s="8"/>
      <c r="K1" s="85" t="s">
        <v>991</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941</v>
      </c>
      <c r="C4" s="7"/>
      <c r="D4" s="7"/>
      <c r="E4" s="7"/>
      <c r="F4" s="7"/>
      <c r="G4" s="7"/>
      <c r="H4" s="7"/>
      <c r="I4" s="7"/>
      <c r="J4" s="7"/>
      <c r="K4" s="7"/>
      <c r="L4" s="9"/>
      <c r="M4" s="10"/>
      <c r="N4" s="10"/>
      <c r="O4" s="10"/>
      <c r="P4" s="10"/>
      <c r="Q4" s="10"/>
      <c r="R4" s="10"/>
      <c r="S4" s="10"/>
      <c r="T4" s="10"/>
      <c r="U4" s="10"/>
    </row>
    <row r="5" spans="1:21" ht="16.5" customHeight="1" x14ac:dyDescent="0.2">
      <c r="A5" s="7"/>
      <c r="B5" s="7"/>
      <c r="C5" s="7" t="s">
        <v>966</v>
      </c>
      <c r="D5" s="7"/>
      <c r="E5" s="7"/>
      <c r="F5" s="7"/>
      <c r="G5" s="7"/>
      <c r="H5" s="7"/>
      <c r="I5" s="7"/>
      <c r="J5" s="7"/>
      <c r="K5" s="7"/>
      <c r="L5" s="9"/>
      <c r="M5" s="10"/>
      <c r="N5" s="10"/>
      <c r="O5" s="10"/>
      <c r="P5" s="10"/>
      <c r="Q5" s="10"/>
      <c r="R5" s="10"/>
      <c r="S5" s="10"/>
      <c r="T5" s="10"/>
      <c r="U5" s="10"/>
    </row>
    <row r="6" spans="1:21" ht="16.5" customHeight="1" x14ac:dyDescent="0.2">
      <c r="A6" s="7"/>
      <c r="B6" s="7"/>
      <c r="C6" s="7"/>
      <c r="D6" s="7" t="s">
        <v>992</v>
      </c>
      <c r="E6" s="7"/>
      <c r="F6" s="7"/>
      <c r="G6" s="7"/>
      <c r="H6" s="7"/>
      <c r="I6" s="7"/>
      <c r="J6" s="7"/>
      <c r="K6" s="7"/>
      <c r="L6" s="9" t="s">
        <v>938</v>
      </c>
      <c r="M6" s="36">
        <v>1.4</v>
      </c>
      <c r="N6" s="36">
        <v>3</v>
      </c>
      <c r="O6" s="36">
        <v>3.4</v>
      </c>
      <c r="P6" s="36">
        <v>3.8</v>
      </c>
      <c r="Q6" s="36">
        <v>3.3</v>
      </c>
      <c r="R6" s="36">
        <v>0.8</v>
      </c>
      <c r="S6" s="36">
        <v>3.9</v>
      </c>
      <c r="T6" s="36">
        <v>4</v>
      </c>
      <c r="U6" s="36">
        <v>2.7</v>
      </c>
    </row>
    <row r="7" spans="1:21" ht="16.5" customHeight="1" x14ac:dyDescent="0.2">
      <c r="A7" s="7"/>
      <c r="B7" s="7"/>
      <c r="C7" s="7"/>
      <c r="D7" s="7" t="s">
        <v>993</v>
      </c>
      <c r="E7" s="7"/>
      <c r="F7" s="7"/>
      <c r="G7" s="7"/>
      <c r="H7" s="7"/>
      <c r="I7" s="7"/>
      <c r="J7" s="7"/>
      <c r="K7" s="7"/>
      <c r="L7" s="9" t="s">
        <v>938</v>
      </c>
      <c r="M7" s="36">
        <v>2</v>
      </c>
      <c r="N7" s="36">
        <v>2.4</v>
      </c>
      <c r="O7" s="36">
        <v>2.5</v>
      </c>
      <c r="P7" s="36">
        <v>2.6</v>
      </c>
      <c r="Q7" s="36">
        <v>2.5</v>
      </c>
      <c r="R7" s="36">
        <v>1</v>
      </c>
      <c r="S7" s="36">
        <v>3.9</v>
      </c>
      <c r="T7" s="36">
        <v>3.2</v>
      </c>
      <c r="U7" s="36">
        <v>2.4</v>
      </c>
    </row>
    <row r="8" spans="1:21" ht="29.45" customHeight="1" x14ac:dyDescent="0.2">
      <c r="A8" s="7"/>
      <c r="B8" s="7"/>
      <c r="C8" s="7"/>
      <c r="D8" s="84" t="s">
        <v>994</v>
      </c>
      <c r="E8" s="84"/>
      <c r="F8" s="84"/>
      <c r="G8" s="84"/>
      <c r="H8" s="84"/>
      <c r="I8" s="84"/>
      <c r="J8" s="84"/>
      <c r="K8" s="84"/>
      <c r="L8" s="9" t="s">
        <v>938</v>
      </c>
      <c r="M8" s="30">
        <v>11.4</v>
      </c>
      <c r="N8" s="30">
        <v>11.5</v>
      </c>
      <c r="O8" s="30">
        <v>11.4</v>
      </c>
      <c r="P8" s="30">
        <v>12.3</v>
      </c>
      <c r="Q8" s="30">
        <v>14</v>
      </c>
      <c r="R8" s="36">
        <v>4.4000000000000004</v>
      </c>
      <c r="S8" s="36">
        <v>1.8</v>
      </c>
      <c r="T8" s="30">
        <v>18.3</v>
      </c>
      <c r="U8" s="30">
        <v>12.1</v>
      </c>
    </row>
    <row r="9" spans="1:21" ht="16.5" customHeight="1" x14ac:dyDescent="0.2">
      <c r="A9" s="7"/>
      <c r="B9" s="7"/>
      <c r="C9" s="7"/>
      <c r="D9" s="7" t="s">
        <v>995</v>
      </c>
      <c r="E9" s="7"/>
      <c r="F9" s="7"/>
      <c r="G9" s="7"/>
      <c r="H9" s="7"/>
      <c r="I9" s="7"/>
      <c r="J9" s="7"/>
      <c r="K9" s="7"/>
      <c r="L9" s="9" t="s">
        <v>938</v>
      </c>
      <c r="M9" s="36">
        <v>3.6</v>
      </c>
      <c r="N9" s="36">
        <v>3.9</v>
      </c>
      <c r="O9" s="36">
        <v>4.7</v>
      </c>
      <c r="P9" s="36">
        <v>7.3</v>
      </c>
      <c r="Q9" s="36">
        <v>4.4000000000000004</v>
      </c>
      <c r="R9" s="36">
        <v>1.8</v>
      </c>
      <c r="S9" s="36">
        <v>2.5</v>
      </c>
      <c r="T9" s="36">
        <v>6.6</v>
      </c>
      <c r="U9" s="36">
        <v>4.7</v>
      </c>
    </row>
    <row r="10" spans="1:21" ht="16.5" customHeight="1" x14ac:dyDescent="0.2">
      <c r="A10" s="7"/>
      <c r="B10" s="7"/>
      <c r="C10" s="7"/>
      <c r="D10" s="7" t="s">
        <v>996</v>
      </c>
      <c r="E10" s="7"/>
      <c r="F10" s="7"/>
      <c r="G10" s="7"/>
      <c r="H10" s="7"/>
      <c r="I10" s="7"/>
      <c r="J10" s="7"/>
      <c r="K10" s="7"/>
      <c r="L10" s="9" t="s">
        <v>938</v>
      </c>
      <c r="M10" s="36">
        <v>5</v>
      </c>
      <c r="N10" s="36">
        <v>7.7</v>
      </c>
      <c r="O10" s="36">
        <v>8.5</v>
      </c>
      <c r="P10" s="36">
        <v>9.8000000000000007</v>
      </c>
      <c r="Q10" s="36">
        <v>7.4</v>
      </c>
      <c r="R10" s="36">
        <v>3.3</v>
      </c>
      <c r="S10" s="36">
        <v>5.9</v>
      </c>
      <c r="T10" s="36">
        <v>9.1</v>
      </c>
      <c r="U10" s="36">
        <v>7.2</v>
      </c>
    </row>
    <row r="11" spans="1:21" ht="16.5" customHeight="1" x14ac:dyDescent="0.2">
      <c r="A11" s="7"/>
      <c r="B11" s="7"/>
      <c r="C11" s="7"/>
      <c r="D11" s="7" t="s">
        <v>997</v>
      </c>
      <c r="E11" s="7"/>
      <c r="F11" s="7"/>
      <c r="G11" s="7"/>
      <c r="H11" s="7"/>
      <c r="I11" s="7"/>
      <c r="J11" s="7"/>
      <c r="K11" s="7"/>
      <c r="L11" s="9" t="s">
        <v>938</v>
      </c>
      <c r="M11" s="36">
        <v>0.5</v>
      </c>
      <c r="N11" s="36">
        <v>0.8</v>
      </c>
      <c r="O11" s="36">
        <v>1.1000000000000001</v>
      </c>
      <c r="P11" s="36">
        <v>0.9</v>
      </c>
      <c r="Q11" s="36">
        <v>0.5</v>
      </c>
      <c r="R11" s="36">
        <v>0.3</v>
      </c>
      <c r="S11" s="36">
        <v>0.2</v>
      </c>
      <c r="T11" s="36">
        <v>1</v>
      </c>
      <c r="U11" s="36">
        <v>0.8</v>
      </c>
    </row>
    <row r="12" spans="1:21" ht="16.5" customHeight="1" x14ac:dyDescent="0.2">
      <c r="A12" s="7"/>
      <c r="B12" s="7"/>
      <c r="C12" s="7"/>
      <c r="D12" s="7" t="s">
        <v>998</v>
      </c>
      <c r="E12" s="7"/>
      <c r="F12" s="7"/>
      <c r="G12" s="7"/>
      <c r="H12" s="7"/>
      <c r="I12" s="7"/>
      <c r="J12" s="7"/>
      <c r="K12" s="7"/>
      <c r="L12" s="9" t="s">
        <v>938</v>
      </c>
      <c r="M12" s="36">
        <v>2.8</v>
      </c>
      <c r="N12" s="36">
        <v>6.9</v>
      </c>
      <c r="O12" s="36">
        <v>4.0999999999999996</v>
      </c>
      <c r="P12" s="36">
        <v>3.3</v>
      </c>
      <c r="Q12" s="36">
        <v>1.5</v>
      </c>
      <c r="R12" s="36">
        <v>3.8</v>
      </c>
      <c r="S12" s="36">
        <v>2.9</v>
      </c>
      <c r="T12" s="36">
        <v>3.1</v>
      </c>
      <c r="U12" s="36">
        <v>3.5</v>
      </c>
    </row>
    <row r="13" spans="1:21" ht="16.5" customHeight="1" x14ac:dyDescent="0.2">
      <c r="A13" s="7"/>
      <c r="B13" s="7"/>
      <c r="C13" s="7"/>
      <c r="D13" s="7" t="s">
        <v>999</v>
      </c>
      <c r="E13" s="7"/>
      <c r="F13" s="7"/>
      <c r="G13" s="7"/>
      <c r="H13" s="7"/>
      <c r="I13" s="7"/>
      <c r="J13" s="7"/>
      <c r="K13" s="7"/>
      <c r="L13" s="9" t="s">
        <v>938</v>
      </c>
      <c r="M13" s="36" t="s">
        <v>104</v>
      </c>
      <c r="N13" s="36" t="s">
        <v>104</v>
      </c>
      <c r="O13" s="36">
        <v>0.1</v>
      </c>
      <c r="P13" s="36">
        <v>0.1</v>
      </c>
      <c r="Q13" s="36">
        <v>0.1</v>
      </c>
      <c r="R13" s="36">
        <v>0.1</v>
      </c>
      <c r="S13" s="36" t="s">
        <v>104</v>
      </c>
      <c r="T13" s="36">
        <v>0.2</v>
      </c>
      <c r="U13" s="36">
        <v>0.1</v>
      </c>
    </row>
    <row r="14" spans="1:21" ht="16.5" customHeight="1" x14ac:dyDescent="0.2">
      <c r="A14" s="7"/>
      <c r="B14" s="7"/>
      <c r="C14" s="7"/>
      <c r="D14" s="7" t="s">
        <v>1000</v>
      </c>
      <c r="E14" s="7"/>
      <c r="F14" s="7"/>
      <c r="G14" s="7"/>
      <c r="H14" s="7"/>
      <c r="I14" s="7"/>
      <c r="J14" s="7"/>
      <c r="K14" s="7"/>
      <c r="L14" s="9" t="s">
        <v>938</v>
      </c>
      <c r="M14" s="36">
        <v>0.2</v>
      </c>
      <c r="N14" s="36">
        <v>0.3</v>
      </c>
      <c r="O14" s="36">
        <v>0.5</v>
      </c>
      <c r="P14" s="36">
        <v>1.1000000000000001</v>
      </c>
      <c r="Q14" s="36">
        <v>0.5</v>
      </c>
      <c r="R14" s="36">
        <v>0.1</v>
      </c>
      <c r="S14" s="36" t="s">
        <v>104</v>
      </c>
      <c r="T14" s="36">
        <v>3.6</v>
      </c>
      <c r="U14" s="36">
        <v>0.7</v>
      </c>
    </row>
    <row r="15" spans="1:21" ht="16.5" customHeight="1" x14ac:dyDescent="0.2">
      <c r="A15" s="7"/>
      <c r="B15" s="7"/>
      <c r="C15" s="7"/>
      <c r="D15" s="7" t="s">
        <v>1001</v>
      </c>
      <c r="E15" s="7"/>
      <c r="F15" s="7"/>
      <c r="G15" s="7"/>
      <c r="H15" s="7"/>
      <c r="I15" s="7"/>
      <c r="J15" s="7"/>
      <c r="K15" s="7"/>
      <c r="L15" s="9" t="s">
        <v>938</v>
      </c>
      <c r="M15" s="36">
        <v>0.2</v>
      </c>
      <c r="N15" s="36">
        <v>0.2</v>
      </c>
      <c r="O15" s="36">
        <v>0.5</v>
      </c>
      <c r="P15" s="36">
        <v>1.1000000000000001</v>
      </c>
      <c r="Q15" s="36">
        <v>0.9</v>
      </c>
      <c r="R15" s="36">
        <v>0.1</v>
      </c>
      <c r="S15" s="36" t="s">
        <v>104</v>
      </c>
      <c r="T15" s="36">
        <v>3.6</v>
      </c>
      <c r="U15" s="36">
        <v>0.8</v>
      </c>
    </row>
    <row r="16" spans="1:21" ht="16.5" customHeight="1" x14ac:dyDescent="0.2">
      <c r="A16" s="7"/>
      <c r="B16" s="7"/>
      <c r="C16" s="7"/>
      <c r="D16" s="7" t="s">
        <v>1002</v>
      </c>
      <c r="E16" s="7"/>
      <c r="F16" s="7"/>
      <c r="G16" s="7"/>
      <c r="H16" s="7"/>
      <c r="I16" s="7"/>
      <c r="J16" s="7"/>
      <c r="K16" s="7"/>
      <c r="L16" s="9" t="s">
        <v>938</v>
      </c>
      <c r="M16" s="30">
        <v>27.2</v>
      </c>
      <c r="N16" s="30">
        <v>36.6</v>
      </c>
      <c r="O16" s="30">
        <v>36.700000000000003</v>
      </c>
      <c r="P16" s="30">
        <v>42.3</v>
      </c>
      <c r="Q16" s="30">
        <v>35.200000000000003</v>
      </c>
      <c r="R16" s="30">
        <v>15.7</v>
      </c>
      <c r="S16" s="30">
        <v>21.1</v>
      </c>
      <c r="T16" s="30">
        <v>52.6</v>
      </c>
      <c r="U16" s="30">
        <v>34.9</v>
      </c>
    </row>
    <row r="17" spans="1:21" ht="16.5" customHeight="1" x14ac:dyDescent="0.2">
      <c r="A17" s="7"/>
      <c r="B17" s="7"/>
      <c r="C17" s="7" t="s">
        <v>1003</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992</v>
      </c>
      <c r="E18" s="7"/>
      <c r="F18" s="7"/>
      <c r="G18" s="7"/>
      <c r="H18" s="7"/>
      <c r="I18" s="7"/>
      <c r="J18" s="7"/>
      <c r="K18" s="7"/>
      <c r="L18" s="9" t="s">
        <v>938</v>
      </c>
      <c r="M18" s="36">
        <v>0.7</v>
      </c>
      <c r="N18" s="36">
        <v>0.8</v>
      </c>
      <c r="O18" s="36">
        <v>1.1000000000000001</v>
      </c>
      <c r="P18" s="36">
        <v>1</v>
      </c>
      <c r="Q18" s="36">
        <v>1</v>
      </c>
      <c r="R18" s="36">
        <v>0.7</v>
      </c>
      <c r="S18" s="36">
        <v>0.8</v>
      </c>
      <c r="T18" s="36">
        <v>2.2000000000000002</v>
      </c>
      <c r="U18" s="36">
        <v>0.9</v>
      </c>
    </row>
    <row r="19" spans="1:21" ht="16.5" customHeight="1" x14ac:dyDescent="0.2">
      <c r="A19" s="7"/>
      <c r="B19" s="7"/>
      <c r="C19" s="7"/>
      <c r="D19" s="7" t="s">
        <v>993</v>
      </c>
      <c r="E19" s="7"/>
      <c r="F19" s="7"/>
      <c r="G19" s="7"/>
      <c r="H19" s="7"/>
      <c r="I19" s="7"/>
      <c r="J19" s="7"/>
      <c r="K19" s="7"/>
      <c r="L19" s="9" t="s">
        <v>938</v>
      </c>
      <c r="M19" s="36">
        <v>1</v>
      </c>
      <c r="N19" s="36">
        <v>1.2</v>
      </c>
      <c r="O19" s="36">
        <v>1.4</v>
      </c>
      <c r="P19" s="36">
        <v>0.7</v>
      </c>
      <c r="Q19" s="36">
        <v>1.1000000000000001</v>
      </c>
      <c r="R19" s="36">
        <v>1.6</v>
      </c>
      <c r="S19" s="36">
        <v>0.9</v>
      </c>
      <c r="T19" s="36">
        <v>1.6</v>
      </c>
      <c r="U19" s="36">
        <v>1.1000000000000001</v>
      </c>
    </row>
    <row r="20" spans="1:21" ht="29.45" customHeight="1" x14ac:dyDescent="0.2">
      <c r="A20" s="7"/>
      <c r="B20" s="7"/>
      <c r="C20" s="7"/>
      <c r="D20" s="84" t="s">
        <v>994</v>
      </c>
      <c r="E20" s="84"/>
      <c r="F20" s="84"/>
      <c r="G20" s="84"/>
      <c r="H20" s="84"/>
      <c r="I20" s="84"/>
      <c r="J20" s="84"/>
      <c r="K20" s="84"/>
      <c r="L20" s="9" t="s">
        <v>938</v>
      </c>
      <c r="M20" s="36">
        <v>2</v>
      </c>
      <c r="N20" s="36">
        <v>1.9</v>
      </c>
      <c r="O20" s="36">
        <v>2.6</v>
      </c>
      <c r="P20" s="36">
        <v>1.7</v>
      </c>
      <c r="Q20" s="36">
        <v>2.2000000000000002</v>
      </c>
      <c r="R20" s="36">
        <v>2</v>
      </c>
      <c r="S20" s="36">
        <v>1.8</v>
      </c>
      <c r="T20" s="36">
        <v>3.4</v>
      </c>
      <c r="U20" s="36">
        <v>2.1</v>
      </c>
    </row>
    <row r="21" spans="1:21" ht="16.5" customHeight="1" x14ac:dyDescent="0.2">
      <c r="A21" s="7"/>
      <c r="B21" s="7"/>
      <c r="C21" s="7"/>
      <c r="D21" s="7" t="s">
        <v>995</v>
      </c>
      <c r="E21" s="7"/>
      <c r="F21" s="7"/>
      <c r="G21" s="7"/>
      <c r="H21" s="7"/>
      <c r="I21" s="7"/>
      <c r="J21" s="7"/>
      <c r="K21" s="7"/>
      <c r="L21" s="9" t="s">
        <v>938</v>
      </c>
      <c r="M21" s="36">
        <v>1.8</v>
      </c>
      <c r="N21" s="36">
        <v>2.1</v>
      </c>
      <c r="O21" s="36">
        <v>2.1</v>
      </c>
      <c r="P21" s="36">
        <v>1.8</v>
      </c>
      <c r="Q21" s="36">
        <v>2</v>
      </c>
      <c r="R21" s="36">
        <v>1.6</v>
      </c>
      <c r="S21" s="36">
        <v>1.8</v>
      </c>
      <c r="T21" s="36">
        <v>2</v>
      </c>
      <c r="U21" s="36">
        <v>2</v>
      </c>
    </row>
    <row r="22" spans="1:21" ht="16.5" customHeight="1" x14ac:dyDescent="0.2">
      <c r="A22" s="7"/>
      <c r="B22" s="7"/>
      <c r="C22" s="7"/>
      <c r="D22" s="7" t="s">
        <v>996</v>
      </c>
      <c r="E22" s="7"/>
      <c r="F22" s="7"/>
      <c r="G22" s="7"/>
      <c r="H22" s="7"/>
      <c r="I22" s="7"/>
      <c r="J22" s="7"/>
      <c r="K22" s="7"/>
      <c r="L22" s="9" t="s">
        <v>938</v>
      </c>
      <c r="M22" s="36">
        <v>1.4</v>
      </c>
      <c r="N22" s="36">
        <v>2.2000000000000002</v>
      </c>
      <c r="O22" s="36">
        <v>2.1</v>
      </c>
      <c r="P22" s="36">
        <v>1.8</v>
      </c>
      <c r="Q22" s="36">
        <v>1.9</v>
      </c>
      <c r="R22" s="36">
        <v>1.9</v>
      </c>
      <c r="S22" s="36">
        <v>1.4</v>
      </c>
      <c r="T22" s="36">
        <v>1.8</v>
      </c>
      <c r="U22" s="36">
        <v>1.8</v>
      </c>
    </row>
    <row r="23" spans="1:21" ht="16.5" customHeight="1" x14ac:dyDescent="0.2">
      <c r="A23" s="7"/>
      <c r="B23" s="7"/>
      <c r="C23" s="7"/>
      <c r="D23" s="7" t="s">
        <v>997</v>
      </c>
      <c r="E23" s="7"/>
      <c r="F23" s="7"/>
      <c r="G23" s="7"/>
      <c r="H23" s="7"/>
      <c r="I23" s="7"/>
      <c r="J23" s="7"/>
      <c r="K23" s="7"/>
      <c r="L23" s="9" t="s">
        <v>938</v>
      </c>
      <c r="M23" s="36">
        <v>0.4</v>
      </c>
      <c r="N23" s="36">
        <v>0.4</v>
      </c>
      <c r="O23" s="36">
        <v>0.7</v>
      </c>
      <c r="P23" s="36">
        <v>0.3</v>
      </c>
      <c r="Q23" s="36">
        <v>0.3</v>
      </c>
      <c r="R23" s="36">
        <v>0.2</v>
      </c>
      <c r="S23" s="36">
        <v>0.3</v>
      </c>
      <c r="T23" s="36">
        <v>0.5</v>
      </c>
      <c r="U23" s="36">
        <v>0.4</v>
      </c>
    </row>
    <row r="24" spans="1:21" ht="16.5" customHeight="1" x14ac:dyDescent="0.2">
      <c r="A24" s="7"/>
      <c r="B24" s="7"/>
      <c r="C24" s="7"/>
      <c r="D24" s="7" t="s">
        <v>998</v>
      </c>
      <c r="E24" s="7"/>
      <c r="F24" s="7"/>
      <c r="G24" s="7"/>
      <c r="H24" s="7"/>
      <c r="I24" s="7"/>
      <c r="J24" s="7"/>
      <c r="K24" s="7"/>
      <c r="L24" s="9" t="s">
        <v>938</v>
      </c>
      <c r="M24" s="36">
        <v>1.6</v>
      </c>
      <c r="N24" s="36">
        <v>3.5</v>
      </c>
      <c r="O24" s="36">
        <v>2.2999999999999998</v>
      </c>
      <c r="P24" s="36">
        <v>1.6</v>
      </c>
      <c r="Q24" s="36">
        <v>1.7</v>
      </c>
      <c r="R24" s="36">
        <v>3</v>
      </c>
      <c r="S24" s="36">
        <v>1.3</v>
      </c>
      <c r="T24" s="36">
        <v>1.5</v>
      </c>
      <c r="U24" s="36">
        <v>2.2999999999999998</v>
      </c>
    </row>
    <row r="25" spans="1:21" ht="16.5" customHeight="1" x14ac:dyDescent="0.2">
      <c r="A25" s="7"/>
      <c r="B25" s="7"/>
      <c r="C25" s="7"/>
      <c r="D25" s="7" t="s">
        <v>999</v>
      </c>
      <c r="E25" s="7"/>
      <c r="F25" s="7"/>
      <c r="G25" s="7"/>
      <c r="H25" s="7"/>
      <c r="I25" s="7"/>
      <c r="J25" s="7"/>
      <c r="K25" s="7"/>
      <c r="L25" s="9" t="s">
        <v>938</v>
      </c>
      <c r="M25" s="36" t="s">
        <v>104</v>
      </c>
      <c r="N25" s="36" t="s">
        <v>104</v>
      </c>
      <c r="O25" s="36">
        <v>0.1</v>
      </c>
      <c r="P25" s="36">
        <v>0.1</v>
      </c>
      <c r="Q25" s="36" t="s">
        <v>104</v>
      </c>
      <c r="R25" s="36" t="s">
        <v>104</v>
      </c>
      <c r="S25" s="36" t="s">
        <v>104</v>
      </c>
      <c r="T25" s="36" t="s">
        <v>104</v>
      </c>
      <c r="U25" s="36" t="s">
        <v>104</v>
      </c>
    </row>
    <row r="26" spans="1:21" ht="16.5" customHeight="1" x14ac:dyDescent="0.2">
      <c r="A26" s="7"/>
      <c r="B26" s="7"/>
      <c r="C26" s="7"/>
      <c r="D26" s="7" t="s">
        <v>1000</v>
      </c>
      <c r="E26" s="7"/>
      <c r="F26" s="7"/>
      <c r="G26" s="7"/>
      <c r="H26" s="7"/>
      <c r="I26" s="7"/>
      <c r="J26" s="7"/>
      <c r="K26" s="7"/>
      <c r="L26" s="9" t="s">
        <v>938</v>
      </c>
      <c r="M26" s="36">
        <v>0.1</v>
      </c>
      <c r="N26" s="36">
        <v>0.1</v>
      </c>
      <c r="O26" s="36">
        <v>0.2</v>
      </c>
      <c r="P26" s="36">
        <v>0.1</v>
      </c>
      <c r="Q26" s="36">
        <v>0.1</v>
      </c>
      <c r="R26" s="36">
        <v>0.1</v>
      </c>
      <c r="S26" s="36">
        <v>0.1</v>
      </c>
      <c r="T26" s="36">
        <v>0.2</v>
      </c>
      <c r="U26" s="36">
        <v>0.1</v>
      </c>
    </row>
    <row r="27" spans="1:21" ht="16.5" customHeight="1" x14ac:dyDescent="0.2">
      <c r="A27" s="7"/>
      <c r="B27" s="7"/>
      <c r="C27" s="7"/>
      <c r="D27" s="7" t="s">
        <v>1001</v>
      </c>
      <c r="E27" s="7"/>
      <c r="F27" s="7"/>
      <c r="G27" s="7"/>
      <c r="H27" s="7"/>
      <c r="I27" s="7"/>
      <c r="J27" s="7"/>
      <c r="K27" s="7"/>
      <c r="L27" s="9" t="s">
        <v>938</v>
      </c>
      <c r="M27" s="36">
        <v>0.2</v>
      </c>
      <c r="N27" s="36">
        <v>0.2</v>
      </c>
      <c r="O27" s="36">
        <v>0.4</v>
      </c>
      <c r="P27" s="36">
        <v>0.2</v>
      </c>
      <c r="Q27" s="36">
        <v>0.1</v>
      </c>
      <c r="R27" s="36">
        <v>0.1</v>
      </c>
      <c r="S27" s="36">
        <v>0.1</v>
      </c>
      <c r="T27" s="36">
        <v>0.2</v>
      </c>
      <c r="U27" s="36">
        <v>0.2</v>
      </c>
    </row>
    <row r="28" spans="1:21" ht="16.5" customHeight="1" x14ac:dyDescent="0.2">
      <c r="A28" s="11"/>
      <c r="B28" s="11"/>
      <c r="C28" s="11"/>
      <c r="D28" s="11" t="s">
        <v>1002</v>
      </c>
      <c r="E28" s="11"/>
      <c r="F28" s="11"/>
      <c r="G28" s="11"/>
      <c r="H28" s="11"/>
      <c r="I28" s="11"/>
      <c r="J28" s="11"/>
      <c r="K28" s="11"/>
      <c r="L28" s="12" t="s">
        <v>938</v>
      </c>
      <c r="M28" s="39">
        <v>9.3000000000000007</v>
      </c>
      <c r="N28" s="37">
        <v>12.5</v>
      </c>
      <c r="O28" s="37">
        <v>12.7</v>
      </c>
      <c r="P28" s="39">
        <v>9.1999999999999993</v>
      </c>
      <c r="Q28" s="37">
        <v>10.5</v>
      </c>
      <c r="R28" s="37">
        <v>11.3</v>
      </c>
      <c r="S28" s="39">
        <v>8.4</v>
      </c>
      <c r="T28" s="37">
        <v>13.4</v>
      </c>
      <c r="U28" s="37">
        <v>11</v>
      </c>
    </row>
    <row r="29" spans="1:21" ht="4.5" customHeight="1" x14ac:dyDescent="0.2">
      <c r="A29" s="25"/>
      <c r="B29" s="25"/>
      <c r="C29" s="2"/>
      <c r="D29" s="2"/>
      <c r="E29" s="2"/>
      <c r="F29" s="2"/>
      <c r="G29" s="2"/>
      <c r="H29" s="2"/>
      <c r="I29" s="2"/>
      <c r="J29" s="2"/>
      <c r="K29" s="2"/>
      <c r="L29" s="2"/>
      <c r="M29" s="2"/>
      <c r="N29" s="2"/>
      <c r="O29" s="2"/>
      <c r="P29" s="2"/>
      <c r="Q29" s="2"/>
      <c r="R29" s="2"/>
      <c r="S29" s="2"/>
      <c r="T29" s="2"/>
      <c r="U29" s="2"/>
    </row>
    <row r="30" spans="1:21" ht="16.5" customHeight="1" x14ac:dyDescent="0.2">
      <c r="A30" s="25"/>
      <c r="B30" s="25"/>
      <c r="C30" s="79" t="s">
        <v>988</v>
      </c>
      <c r="D30" s="79"/>
      <c r="E30" s="79"/>
      <c r="F30" s="79"/>
      <c r="G30" s="79"/>
      <c r="H30" s="79"/>
      <c r="I30" s="79"/>
      <c r="J30" s="79"/>
      <c r="K30" s="79"/>
      <c r="L30" s="79"/>
      <c r="M30" s="79"/>
      <c r="N30" s="79"/>
      <c r="O30" s="79"/>
      <c r="P30" s="79"/>
      <c r="Q30" s="79"/>
      <c r="R30" s="79"/>
      <c r="S30" s="79"/>
      <c r="T30" s="79"/>
      <c r="U30" s="79"/>
    </row>
    <row r="31" spans="1:21" ht="4.5" customHeight="1" x14ac:dyDescent="0.2">
      <c r="A31" s="25"/>
      <c r="B31" s="25"/>
      <c r="C31" s="2"/>
      <c r="D31" s="2"/>
      <c r="E31" s="2"/>
      <c r="F31" s="2"/>
      <c r="G31" s="2"/>
      <c r="H31" s="2"/>
      <c r="I31" s="2"/>
      <c r="J31" s="2"/>
      <c r="K31" s="2"/>
      <c r="L31" s="2"/>
      <c r="M31" s="2"/>
      <c r="N31" s="2"/>
      <c r="O31" s="2"/>
      <c r="P31" s="2"/>
      <c r="Q31" s="2"/>
      <c r="R31" s="2"/>
      <c r="S31" s="2"/>
      <c r="T31" s="2"/>
      <c r="U31" s="2"/>
    </row>
    <row r="32" spans="1:21" ht="16.5" customHeight="1" x14ac:dyDescent="0.2">
      <c r="A32" s="25" t="s">
        <v>115</v>
      </c>
      <c r="B32" s="25"/>
      <c r="C32" s="79" t="s">
        <v>942</v>
      </c>
      <c r="D32" s="79"/>
      <c r="E32" s="79"/>
      <c r="F32" s="79"/>
      <c r="G32" s="79"/>
      <c r="H32" s="79"/>
      <c r="I32" s="79"/>
      <c r="J32" s="79"/>
      <c r="K32" s="79"/>
      <c r="L32" s="79"/>
      <c r="M32" s="79"/>
      <c r="N32" s="79"/>
      <c r="O32" s="79"/>
      <c r="P32" s="79"/>
      <c r="Q32" s="79"/>
      <c r="R32" s="79"/>
      <c r="S32" s="79"/>
      <c r="T32" s="79"/>
      <c r="U32" s="79"/>
    </row>
    <row r="33" spans="1:21" ht="16.5" customHeight="1" x14ac:dyDescent="0.2">
      <c r="A33" s="25" t="s">
        <v>117</v>
      </c>
      <c r="B33" s="25"/>
      <c r="C33" s="79" t="s">
        <v>400</v>
      </c>
      <c r="D33" s="79"/>
      <c r="E33" s="79"/>
      <c r="F33" s="79"/>
      <c r="G33" s="79"/>
      <c r="H33" s="79"/>
      <c r="I33" s="79"/>
      <c r="J33" s="79"/>
      <c r="K33" s="79"/>
      <c r="L33" s="79"/>
      <c r="M33" s="79"/>
      <c r="N33" s="79"/>
      <c r="O33" s="79"/>
      <c r="P33" s="79"/>
      <c r="Q33" s="79"/>
      <c r="R33" s="79"/>
      <c r="S33" s="79"/>
      <c r="T33" s="79"/>
      <c r="U33" s="79"/>
    </row>
    <row r="34" spans="1:21" ht="42.4" customHeight="1" x14ac:dyDescent="0.2">
      <c r="A34" s="25" t="s">
        <v>119</v>
      </c>
      <c r="B34" s="25"/>
      <c r="C34" s="79" t="s">
        <v>970</v>
      </c>
      <c r="D34" s="79"/>
      <c r="E34" s="79"/>
      <c r="F34" s="79"/>
      <c r="G34" s="79"/>
      <c r="H34" s="79"/>
      <c r="I34" s="79"/>
      <c r="J34" s="79"/>
      <c r="K34" s="79"/>
      <c r="L34" s="79"/>
      <c r="M34" s="79"/>
      <c r="N34" s="79"/>
      <c r="O34" s="79"/>
      <c r="P34" s="79"/>
      <c r="Q34" s="79"/>
      <c r="R34" s="79"/>
      <c r="S34" s="79"/>
      <c r="T34" s="79"/>
      <c r="U34" s="79"/>
    </row>
    <row r="35" spans="1:21" ht="29.45" customHeight="1" x14ac:dyDescent="0.2">
      <c r="A35" s="25" t="s">
        <v>121</v>
      </c>
      <c r="B35" s="25"/>
      <c r="C35" s="79" t="s">
        <v>971</v>
      </c>
      <c r="D35" s="79"/>
      <c r="E35" s="79"/>
      <c r="F35" s="79"/>
      <c r="G35" s="79"/>
      <c r="H35" s="79"/>
      <c r="I35" s="79"/>
      <c r="J35" s="79"/>
      <c r="K35" s="79"/>
      <c r="L35" s="79"/>
      <c r="M35" s="79"/>
      <c r="N35" s="79"/>
      <c r="O35" s="79"/>
      <c r="P35" s="79"/>
      <c r="Q35" s="79"/>
      <c r="R35" s="79"/>
      <c r="S35" s="79"/>
      <c r="T35" s="79"/>
      <c r="U35" s="79"/>
    </row>
    <row r="36" spans="1:21" ht="16.5" customHeight="1" x14ac:dyDescent="0.2">
      <c r="A36" s="25" t="s">
        <v>123</v>
      </c>
      <c r="B36" s="25"/>
      <c r="C36" s="79" t="s">
        <v>952</v>
      </c>
      <c r="D36" s="79"/>
      <c r="E36" s="79"/>
      <c r="F36" s="79"/>
      <c r="G36" s="79"/>
      <c r="H36" s="79"/>
      <c r="I36" s="79"/>
      <c r="J36" s="79"/>
      <c r="K36" s="79"/>
      <c r="L36" s="79"/>
      <c r="M36" s="79"/>
      <c r="N36" s="79"/>
      <c r="O36" s="79"/>
      <c r="P36" s="79"/>
      <c r="Q36" s="79"/>
      <c r="R36" s="79"/>
      <c r="S36" s="79"/>
      <c r="T36" s="79"/>
      <c r="U36" s="79"/>
    </row>
    <row r="37" spans="1:21" ht="29.45" customHeight="1" x14ac:dyDescent="0.2">
      <c r="A37" s="25" t="s">
        <v>161</v>
      </c>
      <c r="B37" s="25"/>
      <c r="C37" s="79" t="s">
        <v>944</v>
      </c>
      <c r="D37" s="79"/>
      <c r="E37" s="79"/>
      <c r="F37" s="79"/>
      <c r="G37" s="79"/>
      <c r="H37" s="79"/>
      <c r="I37" s="79"/>
      <c r="J37" s="79"/>
      <c r="K37" s="79"/>
      <c r="L37" s="79"/>
      <c r="M37" s="79"/>
      <c r="N37" s="79"/>
      <c r="O37" s="79"/>
      <c r="P37" s="79"/>
      <c r="Q37" s="79"/>
      <c r="R37" s="79"/>
      <c r="S37" s="79"/>
      <c r="T37" s="79"/>
      <c r="U37" s="79"/>
    </row>
    <row r="38" spans="1:21" ht="16.5" customHeight="1" x14ac:dyDescent="0.2">
      <c r="A38" s="25" t="s">
        <v>180</v>
      </c>
      <c r="B38" s="25"/>
      <c r="C38" s="79" t="s">
        <v>973</v>
      </c>
      <c r="D38" s="79"/>
      <c r="E38" s="79"/>
      <c r="F38" s="79"/>
      <c r="G38" s="79"/>
      <c r="H38" s="79"/>
      <c r="I38" s="79"/>
      <c r="J38" s="79"/>
      <c r="K38" s="79"/>
      <c r="L38" s="79"/>
      <c r="M38" s="79"/>
      <c r="N38" s="79"/>
      <c r="O38" s="79"/>
      <c r="P38" s="79"/>
      <c r="Q38" s="79"/>
      <c r="R38" s="79"/>
      <c r="S38" s="79"/>
      <c r="T38" s="79"/>
      <c r="U38" s="79"/>
    </row>
    <row r="39" spans="1:21" ht="16.5" customHeight="1" x14ac:dyDescent="0.2">
      <c r="A39" s="25" t="s">
        <v>182</v>
      </c>
      <c r="B39" s="25"/>
      <c r="C39" s="79" t="s">
        <v>1004</v>
      </c>
      <c r="D39" s="79"/>
      <c r="E39" s="79"/>
      <c r="F39" s="79"/>
      <c r="G39" s="79"/>
      <c r="H39" s="79"/>
      <c r="I39" s="79"/>
      <c r="J39" s="79"/>
      <c r="K39" s="79"/>
      <c r="L39" s="79"/>
      <c r="M39" s="79"/>
      <c r="N39" s="79"/>
      <c r="O39" s="79"/>
      <c r="P39" s="79"/>
      <c r="Q39" s="79"/>
      <c r="R39" s="79"/>
      <c r="S39" s="79"/>
      <c r="T39" s="79"/>
      <c r="U39" s="79"/>
    </row>
    <row r="40" spans="1:21" ht="16.5" customHeight="1" x14ac:dyDescent="0.2">
      <c r="A40" s="25" t="s">
        <v>184</v>
      </c>
      <c r="B40" s="25"/>
      <c r="C40" s="79" t="s">
        <v>1005</v>
      </c>
      <c r="D40" s="79"/>
      <c r="E40" s="79"/>
      <c r="F40" s="79"/>
      <c r="G40" s="79"/>
      <c r="H40" s="79"/>
      <c r="I40" s="79"/>
      <c r="J40" s="79"/>
      <c r="K40" s="79"/>
      <c r="L40" s="79"/>
      <c r="M40" s="79"/>
      <c r="N40" s="79"/>
      <c r="O40" s="79"/>
      <c r="P40" s="79"/>
      <c r="Q40" s="79"/>
      <c r="R40" s="79"/>
      <c r="S40" s="79"/>
      <c r="T40" s="79"/>
      <c r="U40" s="79"/>
    </row>
    <row r="41" spans="1:21" ht="16.5" customHeight="1" x14ac:dyDescent="0.2">
      <c r="A41" s="25" t="s">
        <v>408</v>
      </c>
      <c r="B41" s="25"/>
      <c r="C41" s="79" t="s">
        <v>1006</v>
      </c>
      <c r="D41" s="79"/>
      <c r="E41" s="79"/>
      <c r="F41" s="79"/>
      <c r="G41" s="79"/>
      <c r="H41" s="79"/>
      <c r="I41" s="79"/>
      <c r="J41" s="79"/>
      <c r="K41" s="79"/>
      <c r="L41" s="79"/>
      <c r="M41" s="79"/>
      <c r="N41" s="79"/>
      <c r="O41" s="79"/>
      <c r="P41" s="79"/>
      <c r="Q41" s="79"/>
      <c r="R41" s="79"/>
      <c r="S41" s="79"/>
      <c r="T41" s="79"/>
      <c r="U41" s="79"/>
    </row>
    <row r="42" spans="1:21" ht="16.5" customHeight="1" x14ac:dyDescent="0.2">
      <c r="A42" s="25" t="s">
        <v>410</v>
      </c>
      <c r="B42" s="25"/>
      <c r="C42" s="79" t="s">
        <v>974</v>
      </c>
      <c r="D42" s="79"/>
      <c r="E42" s="79"/>
      <c r="F42" s="79"/>
      <c r="G42" s="79"/>
      <c r="H42" s="79"/>
      <c r="I42" s="79"/>
      <c r="J42" s="79"/>
      <c r="K42" s="79"/>
      <c r="L42" s="79"/>
      <c r="M42" s="79"/>
      <c r="N42" s="79"/>
      <c r="O42" s="79"/>
      <c r="P42" s="79"/>
      <c r="Q42" s="79"/>
      <c r="R42" s="79"/>
      <c r="S42" s="79"/>
      <c r="T42" s="79"/>
      <c r="U42" s="79"/>
    </row>
    <row r="43" spans="1:21" ht="4.5" customHeight="1" x14ac:dyDescent="0.2"/>
    <row r="44" spans="1:21" ht="16.5" customHeight="1" x14ac:dyDescent="0.2">
      <c r="A44" s="26" t="s">
        <v>125</v>
      </c>
      <c r="B44" s="25"/>
      <c r="C44" s="25"/>
      <c r="D44" s="25"/>
      <c r="E44" s="79" t="s">
        <v>946</v>
      </c>
      <c r="F44" s="79"/>
      <c r="G44" s="79"/>
      <c r="H44" s="79"/>
      <c r="I44" s="79"/>
      <c r="J44" s="79"/>
      <c r="K44" s="79"/>
      <c r="L44" s="79"/>
      <c r="M44" s="79"/>
      <c r="N44" s="79"/>
      <c r="O44" s="79"/>
      <c r="P44" s="79"/>
      <c r="Q44" s="79"/>
      <c r="R44" s="79"/>
      <c r="S44" s="79"/>
      <c r="T44" s="79"/>
      <c r="U44" s="79"/>
    </row>
  </sheetData>
  <mergeCells count="16">
    <mergeCell ref="D8:K8"/>
    <mergeCell ref="D20:K20"/>
    <mergeCell ref="K1:U1"/>
    <mergeCell ref="C30:U30"/>
    <mergeCell ref="C32:U32"/>
    <mergeCell ref="C33:U33"/>
    <mergeCell ref="C34:U34"/>
    <mergeCell ref="C35:U35"/>
    <mergeCell ref="C36:U36"/>
    <mergeCell ref="C37:U37"/>
    <mergeCell ref="E44:U44"/>
    <mergeCell ref="C38:U38"/>
    <mergeCell ref="C39:U39"/>
    <mergeCell ref="C40:U40"/>
    <mergeCell ref="C41:U41"/>
    <mergeCell ref="C42:U42"/>
  </mergeCells>
  <pageMargins left="0.7" right="0.7" top="0.75" bottom="0.75" header="0.3" footer="0.3"/>
  <pageSetup paperSize="9" fitToHeight="0" orientation="landscape" horizontalDpi="300" verticalDpi="300"/>
  <headerFooter scaleWithDoc="0" alignWithMargins="0">
    <oddHeader>&amp;C&amp;"Arial"&amp;8TABLE 10A.71</oddHeader>
    <oddFooter>&amp;L&amp;"Arial"&amp;8REPORT ON
GOVERNMENT
SERVICES 2022&amp;R&amp;"Arial"&amp;8PRIMARY AND
COMMUNITY HEALTH
PAGE &amp;B&amp;P&amp;B</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U29"/>
  <sheetViews>
    <sheetView showGridLines="0" workbookViewId="0"/>
  </sheetViews>
  <sheetFormatPr defaultColWidth="10.85546875" defaultRowHeight="12.75" x14ac:dyDescent="0.2"/>
  <cols>
    <col min="1" max="10" width="1.7109375" customWidth="1"/>
    <col min="11" max="11" width="25.7109375" customWidth="1"/>
    <col min="12" max="12" width="9.28515625" customWidth="1"/>
    <col min="13" max="21" width="7.5703125" customWidth="1"/>
  </cols>
  <sheetData>
    <row r="1" spans="1:21" ht="33.950000000000003" customHeight="1" x14ac:dyDescent="0.2">
      <c r="A1" s="8" t="s">
        <v>1007</v>
      </c>
      <c r="B1" s="8"/>
      <c r="C1" s="8"/>
      <c r="D1" s="8"/>
      <c r="E1" s="8"/>
      <c r="F1" s="8"/>
      <c r="G1" s="8"/>
      <c r="H1" s="8"/>
      <c r="I1" s="8"/>
      <c r="J1" s="8"/>
      <c r="K1" s="85" t="s">
        <v>1008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1009</v>
      </c>
      <c r="C4" s="7"/>
      <c r="D4" s="7"/>
      <c r="E4" s="7"/>
      <c r="F4" s="7"/>
      <c r="G4" s="7"/>
      <c r="H4" s="7"/>
      <c r="I4" s="7"/>
      <c r="J4" s="7"/>
      <c r="K4" s="7"/>
      <c r="L4" s="9"/>
      <c r="M4" s="10"/>
      <c r="N4" s="10"/>
      <c r="O4" s="10"/>
      <c r="P4" s="10"/>
      <c r="Q4" s="10"/>
      <c r="R4" s="10"/>
      <c r="S4" s="10"/>
      <c r="T4" s="10"/>
      <c r="U4" s="10"/>
    </row>
    <row r="5" spans="1:21" ht="16.5" customHeight="1" x14ac:dyDescent="0.2">
      <c r="A5" s="7"/>
      <c r="B5" s="7"/>
      <c r="C5" s="7" t="s">
        <v>1010</v>
      </c>
      <c r="D5" s="7"/>
      <c r="E5" s="7"/>
      <c r="F5" s="7"/>
      <c r="G5" s="7"/>
      <c r="H5" s="7"/>
      <c r="I5" s="7"/>
      <c r="J5" s="7"/>
      <c r="K5" s="7"/>
      <c r="L5" s="9"/>
      <c r="M5" s="10"/>
      <c r="N5" s="10"/>
      <c r="O5" s="10"/>
      <c r="P5" s="10"/>
      <c r="Q5" s="10"/>
      <c r="R5" s="10"/>
      <c r="S5" s="10"/>
      <c r="T5" s="10"/>
      <c r="U5" s="10"/>
    </row>
    <row r="6" spans="1:21" ht="16.5" customHeight="1" x14ac:dyDescent="0.2">
      <c r="A6" s="7"/>
      <c r="B6" s="7"/>
      <c r="C6" s="7"/>
      <c r="D6" s="7" t="s">
        <v>748</v>
      </c>
      <c r="E6" s="7"/>
      <c r="F6" s="7"/>
      <c r="G6" s="7"/>
      <c r="H6" s="7"/>
      <c r="I6" s="7"/>
      <c r="J6" s="7"/>
      <c r="K6" s="7"/>
      <c r="L6" s="9" t="s">
        <v>240</v>
      </c>
      <c r="M6" s="17">
        <v>1021</v>
      </c>
      <c r="N6" s="15">
        <v>337</v>
      </c>
      <c r="O6" s="17">
        <v>1532</v>
      </c>
      <c r="P6" s="15">
        <v>752</v>
      </c>
      <c r="Q6" s="15">
        <v>272</v>
      </c>
      <c r="R6" s="16">
        <v>69</v>
      </c>
      <c r="S6" s="16">
        <v>56</v>
      </c>
      <c r="T6" s="15">
        <v>796</v>
      </c>
      <c r="U6" s="17">
        <v>4835</v>
      </c>
    </row>
    <row r="7" spans="1:21" ht="29.45" customHeight="1" x14ac:dyDescent="0.2">
      <c r="A7" s="7"/>
      <c r="B7" s="7"/>
      <c r="C7" s="7"/>
      <c r="D7" s="84" t="s">
        <v>1011</v>
      </c>
      <c r="E7" s="84"/>
      <c r="F7" s="84"/>
      <c r="G7" s="84"/>
      <c r="H7" s="84"/>
      <c r="I7" s="84"/>
      <c r="J7" s="84"/>
      <c r="K7" s="84"/>
      <c r="L7" s="9" t="s">
        <v>1012</v>
      </c>
      <c r="M7" s="36">
        <v>3.3</v>
      </c>
      <c r="N7" s="36">
        <v>3.7</v>
      </c>
      <c r="O7" s="36">
        <v>4.2</v>
      </c>
      <c r="P7" s="36">
        <v>5.5</v>
      </c>
      <c r="Q7" s="36">
        <v>3.8</v>
      </c>
      <c r="R7" s="36">
        <v>1.7</v>
      </c>
      <c r="S7" s="36">
        <v>4.0999999999999996</v>
      </c>
      <c r="T7" s="36">
        <v>5.6</v>
      </c>
      <c r="U7" s="36">
        <v>4.0999999999999996</v>
      </c>
    </row>
    <row r="8" spans="1:21" ht="16.5" customHeight="1" x14ac:dyDescent="0.2">
      <c r="A8" s="7"/>
      <c r="B8" s="7"/>
      <c r="C8" s="7" t="s">
        <v>1013</v>
      </c>
      <c r="D8" s="7"/>
      <c r="E8" s="7"/>
      <c r="F8" s="7"/>
      <c r="G8" s="7"/>
      <c r="H8" s="7"/>
      <c r="I8" s="7"/>
      <c r="J8" s="7"/>
      <c r="K8" s="7"/>
      <c r="L8" s="9"/>
      <c r="M8" s="10"/>
      <c r="N8" s="10"/>
      <c r="O8" s="10"/>
      <c r="P8" s="10"/>
      <c r="Q8" s="10"/>
      <c r="R8" s="10"/>
      <c r="S8" s="10"/>
      <c r="T8" s="10"/>
      <c r="U8" s="10"/>
    </row>
    <row r="9" spans="1:21" ht="16.5" customHeight="1" x14ac:dyDescent="0.2">
      <c r="A9" s="7"/>
      <c r="B9" s="7"/>
      <c r="C9" s="7"/>
      <c r="D9" s="7" t="s">
        <v>748</v>
      </c>
      <c r="E9" s="7"/>
      <c r="F9" s="7"/>
      <c r="G9" s="7"/>
      <c r="H9" s="7"/>
      <c r="I9" s="7"/>
      <c r="J9" s="7"/>
      <c r="K9" s="7"/>
      <c r="L9" s="9" t="s">
        <v>240</v>
      </c>
      <c r="M9" s="17">
        <v>5639</v>
      </c>
      <c r="N9" s="17">
        <v>1765</v>
      </c>
      <c r="O9" s="17">
        <v>8067</v>
      </c>
      <c r="P9" s="17">
        <v>4821</v>
      </c>
      <c r="Q9" s="17">
        <v>1628</v>
      </c>
      <c r="R9" s="15">
        <v>447</v>
      </c>
      <c r="S9" s="15">
        <v>240</v>
      </c>
      <c r="T9" s="17">
        <v>4481</v>
      </c>
      <c r="U9" s="19">
        <v>27088</v>
      </c>
    </row>
    <row r="10" spans="1:21" ht="29.45" customHeight="1" x14ac:dyDescent="0.2">
      <c r="A10" s="7"/>
      <c r="B10" s="7"/>
      <c r="C10" s="7"/>
      <c r="D10" s="84" t="s">
        <v>1011</v>
      </c>
      <c r="E10" s="84"/>
      <c r="F10" s="84"/>
      <c r="G10" s="84"/>
      <c r="H10" s="84"/>
      <c r="I10" s="84"/>
      <c r="J10" s="84"/>
      <c r="K10" s="84"/>
      <c r="L10" s="9" t="s">
        <v>1012</v>
      </c>
      <c r="M10" s="36">
        <v>1.9</v>
      </c>
      <c r="N10" s="36">
        <v>2.4</v>
      </c>
      <c r="O10" s="36">
        <v>2.9</v>
      </c>
      <c r="P10" s="36">
        <v>3.7</v>
      </c>
      <c r="Q10" s="36">
        <v>2.9</v>
      </c>
      <c r="R10" s="36">
        <v>1.3</v>
      </c>
      <c r="S10" s="36">
        <v>2.7</v>
      </c>
      <c r="T10" s="36">
        <v>3.3</v>
      </c>
      <c r="U10" s="36">
        <v>2.7</v>
      </c>
    </row>
    <row r="11" spans="1:21" ht="16.5" customHeight="1" x14ac:dyDescent="0.2">
      <c r="A11" s="7"/>
      <c r="B11" s="7"/>
      <c r="C11" s="7" t="s">
        <v>1014</v>
      </c>
      <c r="D11" s="7"/>
      <c r="E11" s="7"/>
      <c r="F11" s="7"/>
      <c r="G11" s="7"/>
      <c r="H11" s="7"/>
      <c r="I11" s="7"/>
      <c r="J11" s="7"/>
      <c r="K11" s="7"/>
      <c r="L11" s="9"/>
      <c r="M11" s="10"/>
      <c r="N11" s="10"/>
      <c r="O11" s="10"/>
      <c r="P11" s="10"/>
      <c r="Q11" s="10"/>
      <c r="R11" s="10"/>
      <c r="S11" s="10"/>
      <c r="T11" s="10"/>
      <c r="U11" s="10"/>
    </row>
    <row r="12" spans="1:21" ht="16.5" customHeight="1" x14ac:dyDescent="0.2">
      <c r="A12" s="7"/>
      <c r="B12" s="7"/>
      <c r="C12" s="7"/>
      <c r="D12" s="7" t="s">
        <v>748</v>
      </c>
      <c r="E12" s="7"/>
      <c r="F12" s="7"/>
      <c r="G12" s="7"/>
      <c r="H12" s="7"/>
      <c r="I12" s="7"/>
      <c r="J12" s="7"/>
      <c r="K12" s="7"/>
      <c r="L12" s="9" t="s">
        <v>240</v>
      </c>
      <c r="M12" s="19">
        <v>13393</v>
      </c>
      <c r="N12" s="17">
        <v>3595</v>
      </c>
      <c r="O12" s="19">
        <v>20193</v>
      </c>
      <c r="P12" s="19">
        <v>25440</v>
      </c>
      <c r="Q12" s="17">
        <v>3640</v>
      </c>
      <c r="R12" s="15">
        <v>959</v>
      </c>
      <c r="S12" s="15">
        <v>553</v>
      </c>
      <c r="T12" s="19">
        <v>13574</v>
      </c>
      <c r="U12" s="19">
        <v>81347</v>
      </c>
    </row>
    <row r="13" spans="1:21" ht="29.45" customHeight="1" x14ac:dyDescent="0.2">
      <c r="A13" s="11"/>
      <c r="B13" s="11"/>
      <c r="C13" s="11"/>
      <c r="D13" s="87" t="s">
        <v>1011</v>
      </c>
      <c r="E13" s="87"/>
      <c r="F13" s="87"/>
      <c r="G13" s="87"/>
      <c r="H13" s="87"/>
      <c r="I13" s="87"/>
      <c r="J13" s="87"/>
      <c r="K13" s="87"/>
      <c r="L13" s="12" t="s">
        <v>1012</v>
      </c>
      <c r="M13" s="39">
        <v>2.2999999999999998</v>
      </c>
      <c r="N13" s="39">
        <v>2.6</v>
      </c>
      <c r="O13" s="39">
        <v>3.5</v>
      </c>
      <c r="P13" s="37">
        <v>10.7</v>
      </c>
      <c r="Q13" s="39">
        <v>3.4</v>
      </c>
      <c r="R13" s="39">
        <v>1.4</v>
      </c>
      <c r="S13" s="39">
        <v>2.9</v>
      </c>
      <c r="T13" s="39">
        <v>5.2</v>
      </c>
      <c r="U13" s="39">
        <v>4.2</v>
      </c>
    </row>
    <row r="14" spans="1:21" ht="4.5" customHeight="1" x14ac:dyDescent="0.2">
      <c r="A14" s="25"/>
      <c r="B14" s="25"/>
      <c r="C14" s="2"/>
      <c r="D14" s="2"/>
      <c r="E14" s="2"/>
      <c r="F14" s="2"/>
      <c r="G14" s="2"/>
      <c r="H14" s="2"/>
      <c r="I14" s="2"/>
      <c r="J14" s="2"/>
      <c r="K14" s="2"/>
      <c r="L14" s="2"/>
      <c r="M14" s="2"/>
      <c r="N14" s="2"/>
      <c r="O14" s="2"/>
      <c r="P14" s="2"/>
      <c r="Q14" s="2"/>
      <c r="R14" s="2"/>
      <c r="S14" s="2"/>
      <c r="T14" s="2"/>
      <c r="U14" s="2"/>
    </row>
    <row r="15" spans="1:21" ht="16.5" customHeight="1" x14ac:dyDescent="0.2">
      <c r="A15" s="25"/>
      <c r="B15" s="25"/>
      <c r="C15" s="79" t="s">
        <v>824</v>
      </c>
      <c r="D15" s="79"/>
      <c r="E15" s="79"/>
      <c r="F15" s="79"/>
      <c r="G15" s="79"/>
      <c r="H15" s="79"/>
      <c r="I15" s="79"/>
      <c r="J15" s="79"/>
      <c r="K15" s="79"/>
      <c r="L15" s="79"/>
      <c r="M15" s="79"/>
      <c r="N15" s="79"/>
      <c r="O15" s="79"/>
      <c r="P15" s="79"/>
      <c r="Q15" s="79"/>
      <c r="R15" s="79"/>
      <c r="S15" s="79"/>
      <c r="T15" s="79"/>
      <c r="U15" s="79"/>
    </row>
    <row r="16" spans="1:21" ht="4.5" customHeight="1" x14ac:dyDescent="0.2">
      <c r="A16" s="25"/>
      <c r="B16" s="25"/>
      <c r="C16" s="2"/>
      <c r="D16" s="2"/>
      <c r="E16" s="2"/>
      <c r="F16" s="2"/>
      <c r="G16" s="2"/>
      <c r="H16" s="2"/>
      <c r="I16" s="2"/>
      <c r="J16" s="2"/>
      <c r="K16" s="2"/>
      <c r="L16" s="2"/>
      <c r="M16" s="2"/>
      <c r="N16" s="2"/>
      <c r="O16" s="2"/>
      <c r="P16" s="2"/>
      <c r="Q16" s="2"/>
      <c r="R16" s="2"/>
      <c r="S16" s="2"/>
      <c r="T16" s="2"/>
      <c r="U16" s="2"/>
    </row>
    <row r="17" spans="1:21" ht="16.5" customHeight="1" x14ac:dyDescent="0.2">
      <c r="A17" s="54"/>
      <c r="B17" s="54"/>
      <c r="C17" s="79" t="s">
        <v>570</v>
      </c>
      <c r="D17" s="79"/>
      <c r="E17" s="79"/>
      <c r="F17" s="79"/>
      <c r="G17" s="79"/>
      <c r="H17" s="79"/>
      <c r="I17" s="79"/>
      <c r="J17" s="79"/>
      <c r="K17" s="79"/>
      <c r="L17" s="79"/>
      <c r="M17" s="79"/>
      <c r="N17" s="79"/>
      <c r="O17" s="79"/>
      <c r="P17" s="79"/>
      <c r="Q17" s="79"/>
      <c r="R17" s="79"/>
      <c r="S17" s="79"/>
      <c r="T17" s="79"/>
      <c r="U17" s="79"/>
    </row>
    <row r="18" spans="1:21" ht="16.5" customHeight="1" x14ac:dyDescent="0.2">
      <c r="A18" s="35"/>
      <c r="B18" s="35"/>
      <c r="C18" s="79" t="s">
        <v>155</v>
      </c>
      <c r="D18" s="79"/>
      <c r="E18" s="79"/>
      <c r="F18" s="79"/>
      <c r="G18" s="79"/>
      <c r="H18" s="79"/>
      <c r="I18" s="79"/>
      <c r="J18" s="79"/>
      <c r="K18" s="79"/>
      <c r="L18" s="79"/>
      <c r="M18" s="79"/>
      <c r="N18" s="79"/>
      <c r="O18" s="79"/>
      <c r="P18" s="79"/>
      <c r="Q18" s="79"/>
      <c r="R18" s="79"/>
      <c r="S18" s="79"/>
      <c r="T18" s="79"/>
      <c r="U18" s="79"/>
    </row>
    <row r="19" spans="1:21" ht="4.5" customHeight="1" x14ac:dyDescent="0.2">
      <c r="A19" s="25"/>
      <c r="B19" s="25"/>
      <c r="C19" s="2"/>
      <c r="D19" s="2"/>
      <c r="E19" s="2"/>
      <c r="F19" s="2"/>
      <c r="G19" s="2"/>
      <c r="H19" s="2"/>
      <c r="I19" s="2"/>
      <c r="J19" s="2"/>
      <c r="K19" s="2"/>
      <c r="L19" s="2"/>
      <c r="M19" s="2"/>
      <c r="N19" s="2"/>
      <c r="O19" s="2"/>
      <c r="P19" s="2"/>
      <c r="Q19" s="2"/>
      <c r="R19" s="2"/>
      <c r="S19" s="2"/>
      <c r="T19" s="2"/>
      <c r="U19" s="2"/>
    </row>
    <row r="20" spans="1:21" ht="29.45" customHeight="1" x14ac:dyDescent="0.2">
      <c r="A20" s="25" t="s">
        <v>115</v>
      </c>
      <c r="B20" s="25"/>
      <c r="C20" s="79" t="s">
        <v>971</v>
      </c>
      <c r="D20" s="79"/>
      <c r="E20" s="79"/>
      <c r="F20" s="79"/>
      <c r="G20" s="79"/>
      <c r="H20" s="79"/>
      <c r="I20" s="79"/>
      <c r="J20" s="79"/>
      <c r="K20" s="79"/>
      <c r="L20" s="79"/>
      <c r="M20" s="79"/>
      <c r="N20" s="79"/>
      <c r="O20" s="79"/>
      <c r="P20" s="79"/>
      <c r="Q20" s="79"/>
      <c r="R20" s="79"/>
      <c r="S20" s="79"/>
      <c r="T20" s="79"/>
      <c r="U20" s="79"/>
    </row>
    <row r="21" spans="1:21" ht="16.5" customHeight="1" x14ac:dyDescent="0.2">
      <c r="A21" s="25" t="s">
        <v>117</v>
      </c>
      <c r="B21" s="25"/>
      <c r="C21" s="79" t="s">
        <v>1015</v>
      </c>
      <c r="D21" s="79"/>
      <c r="E21" s="79"/>
      <c r="F21" s="79"/>
      <c r="G21" s="79"/>
      <c r="H21" s="79"/>
      <c r="I21" s="79"/>
      <c r="J21" s="79"/>
      <c r="K21" s="79"/>
      <c r="L21" s="79"/>
      <c r="M21" s="79"/>
      <c r="N21" s="79"/>
      <c r="O21" s="79"/>
      <c r="P21" s="79"/>
      <c r="Q21" s="79"/>
      <c r="R21" s="79"/>
      <c r="S21" s="79"/>
      <c r="T21" s="79"/>
      <c r="U21" s="79"/>
    </row>
    <row r="22" spans="1:21" ht="16.5" customHeight="1" x14ac:dyDescent="0.2">
      <c r="A22" s="25" t="s">
        <v>119</v>
      </c>
      <c r="B22" s="25"/>
      <c r="C22" s="79" t="s">
        <v>1016</v>
      </c>
      <c r="D22" s="79"/>
      <c r="E22" s="79"/>
      <c r="F22" s="79"/>
      <c r="G22" s="79"/>
      <c r="H22" s="79"/>
      <c r="I22" s="79"/>
      <c r="J22" s="79"/>
      <c r="K22" s="79"/>
      <c r="L22" s="79"/>
      <c r="M22" s="79"/>
      <c r="N22" s="79"/>
      <c r="O22" s="79"/>
      <c r="P22" s="79"/>
      <c r="Q22" s="79"/>
      <c r="R22" s="79"/>
      <c r="S22" s="79"/>
      <c r="T22" s="79"/>
      <c r="U22" s="79"/>
    </row>
    <row r="23" spans="1:21" ht="29.45" customHeight="1" x14ac:dyDescent="0.2">
      <c r="A23" s="25" t="s">
        <v>121</v>
      </c>
      <c r="B23" s="25"/>
      <c r="C23" s="79" t="s">
        <v>944</v>
      </c>
      <c r="D23" s="79"/>
      <c r="E23" s="79"/>
      <c r="F23" s="79"/>
      <c r="G23" s="79"/>
      <c r="H23" s="79"/>
      <c r="I23" s="79"/>
      <c r="J23" s="79"/>
      <c r="K23" s="79"/>
      <c r="L23" s="79"/>
      <c r="M23" s="79"/>
      <c r="N23" s="79"/>
      <c r="O23" s="79"/>
      <c r="P23" s="79"/>
      <c r="Q23" s="79"/>
      <c r="R23" s="79"/>
      <c r="S23" s="79"/>
      <c r="T23" s="79"/>
      <c r="U23" s="79"/>
    </row>
    <row r="24" spans="1:21" ht="29.45" customHeight="1" x14ac:dyDescent="0.2">
      <c r="A24" s="25" t="s">
        <v>123</v>
      </c>
      <c r="B24" s="25"/>
      <c r="C24" s="79" t="s">
        <v>1017</v>
      </c>
      <c r="D24" s="79"/>
      <c r="E24" s="79"/>
      <c r="F24" s="79"/>
      <c r="G24" s="79"/>
      <c r="H24" s="79"/>
      <c r="I24" s="79"/>
      <c r="J24" s="79"/>
      <c r="K24" s="79"/>
      <c r="L24" s="79"/>
      <c r="M24" s="79"/>
      <c r="N24" s="79"/>
      <c r="O24" s="79"/>
      <c r="P24" s="79"/>
      <c r="Q24" s="79"/>
      <c r="R24" s="79"/>
      <c r="S24" s="79"/>
      <c r="T24" s="79"/>
      <c r="U24" s="79"/>
    </row>
    <row r="25" spans="1:21" ht="16.5" customHeight="1" x14ac:dyDescent="0.2">
      <c r="A25" s="25" t="s">
        <v>161</v>
      </c>
      <c r="B25" s="25"/>
      <c r="C25" s="79" t="s">
        <v>1018</v>
      </c>
      <c r="D25" s="79"/>
      <c r="E25" s="79"/>
      <c r="F25" s="79"/>
      <c r="G25" s="79"/>
      <c r="H25" s="79"/>
      <c r="I25" s="79"/>
      <c r="J25" s="79"/>
      <c r="K25" s="79"/>
      <c r="L25" s="79"/>
      <c r="M25" s="79"/>
      <c r="N25" s="79"/>
      <c r="O25" s="79"/>
      <c r="P25" s="79"/>
      <c r="Q25" s="79"/>
      <c r="R25" s="79"/>
      <c r="S25" s="79"/>
      <c r="T25" s="79"/>
      <c r="U25" s="79"/>
    </row>
    <row r="26" spans="1:21" ht="29.45" customHeight="1" x14ac:dyDescent="0.2">
      <c r="A26" s="25" t="s">
        <v>180</v>
      </c>
      <c r="B26" s="25"/>
      <c r="C26" s="79" t="s">
        <v>1019</v>
      </c>
      <c r="D26" s="79"/>
      <c r="E26" s="79"/>
      <c r="F26" s="79"/>
      <c r="G26" s="79"/>
      <c r="H26" s="79"/>
      <c r="I26" s="79"/>
      <c r="J26" s="79"/>
      <c r="K26" s="79"/>
      <c r="L26" s="79"/>
      <c r="M26" s="79"/>
      <c r="N26" s="79"/>
      <c r="O26" s="79"/>
      <c r="P26" s="79"/>
      <c r="Q26" s="79"/>
      <c r="R26" s="79"/>
      <c r="S26" s="79"/>
      <c r="T26" s="79"/>
      <c r="U26" s="79"/>
    </row>
    <row r="27" spans="1:21" ht="29.45" customHeight="1" x14ac:dyDescent="0.2">
      <c r="A27" s="25" t="s">
        <v>182</v>
      </c>
      <c r="B27" s="25"/>
      <c r="C27" s="79" t="s">
        <v>1020</v>
      </c>
      <c r="D27" s="79"/>
      <c r="E27" s="79"/>
      <c r="F27" s="79"/>
      <c r="G27" s="79"/>
      <c r="H27" s="79"/>
      <c r="I27" s="79"/>
      <c r="J27" s="79"/>
      <c r="K27" s="79"/>
      <c r="L27" s="79"/>
      <c r="M27" s="79"/>
      <c r="N27" s="79"/>
      <c r="O27" s="79"/>
      <c r="P27" s="79"/>
      <c r="Q27" s="79"/>
      <c r="R27" s="79"/>
      <c r="S27" s="79"/>
      <c r="T27" s="79"/>
      <c r="U27" s="79"/>
    </row>
    <row r="28" spans="1:21" ht="4.5" customHeight="1" x14ac:dyDescent="0.2"/>
    <row r="29" spans="1:21" ht="16.5" customHeight="1" x14ac:dyDescent="0.2">
      <c r="A29" s="26" t="s">
        <v>125</v>
      </c>
      <c r="B29" s="25"/>
      <c r="C29" s="25"/>
      <c r="D29" s="25"/>
      <c r="E29" s="79" t="s">
        <v>946</v>
      </c>
      <c r="F29" s="79"/>
      <c r="G29" s="79"/>
      <c r="H29" s="79"/>
      <c r="I29" s="79"/>
      <c r="J29" s="79"/>
      <c r="K29" s="79"/>
      <c r="L29" s="79"/>
      <c r="M29" s="79"/>
      <c r="N29" s="79"/>
      <c r="O29" s="79"/>
      <c r="P29" s="79"/>
      <c r="Q29" s="79"/>
      <c r="R29" s="79"/>
      <c r="S29" s="79"/>
      <c r="T29" s="79"/>
      <c r="U29" s="79"/>
    </row>
  </sheetData>
  <mergeCells count="16">
    <mergeCell ref="D7:K7"/>
    <mergeCell ref="D10:K10"/>
    <mergeCell ref="D13:K13"/>
    <mergeCell ref="K1:U1"/>
    <mergeCell ref="C15:U15"/>
    <mergeCell ref="C17:U17"/>
    <mergeCell ref="C18:U18"/>
    <mergeCell ref="C20:U20"/>
    <mergeCell ref="C21:U21"/>
    <mergeCell ref="C22:U22"/>
    <mergeCell ref="E29:U29"/>
    <mergeCell ref="C23:U23"/>
    <mergeCell ref="C24:U24"/>
    <mergeCell ref="C25:U25"/>
    <mergeCell ref="C26:U26"/>
    <mergeCell ref="C27:U27"/>
  </mergeCells>
  <pageMargins left="0.7" right="0.7" top="0.75" bottom="0.75" header="0.3" footer="0.3"/>
  <pageSetup paperSize="9" fitToHeight="0" orientation="landscape" horizontalDpi="300" verticalDpi="300"/>
  <headerFooter scaleWithDoc="0" alignWithMargins="0">
    <oddHeader>&amp;C&amp;"Arial"&amp;8TABLE 10A.72</oddHeader>
    <oddFooter>&amp;L&amp;"Arial"&amp;8REPORT ON
GOVERNMENT
SERVICES 2022&amp;R&amp;"Arial"&amp;8PRIMARY AND
COMMUNITY HEALTH
PAGE &amp;B&amp;P&amp;B</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U26"/>
  <sheetViews>
    <sheetView showGridLines="0" workbookViewId="0"/>
  </sheetViews>
  <sheetFormatPr defaultColWidth="10.85546875" defaultRowHeight="12.75" x14ac:dyDescent="0.2"/>
  <cols>
    <col min="1" max="11" width="1.7109375" customWidth="1"/>
    <col min="12" max="12" width="8.85546875" customWidth="1"/>
    <col min="13" max="21" width="6.7109375" customWidth="1"/>
  </cols>
  <sheetData>
    <row r="1" spans="1:21" ht="50.45" customHeight="1" x14ac:dyDescent="0.2">
      <c r="A1" s="8" t="s">
        <v>1021</v>
      </c>
      <c r="B1" s="8"/>
      <c r="C1" s="8"/>
      <c r="D1" s="8"/>
      <c r="E1" s="8"/>
      <c r="F1" s="8"/>
      <c r="G1" s="8"/>
      <c r="H1" s="8"/>
      <c r="I1" s="8"/>
      <c r="J1" s="8"/>
      <c r="K1" s="85" t="s">
        <v>1022</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129</v>
      </c>
      <c r="N2" s="29" t="s">
        <v>130</v>
      </c>
      <c r="O2" s="29" t="s">
        <v>131</v>
      </c>
      <c r="P2" s="29" t="s">
        <v>132</v>
      </c>
      <c r="Q2" s="29" t="s">
        <v>133</v>
      </c>
      <c r="R2" s="29" t="s">
        <v>134</v>
      </c>
      <c r="S2" s="29" t="s">
        <v>135</v>
      </c>
      <c r="T2" s="29" t="s">
        <v>136</v>
      </c>
      <c r="U2" s="29" t="s">
        <v>212</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1023</v>
      </c>
      <c r="C4" s="7"/>
      <c r="D4" s="7"/>
      <c r="E4" s="7"/>
      <c r="F4" s="7"/>
      <c r="G4" s="7"/>
      <c r="H4" s="7"/>
      <c r="I4" s="7"/>
      <c r="J4" s="7"/>
      <c r="K4" s="7"/>
      <c r="L4" s="9" t="s">
        <v>938</v>
      </c>
      <c r="M4" s="30">
        <v>18.8</v>
      </c>
      <c r="N4" s="30">
        <v>16.3</v>
      </c>
      <c r="O4" s="30">
        <v>15.8</v>
      </c>
      <c r="P4" s="30">
        <v>27.2</v>
      </c>
      <c r="Q4" s="30">
        <v>14.3</v>
      </c>
      <c r="R4" s="36">
        <v>7.2</v>
      </c>
      <c r="S4" s="30">
        <v>45.1</v>
      </c>
      <c r="T4" s="30">
        <v>25.8</v>
      </c>
      <c r="U4" s="30">
        <v>18.2</v>
      </c>
    </row>
    <row r="5" spans="1:21" ht="16.5" customHeight="1" x14ac:dyDescent="0.2">
      <c r="A5" s="7"/>
      <c r="B5" s="7" t="s">
        <v>1024</v>
      </c>
      <c r="C5" s="7"/>
      <c r="D5" s="7"/>
      <c r="E5" s="7"/>
      <c r="F5" s="7"/>
      <c r="G5" s="7"/>
      <c r="H5" s="7"/>
      <c r="I5" s="7"/>
      <c r="J5" s="7"/>
      <c r="K5" s="7"/>
      <c r="L5" s="9" t="s">
        <v>938</v>
      </c>
      <c r="M5" s="36">
        <v>3.4</v>
      </c>
      <c r="N5" s="36">
        <v>2.8</v>
      </c>
      <c r="O5" s="36">
        <v>3.8</v>
      </c>
      <c r="P5" s="36">
        <v>3</v>
      </c>
      <c r="Q5" s="36">
        <v>3.4</v>
      </c>
      <c r="R5" s="36">
        <v>2.7</v>
      </c>
      <c r="S5" s="36">
        <v>6.8</v>
      </c>
      <c r="T5" s="30">
        <v>12.5</v>
      </c>
      <c r="U5" s="36">
        <v>3.4</v>
      </c>
    </row>
    <row r="6" spans="1:21" ht="16.5" customHeight="1" x14ac:dyDescent="0.2">
      <c r="A6" s="7"/>
      <c r="B6" s="7" t="s">
        <v>1025</v>
      </c>
      <c r="C6" s="7"/>
      <c r="D6" s="7"/>
      <c r="E6" s="7"/>
      <c r="F6" s="7"/>
      <c r="G6" s="7"/>
      <c r="H6" s="7"/>
      <c r="I6" s="7"/>
      <c r="J6" s="7"/>
      <c r="K6" s="7"/>
      <c r="L6" s="9" t="s">
        <v>938</v>
      </c>
      <c r="M6" s="36">
        <v>4.7</v>
      </c>
      <c r="N6" s="36">
        <v>7.1</v>
      </c>
      <c r="O6" s="30">
        <v>17.8</v>
      </c>
      <c r="P6" s="30">
        <v>25.4</v>
      </c>
      <c r="Q6" s="36">
        <v>7.2</v>
      </c>
      <c r="R6" s="36">
        <v>6.9</v>
      </c>
      <c r="S6" s="36">
        <v>7</v>
      </c>
      <c r="T6" s="36">
        <v>4.5999999999999996</v>
      </c>
      <c r="U6" s="30">
        <v>10.3</v>
      </c>
    </row>
    <row r="7" spans="1:21" ht="16.5" customHeight="1" x14ac:dyDescent="0.2">
      <c r="A7" s="7"/>
      <c r="B7" s="7" t="s">
        <v>1026</v>
      </c>
      <c r="C7" s="7"/>
      <c r="D7" s="7"/>
      <c r="E7" s="7"/>
      <c r="F7" s="7"/>
      <c r="G7" s="7"/>
      <c r="H7" s="7"/>
      <c r="I7" s="7"/>
      <c r="J7" s="7"/>
      <c r="K7" s="7"/>
      <c r="L7" s="9" t="s">
        <v>938</v>
      </c>
      <c r="M7" s="30">
        <v>37.6</v>
      </c>
      <c r="N7" s="30">
        <v>42.3</v>
      </c>
      <c r="O7" s="30">
        <v>48.7</v>
      </c>
      <c r="P7" s="30">
        <v>41.6</v>
      </c>
      <c r="Q7" s="30">
        <v>51.2</v>
      </c>
      <c r="R7" s="30">
        <v>35</v>
      </c>
      <c r="S7" s="30">
        <v>39.4</v>
      </c>
      <c r="T7" s="30">
        <v>96.7</v>
      </c>
      <c r="U7" s="30">
        <v>42.9</v>
      </c>
    </row>
    <row r="8" spans="1:21" ht="16.5" customHeight="1" x14ac:dyDescent="0.2">
      <c r="A8" s="7"/>
      <c r="B8" s="7" t="s">
        <v>1027</v>
      </c>
      <c r="C8" s="7"/>
      <c r="D8" s="7"/>
      <c r="E8" s="7"/>
      <c r="F8" s="7"/>
      <c r="G8" s="7"/>
      <c r="H8" s="7"/>
      <c r="I8" s="7"/>
      <c r="J8" s="7"/>
      <c r="K8" s="7"/>
      <c r="L8" s="9" t="s">
        <v>938</v>
      </c>
      <c r="M8" s="30">
        <v>29.9</v>
      </c>
      <c r="N8" s="30">
        <v>74.5</v>
      </c>
      <c r="O8" s="30">
        <v>49.2</v>
      </c>
      <c r="P8" s="30">
        <v>42.3</v>
      </c>
      <c r="Q8" s="30">
        <v>37.5</v>
      </c>
      <c r="R8" s="30">
        <v>46.1</v>
      </c>
      <c r="S8" s="30">
        <v>38.9</v>
      </c>
      <c r="T8" s="33">
        <v>164.4</v>
      </c>
      <c r="U8" s="30">
        <v>48.6</v>
      </c>
    </row>
    <row r="9" spans="1:21" ht="16.5" customHeight="1" x14ac:dyDescent="0.2">
      <c r="A9" s="7"/>
      <c r="B9" s="7" t="s">
        <v>1028</v>
      </c>
      <c r="C9" s="7"/>
      <c r="D9" s="7"/>
      <c r="E9" s="7"/>
      <c r="F9" s="7"/>
      <c r="G9" s="7"/>
      <c r="H9" s="7"/>
      <c r="I9" s="7"/>
      <c r="J9" s="7"/>
      <c r="K9" s="7"/>
      <c r="L9" s="9" t="s">
        <v>938</v>
      </c>
      <c r="M9" s="36">
        <v>5.6</v>
      </c>
      <c r="N9" s="36">
        <v>7.4</v>
      </c>
      <c r="O9" s="36">
        <v>5.6</v>
      </c>
      <c r="P9" s="36">
        <v>4.5999999999999996</v>
      </c>
      <c r="Q9" s="36">
        <v>4.9000000000000004</v>
      </c>
      <c r="R9" s="36">
        <v>4.5</v>
      </c>
      <c r="S9" s="36">
        <v>5.5</v>
      </c>
      <c r="T9" s="30">
        <v>11.6</v>
      </c>
      <c r="U9" s="36">
        <v>6</v>
      </c>
    </row>
    <row r="10" spans="1:21" ht="16.5" customHeight="1" x14ac:dyDescent="0.2">
      <c r="A10" s="11"/>
      <c r="B10" s="11" t="s">
        <v>1029</v>
      </c>
      <c r="C10" s="11"/>
      <c r="D10" s="11"/>
      <c r="E10" s="11"/>
      <c r="F10" s="11"/>
      <c r="G10" s="11"/>
      <c r="H10" s="11"/>
      <c r="I10" s="11"/>
      <c r="J10" s="11"/>
      <c r="K10" s="11"/>
      <c r="L10" s="12" t="s">
        <v>938</v>
      </c>
      <c r="M10" s="34">
        <v>100.1</v>
      </c>
      <c r="N10" s="34">
        <v>150.5</v>
      </c>
      <c r="O10" s="34">
        <v>140.9</v>
      </c>
      <c r="P10" s="34">
        <v>144</v>
      </c>
      <c r="Q10" s="34">
        <v>118.5</v>
      </c>
      <c r="R10" s="34">
        <v>102.4</v>
      </c>
      <c r="S10" s="34">
        <v>142.80000000000001</v>
      </c>
      <c r="T10" s="34">
        <v>315.60000000000002</v>
      </c>
      <c r="U10" s="34">
        <v>129.30000000000001</v>
      </c>
    </row>
    <row r="11" spans="1:21" ht="4.5" customHeight="1" x14ac:dyDescent="0.2">
      <c r="A11" s="25"/>
      <c r="B11" s="25"/>
      <c r="C11" s="2"/>
      <c r="D11" s="2"/>
      <c r="E11" s="2"/>
      <c r="F11" s="2"/>
      <c r="G11" s="2"/>
      <c r="H11" s="2"/>
      <c r="I11" s="2"/>
      <c r="J11" s="2"/>
      <c r="K11" s="2"/>
      <c r="L11" s="2"/>
      <c r="M11" s="2"/>
      <c r="N11" s="2"/>
      <c r="O11" s="2"/>
      <c r="P11" s="2"/>
      <c r="Q11" s="2"/>
      <c r="R11" s="2"/>
      <c r="S11" s="2"/>
      <c r="T11" s="2"/>
      <c r="U11" s="2"/>
    </row>
    <row r="12" spans="1:21" ht="16.5" customHeight="1" x14ac:dyDescent="0.2">
      <c r="A12" s="25"/>
      <c r="B12" s="25"/>
      <c r="C12" s="79" t="s">
        <v>824</v>
      </c>
      <c r="D12" s="79"/>
      <c r="E12" s="79"/>
      <c r="F12" s="79"/>
      <c r="G12" s="79"/>
      <c r="H12" s="79"/>
      <c r="I12" s="79"/>
      <c r="J12" s="79"/>
      <c r="K12" s="79"/>
      <c r="L12" s="79"/>
      <c r="M12" s="79"/>
      <c r="N12" s="79"/>
      <c r="O12" s="79"/>
      <c r="P12" s="79"/>
      <c r="Q12" s="79"/>
      <c r="R12" s="79"/>
      <c r="S12" s="79"/>
      <c r="T12" s="79"/>
      <c r="U12" s="79"/>
    </row>
    <row r="13" spans="1:21" ht="4.5" customHeight="1" x14ac:dyDescent="0.2">
      <c r="A13" s="25"/>
      <c r="B13" s="25"/>
      <c r="C13" s="2"/>
      <c r="D13" s="2"/>
      <c r="E13" s="2"/>
      <c r="F13" s="2"/>
      <c r="G13" s="2"/>
      <c r="H13" s="2"/>
      <c r="I13" s="2"/>
      <c r="J13" s="2"/>
      <c r="K13" s="2"/>
      <c r="L13" s="2"/>
      <c r="M13" s="2"/>
      <c r="N13" s="2"/>
      <c r="O13" s="2"/>
      <c r="P13" s="2"/>
      <c r="Q13" s="2"/>
      <c r="R13" s="2"/>
      <c r="S13" s="2"/>
      <c r="T13" s="2"/>
      <c r="U13" s="2"/>
    </row>
    <row r="14" spans="1:21" ht="29.45" customHeight="1" x14ac:dyDescent="0.2">
      <c r="A14" s="54"/>
      <c r="B14" s="54"/>
      <c r="C14" s="79" t="s">
        <v>570</v>
      </c>
      <c r="D14" s="79"/>
      <c r="E14" s="79"/>
      <c r="F14" s="79"/>
      <c r="G14" s="79"/>
      <c r="H14" s="79"/>
      <c r="I14" s="79"/>
      <c r="J14" s="79"/>
      <c r="K14" s="79"/>
      <c r="L14" s="79"/>
      <c r="M14" s="79"/>
      <c r="N14" s="79"/>
      <c r="O14" s="79"/>
      <c r="P14" s="79"/>
      <c r="Q14" s="79"/>
      <c r="R14" s="79"/>
      <c r="S14" s="79"/>
      <c r="T14" s="79"/>
      <c r="U14" s="79"/>
    </row>
    <row r="15" spans="1:21" ht="16.5" customHeight="1" x14ac:dyDescent="0.2">
      <c r="A15" s="35"/>
      <c r="B15" s="35"/>
      <c r="C15" s="79" t="s">
        <v>155</v>
      </c>
      <c r="D15" s="79"/>
      <c r="E15" s="79"/>
      <c r="F15" s="79"/>
      <c r="G15" s="79"/>
      <c r="H15" s="79"/>
      <c r="I15" s="79"/>
      <c r="J15" s="79"/>
      <c r="K15" s="79"/>
      <c r="L15" s="79"/>
      <c r="M15" s="79"/>
      <c r="N15" s="79"/>
      <c r="O15" s="79"/>
      <c r="P15" s="79"/>
      <c r="Q15" s="79"/>
      <c r="R15" s="79"/>
      <c r="S15" s="79"/>
      <c r="T15" s="79"/>
      <c r="U15" s="79"/>
    </row>
    <row r="16" spans="1:21" ht="4.5" customHeight="1" x14ac:dyDescent="0.2">
      <c r="A16" s="25"/>
      <c r="B16" s="25"/>
      <c r="C16" s="2"/>
      <c r="D16" s="2"/>
      <c r="E16" s="2"/>
      <c r="F16" s="2"/>
      <c r="G16" s="2"/>
      <c r="H16" s="2"/>
      <c r="I16" s="2"/>
      <c r="J16" s="2"/>
      <c r="K16" s="2"/>
      <c r="L16" s="2"/>
      <c r="M16" s="2"/>
      <c r="N16" s="2"/>
      <c r="O16" s="2"/>
      <c r="P16" s="2"/>
      <c r="Q16" s="2"/>
      <c r="R16" s="2"/>
      <c r="S16" s="2"/>
      <c r="T16" s="2"/>
      <c r="U16" s="2"/>
    </row>
    <row r="17" spans="1:21" ht="16.5" customHeight="1" x14ac:dyDescent="0.2">
      <c r="A17" s="25" t="s">
        <v>115</v>
      </c>
      <c r="B17" s="25"/>
      <c r="C17" s="79" t="s">
        <v>942</v>
      </c>
      <c r="D17" s="79"/>
      <c r="E17" s="79"/>
      <c r="F17" s="79"/>
      <c r="G17" s="79"/>
      <c r="H17" s="79"/>
      <c r="I17" s="79"/>
      <c r="J17" s="79"/>
      <c r="K17" s="79"/>
      <c r="L17" s="79"/>
      <c r="M17" s="79"/>
      <c r="N17" s="79"/>
      <c r="O17" s="79"/>
      <c r="P17" s="79"/>
      <c r="Q17" s="79"/>
      <c r="R17" s="79"/>
      <c r="S17" s="79"/>
      <c r="T17" s="79"/>
      <c r="U17" s="79"/>
    </row>
    <row r="18" spans="1:21" ht="29.45" customHeight="1" x14ac:dyDescent="0.2">
      <c r="A18" s="25" t="s">
        <v>117</v>
      </c>
      <c r="B18" s="25"/>
      <c r="C18" s="79" t="s">
        <v>971</v>
      </c>
      <c r="D18" s="79"/>
      <c r="E18" s="79"/>
      <c r="F18" s="79"/>
      <c r="G18" s="79"/>
      <c r="H18" s="79"/>
      <c r="I18" s="79"/>
      <c r="J18" s="79"/>
      <c r="K18" s="79"/>
      <c r="L18" s="79"/>
      <c r="M18" s="79"/>
      <c r="N18" s="79"/>
      <c r="O18" s="79"/>
      <c r="P18" s="79"/>
      <c r="Q18" s="79"/>
      <c r="R18" s="79"/>
      <c r="S18" s="79"/>
      <c r="T18" s="79"/>
      <c r="U18" s="79"/>
    </row>
    <row r="19" spans="1:21" ht="29.45" customHeight="1" x14ac:dyDescent="0.2">
      <c r="A19" s="25" t="s">
        <v>119</v>
      </c>
      <c r="B19" s="25"/>
      <c r="C19" s="79" t="s">
        <v>1030</v>
      </c>
      <c r="D19" s="79"/>
      <c r="E19" s="79"/>
      <c r="F19" s="79"/>
      <c r="G19" s="79"/>
      <c r="H19" s="79"/>
      <c r="I19" s="79"/>
      <c r="J19" s="79"/>
      <c r="K19" s="79"/>
      <c r="L19" s="79"/>
      <c r="M19" s="79"/>
      <c r="N19" s="79"/>
      <c r="O19" s="79"/>
      <c r="P19" s="79"/>
      <c r="Q19" s="79"/>
      <c r="R19" s="79"/>
      <c r="S19" s="79"/>
      <c r="T19" s="79"/>
      <c r="U19" s="79"/>
    </row>
    <row r="20" spans="1:21" ht="42.4" customHeight="1" x14ac:dyDescent="0.2">
      <c r="A20" s="25" t="s">
        <v>121</v>
      </c>
      <c r="B20" s="25"/>
      <c r="C20" s="79" t="s">
        <v>1017</v>
      </c>
      <c r="D20" s="79"/>
      <c r="E20" s="79"/>
      <c r="F20" s="79"/>
      <c r="G20" s="79"/>
      <c r="H20" s="79"/>
      <c r="I20" s="79"/>
      <c r="J20" s="79"/>
      <c r="K20" s="79"/>
      <c r="L20" s="79"/>
      <c r="M20" s="79"/>
      <c r="N20" s="79"/>
      <c r="O20" s="79"/>
      <c r="P20" s="79"/>
      <c r="Q20" s="79"/>
      <c r="R20" s="79"/>
      <c r="S20" s="79"/>
      <c r="T20" s="79"/>
      <c r="U20" s="79"/>
    </row>
    <row r="21" spans="1:21" ht="42.4" customHeight="1" x14ac:dyDescent="0.2">
      <c r="A21" s="25" t="s">
        <v>123</v>
      </c>
      <c r="B21" s="25"/>
      <c r="C21" s="79" t="s">
        <v>1031</v>
      </c>
      <c r="D21" s="79"/>
      <c r="E21" s="79"/>
      <c r="F21" s="79"/>
      <c r="G21" s="79"/>
      <c r="H21" s="79"/>
      <c r="I21" s="79"/>
      <c r="J21" s="79"/>
      <c r="K21" s="79"/>
      <c r="L21" s="79"/>
      <c r="M21" s="79"/>
      <c r="N21" s="79"/>
      <c r="O21" s="79"/>
      <c r="P21" s="79"/>
      <c r="Q21" s="79"/>
      <c r="R21" s="79"/>
      <c r="S21" s="79"/>
      <c r="T21" s="79"/>
      <c r="U21" s="79"/>
    </row>
    <row r="22" spans="1:21" ht="16.5" customHeight="1" x14ac:dyDescent="0.2">
      <c r="A22" s="25" t="s">
        <v>161</v>
      </c>
      <c r="B22" s="25"/>
      <c r="C22" s="79" t="s">
        <v>1032</v>
      </c>
      <c r="D22" s="79"/>
      <c r="E22" s="79"/>
      <c r="F22" s="79"/>
      <c r="G22" s="79"/>
      <c r="H22" s="79"/>
      <c r="I22" s="79"/>
      <c r="J22" s="79"/>
      <c r="K22" s="79"/>
      <c r="L22" s="79"/>
      <c r="M22" s="79"/>
      <c r="N22" s="79"/>
      <c r="O22" s="79"/>
      <c r="P22" s="79"/>
      <c r="Q22" s="79"/>
      <c r="R22" s="79"/>
      <c r="S22" s="79"/>
      <c r="T22" s="79"/>
      <c r="U22" s="79"/>
    </row>
    <row r="23" spans="1:21" ht="16.5" customHeight="1" x14ac:dyDescent="0.2">
      <c r="A23" s="25" t="s">
        <v>180</v>
      </c>
      <c r="B23" s="25"/>
      <c r="C23" s="79" t="s">
        <v>116</v>
      </c>
      <c r="D23" s="79"/>
      <c r="E23" s="79"/>
      <c r="F23" s="79"/>
      <c r="G23" s="79"/>
      <c r="H23" s="79"/>
      <c r="I23" s="79"/>
      <c r="J23" s="79"/>
      <c r="K23" s="79"/>
      <c r="L23" s="79"/>
      <c r="M23" s="79"/>
      <c r="N23" s="79"/>
      <c r="O23" s="79"/>
      <c r="P23" s="79"/>
      <c r="Q23" s="79"/>
      <c r="R23" s="79"/>
      <c r="S23" s="79"/>
      <c r="T23" s="79"/>
      <c r="U23" s="79"/>
    </row>
    <row r="24" spans="1:21" ht="16.5" customHeight="1" x14ac:dyDescent="0.2">
      <c r="A24" s="25" t="s">
        <v>182</v>
      </c>
      <c r="B24" s="25"/>
      <c r="C24" s="79" t="s">
        <v>1033</v>
      </c>
      <c r="D24" s="79"/>
      <c r="E24" s="79"/>
      <c r="F24" s="79"/>
      <c r="G24" s="79"/>
      <c r="H24" s="79"/>
      <c r="I24" s="79"/>
      <c r="J24" s="79"/>
      <c r="K24" s="79"/>
      <c r="L24" s="79"/>
      <c r="M24" s="79"/>
      <c r="N24" s="79"/>
      <c r="O24" s="79"/>
      <c r="P24" s="79"/>
      <c r="Q24" s="79"/>
      <c r="R24" s="79"/>
      <c r="S24" s="79"/>
      <c r="T24" s="79"/>
      <c r="U24" s="79"/>
    </row>
    <row r="25" spans="1:21" ht="4.5" customHeight="1" x14ac:dyDescent="0.2"/>
    <row r="26" spans="1:21" ht="16.5" customHeight="1" x14ac:dyDescent="0.2">
      <c r="A26" s="26" t="s">
        <v>125</v>
      </c>
      <c r="B26" s="25"/>
      <c r="C26" s="25"/>
      <c r="D26" s="25"/>
      <c r="E26" s="79" t="s">
        <v>946</v>
      </c>
      <c r="F26" s="79"/>
      <c r="G26" s="79"/>
      <c r="H26" s="79"/>
      <c r="I26" s="79"/>
      <c r="J26" s="79"/>
      <c r="K26" s="79"/>
      <c r="L26" s="79"/>
      <c r="M26" s="79"/>
      <c r="N26" s="79"/>
      <c r="O26" s="79"/>
      <c r="P26" s="79"/>
      <c r="Q26" s="79"/>
      <c r="R26" s="79"/>
      <c r="S26" s="79"/>
      <c r="T26" s="79"/>
      <c r="U26" s="79"/>
    </row>
  </sheetData>
  <mergeCells count="13">
    <mergeCell ref="K1:U1"/>
    <mergeCell ref="C12:U12"/>
    <mergeCell ref="C14:U14"/>
    <mergeCell ref="C15:U15"/>
    <mergeCell ref="C17:U17"/>
    <mergeCell ref="C23:U23"/>
    <mergeCell ref="C24:U24"/>
    <mergeCell ref="E26:U26"/>
    <mergeCell ref="C18:U18"/>
    <mergeCell ref="C19:U19"/>
    <mergeCell ref="C20:U20"/>
    <mergeCell ref="C21:U21"/>
    <mergeCell ref="C22:U22"/>
  </mergeCells>
  <pageMargins left="0.7" right="0.7" top="0.75" bottom="0.75" header="0.3" footer="0.3"/>
  <pageSetup paperSize="9" fitToHeight="0" orientation="landscape" horizontalDpi="300" verticalDpi="300"/>
  <headerFooter scaleWithDoc="0" alignWithMargins="0">
    <oddHeader>&amp;C&amp;"Arial"&amp;8TABLE 10A.73</oddHeader>
    <oddFooter>&amp;L&amp;"Arial"&amp;8REPORT ON
GOVERNMENT
SERVICES 2022&amp;R&amp;"Arial"&amp;8PRIMARY AND
COMMUNITY HEALTH
PAGE &amp;B&amp;P&amp;B</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U19"/>
  <sheetViews>
    <sheetView showGridLines="0" workbookViewId="0"/>
  </sheetViews>
  <sheetFormatPr defaultColWidth="10.85546875" defaultRowHeight="12.75" x14ac:dyDescent="0.2"/>
  <cols>
    <col min="1" max="11" width="1.7109375" customWidth="1"/>
    <col min="12" max="12" width="5.42578125" customWidth="1"/>
    <col min="13" max="21" width="6.7109375" customWidth="1"/>
  </cols>
  <sheetData>
    <row r="1" spans="1:21" ht="66.95" customHeight="1" x14ac:dyDescent="0.2">
      <c r="A1" s="8" t="s">
        <v>1034</v>
      </c>
      <c r="B1" s="8"/>
      <c r="C1" s="8"/>
      <c r="D1" s="8"/>
      <c r="E1" s="8"/>
      <c r="F1" s="8"/>
      <c r="G1" s="8"/>
      <c r="H1" s="8"/>
      <c r="I1" s="8"/>
      <c r="J1" s="8"/>
      <c r="K1" s="85" t="s">
        <v>1035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1023</v>
      </c>
      <c r="C4" s="7"/>
      <c r="D4" s="7"/>
      <c r="E4" s="7"/>
      <c r="F4" s="7"/>
      <c r="G4" s="7"/>
      <c r="H4" s="7"/>
      <c r="I4" s="7"/>
      <c r="J4" s="7"/>
      <c r="K4" s="7"/>
      <c r="L4" s="9" t="s">
        <v>174</v>
      </c>
      <c r="M4" s="30">
        <v>27.5</v>
      </c>
      <c r="N4" s="30">
        <v>14.8</v>
      </c>
      <c r="O4" s="30">
        <v>14.3</v>
      </c>
      <c r="P4" s="30">
        <v>19.3</v>
      </c>
      <c r="Q4" s="30">
        <v>11.8</v>
      </c>
      <c r="R4" s="30">
        <v>24.6</v>
      </c>
      <c r="S4" s="30">
        <v>11.4</v>
      </c>
      <c r="T4" s="36">
        <v>4.2</v>
      </c>
      <c r="U4" s="30">
        <v>19.399999999999999</v>
      </c>
    </row>
    <row r="5" spans="1:21" ht="16.5" customHeight="1" x14ac:dyDescent="0.2">
      <c r="A5" s="7"/>
      <c r="B5" s="7" t="s">
        <v>1024</v>
      </c>
      <c r="C5" s="7"/>
      <c r="D5" s="7"/>
      <c r="E5" s="7"/>
      <c r="F5" s="7"/>
      <c r="G5" s="7"/>
      <c r="H5" s="7"/>
      <c r="I5" s="7"/>
      <c r="J5" s="7"/>
      <c r="K5" s="7"/>
      <c r="L5" s="9" t="s">
        <v>174</v>
      </c>
      <c r="M5" s="30">
        <v>10.5</v>
      </c>
      <c r="N5" s="30">
        <v>27.2</v>
      </c>
      <c r="O5" s="30">
        <v>17</v>
      </c>
      <c r="P5" s="30">
        <v>18.600000000000001</v>
      </c>
      <c r="Q5" s="30">
        <v>42.9</v>
      </c>
      <c r="R5" s="36">
        <v>5</v>
      </c>
      <c r="S5" s="30">
        <v>17.2</v>
      </c>
      <c r="T5" s="30">
        <v>14.8</v>
      </c>
      <c r="U5" s="30">
        <v>18.8</v>
      </c>
    </row>
    <row r="6" spans="1:21" ht="16.5" customHeight="1" x14ac:dyDescent="0.2">
      <c r="A6" s="7"/>
      <c r="B6" s="7" t="s">
        <v>1025</v>
      </c>
      <c r="C6" s="7"/>
      <c r="D6" s="7"/>
      <c r="E6" s="7"/>
      <c r="F6" s="7"/>
      <c r="G6" s="7"/>
      <c r="H6" s="7"/>
      <c r="I6" s="7"/>
      <c r="J6" s="7"/>
      <c r="K6" s="7"/>
      <c r="L6" s="9" t="s">
        <v>174</v>
      </c>
      <c r="M6" s="30">
        <v>90.9</v>
      </c>
      <c r="N6" s="30">
        <v>93.8</v>
      </c>
      <c r="O6" s="30">
        <v>96</v>
      </c>
      <c r="P6" s="30">
        <v>96.1</v>
      </c>
      <c r="Q6" s="30">
        <v>89.1</v>
      </c>
      <c r="R6" s="33">
        <v>100</v>
      </c>
      <c r="S6" s="30">
        <v>96.8</v>
      </c>
      <c r="T6" s="30">
        <v>90</v>
      </c>
      <c r="U6" s="30">
        <v>94.6</v>
      </c>
    </row>
    <row r="7" spans="1:21" ht="16.5" customHeight="1" x14ac:dyDescent="0.2">
      <c r="A7" s="7"/>
      <c r="B7" s="7" t="s">
        <v>1026</v>
      </c>
      <c r="C7" s="7"/>
      <c r="D7" s="7"/>
      <c r="E7" s="7"/>
      <c r="F7" s="7"/>
      <c r="G7" s="7"/>
      <c r="H7" s="7"/>
      <c r="I7" s="7"/>
      <c r="J7" s="7"/>
      <c r="K7" s="7"/>
      <c r="L7" s="9" t="s">
        <v>174</v>
      </c>
      <c r="M7" s="30">
        <v>13.6</v>
      </c>
      <c r="N7" s="30">
        <v>22.1</v>
      </c>
      <c r="O7" s="30">
        <v>20.7</v>
      </c>
      <c r="P7" s="36">
        <v>8.1999999999999993</v>
      </c>
      <c r="Q7" s="30">
        <v>19.7</v>
      </c>
      <c r="R7" s="30">
        <v>10.1</v>
      </c>
      <c r="S7" s="30">
        <v>22.7</v>
      </c>
      <c r="T7" s="30">
        <v>18.100000000000001</v>
      </c>
      <c r="U7" s="30">
        <v>17.5</v>
      </c>
    </row>
    <row r="8" spans="1:21" ht="16.5" customHeight="1" x14ac:dyDescent="0.2">
      <c r="A8" s="7"/>
      <c r="B8" s="7" t="s">
        <v>1027</v>
      </c>
      <c r="C8" s="7"/>
      <c r="D8" s="7"/>
      <c r="E8" s="7"/>
      <c r="F8" s="7"/>
      <c r="G8" s="7"/>
      <c r="H8" s="7"/>
      <c r="I8" s="7"/>
      <c r="J8" s="7"/>
      <c r="K8" s="7"/>
      <c r="L8" s="9" t="s">
        <v>174</v>
      </c>
      <c r="M8" s="36">
        <v>8</v>
      </c>
      <c r="N8" s="30">
        <v>54.5</v>
      </c>
      <c r="O8" s="30">
        <v>21.5</v>
      </c>
      <c r="P8" s="30">
        <v>11.1</v>
      </c>
      <c r="Q8" s="30">
        <v>18</v>
      </c>
      <c r="R8" s="30">
        <v>44.1</v>
      </c>
      <c r="S8" s="30">
        <v>12.5</v>
      </c>
      <c r="T8" s="30">
        <v>11.4</v>
      </c>
      <c r="U8" s="30">
        <v>30.9</v>
      </c>
    </row>
    <row r="9" spans="1:21" ht="16.5" customHeight="1" x14ac:dyDescent="0.2">
      <c r="A9" s="7"/>
      <c r="B9" s="7" t="s">
        <v>1028</v>
      </c>
      <c r="C9" s="7"/>
      <c r="D9" s="7"/>
      <c r="E9" s="7"/>
      <c r="F9" s="7"/>
      <c r="G9" s="7"/>
      <c r="H9" s="7"/>
      <c r="I9" s="7"/>
      <c r="J9" s="7"/>
      <c r="K9" s="7"/>
      <c r="L9" s="9" t="s">
        <v>174</v>
      </c>
      <c r="M9" s="30">
        <v>35.6</v>
      </c>
      <c r="N9" s="30">
        <v>47.8</v>
      </c>
      <c r="O9" s="30">
        <v>49.2</v>
      </c>
      <c r="P9" s="30">
        <v>28.1</v>
      </c>
      <c r="Q9" s="30">
        <v>37.700000000000003</v>
      </c>
      <c r="R9" s="30">
        <v>18.8</v>
      </c>
      <c r="S9" s="30">
        <v>58.3</v>
      </c>
      <c r="T9" s="30">
        <v>44.8</v>
      </c>
      <c r="U9" s="30">
        <v>41.8</v>
      </c>
    </row>
    <row r="10" spans="1:21" ht="16.5" customHeight="1" x14ac:dyDescent="0.2">
      <c r="A10" s="11"/>
      <c r="B10" s="11" t="s">
        <v>105</v>
      </c>
      <c r="C10" s="11"/>
      <c r="D10" s="11"/>
      <c r="E10" s="11"/>
      <c r="F10" s="11"/>
      <c r="G10" s="11"/>
      <c r="H10" s="11"/>
      <c r="I10" s="11"/>
      <c r="J10" s="11"/>
      <c r="K10" s="11"/>
      <c r="L10" s="12" t="s">
        <v>174</v>
      </c>
      <c r="M10" s="37">
        <v>19.5</v>
      </c>
      <c r="N10" s="37">
        <v>41.9</v>
      </c>
      <c r="O10" s="37">
        <v>30.8</v>
      </c>
      <c r="P10" s="37">
        <v>27.8</v>
      </c>
      <c r="Q10" s="37">
        <v>23.7</v>
      </c>
      <c r="R10" s="37">
        <v>33.6</v>
      </c>
      <c r="S10" s="37">
        <v>21.2</v>
      </c>
      <c r="T10" s="37">
        <v>15.5</v>
      </c>
      <c r="U10" s="37">
        <v>30.1</v>
      </c>
    </row>
    <row r="11" spans="1:21" ht="4.5" customHeight="1" x14ac:dyDescent="0.2">
      <c r="A11" s="25"/>
      <c r="B11" s="25"/>
      <c r="C11" s="2"/>
      <c r="D11" s="2"/>
      <c r="E11" s="2"/>
      <c r="F11" s="2"/>
      <c r="G11" s="2"/>
      <c r="H11" s="2"/>
      <c r="I11" s="2"/>
      <c r="J11" s="2"/>
      <c r="K11" s="2"/>
      <c r="L11" s="2"/>
      <c r="M11" s="2"/>
      <c r="N11" s="2"/>
      <c r="O11" s="2"/>
      <c r="P11" s="2"/>
      <c r="Q11" s="2"/>
      <c r="R11" s="2"/>
      <c r="S11" s="2"/>
      <c r="T11" s="2"/>
      <c r="U11" s="2"/>
    </row>
    <row r="12" spans="1:21" ht="29.45" customHeight="1" x14ac:dyDescent="0.2">
      <c r="A12" s="25" t="s">
        <v>115</v>
      </c>
      <c r="B12" s="25"/>
      <c r="C12" s="79" t="s">
        <v>971</v>
      </c>
      <c r="D12" s="79"/>
      <c r="E12" s="79"/>
      <c r="F12" s="79"/>
      <c r="G12" s="79"/>
      <c r="H12" s="79"/>
      <c r="I12" s="79"/>
      <c r="J12" s="79"/>
      <c r="K12" s="79"/>
      <c r="L12" s="79"/>
      <c r="M12" s="79"/>
      <c r="N12" s="79"/>
      <c r="O12" s="79"/>
      <c r="P12" s="79"/>
      <c r="Q12" s="79"/>
      <c r="R12" s="79"/>
      <c r="S12" s="79"/>
      <c r="T12" s="79"/>
      <c r="U12" s="79"/>
    </row>
    <row r="13" spans="1:21" ht="29.45" customHeight="1" x14ac:dyDescent="0.2">
      <c r="A13" s="25" t="s">
        <v>117</v>
      </c>
      <c r="B13" s="25"/>
      <c r="C13" s="79" t="s">
        <v>1036</v>
      </c>
      <c r="D13" s="79"/>
      <c r="E13" s="79"/>
      <c r="F13" s="79"/>
      <c r="G13" s="79"/>
      <c r="H13" s="79"/>
      <c r="I13" s="79"/>
      <c r="J13" s="79"/>
      <c r="K13" s="79"/>
      <c r="L13" s="79"/>
      <c r="M13" s="79"/>
      <c r="N13" s="79"/>
      <c r="O13" s="79"/>
      <c r="P13" s="79"/>
      <c r="Q13" s="79"/>
      <c r="R13" s="79"/>
      <c r="S13" s="79"/>
      <c r="T13" s="79"/>
      <c r="U13" s="79"/>
    </row>
    <row r="14" spans="1:21" ht="29.45" customHeight="1" x14ac:dyDescent="0.2">
      <c r="A14" s="25" t="s">
        <v>119</v>
      </c>
      <c r="B14" s="25"/>
      <c r="C14" s="79" t="s">
        <v>1030</v>
      </c>
      <c r="D14" s="79"/>
      <c r="E14" s="79"/>
      <c r="F14" s="79"/>
      <c r="G14" s="79"/>
      <c r="H14" s="79"/>
      <c r="I14" s="79"/>
      <c r="J14" s="79"/>
      <c r="K14" s="79"/>
      <c r="L14" s="79"/>
      <c r="M14" s="79"/>
      <c r="N14" s="79"/>
      <c r="O14" s="79"/>
      <c r="P14" s="79"/>
      <c r="Q14" s="79"/>
      <c r="R14" s="79"/>
      <c r="S14" s="79"/>
      <c r="T14" s="79"/>
      <c r="U14" s="79"/>
    </row>
    <row r="15" spans="1:21" ht="42.4" customHeight="1" x14ac:dyDescent="0.2">
      <c r="A15" s="25" t="s">
        <v>121</v>
      </c>
      <c r="B15" s="25"/>
      <c r="C15" s="79" t="s">
        <v>1017</v>
      </c>
      <c r="D15" s="79"/>
      <c r="E15" s="79"/>
      <c r="F15" s="79"/>
      <c r="G15" s="79"/>
      <c r="H15" s="79"/>
      <c r="I15" s="79"/>
      <c r="J15" s="79"/>
      <c r="K15" s="79"/>
      <c r="L15" s="79"/>
      <c r="M15" s="79"/>
      <c r="N15" s="79"/>
      <c r="O15" s="79"/>
      <c r="P15" s="79"/>
      <c r="Q15" s="79"/>
      <c r="R15" s="79"/>
      <c r="S15" s="79"/>
      <c r="T15" s="79"/>
      <c r="U15" s="79"/>
    </row>
    <row r="16" spans="1:21" ht="42.4" customHeight="1" x14ac:dyDescent="0.2">
      <c r="A16" s="25" t="s">
        <v>123</v>
      </c>
      <c r="B16" s="25"/>
      <c r="C16" s="79" t="s">
        <v>1031</v>
      </c>
      <c r="D16" s="79"/>
      <c r="E16" s="79"/>
      <c r="F16" s="79"/>
      <c r="G16" s="79"/>
      <c r="H16" s="79"/>
      <c r="I16" s="79"/>
      <c r="J16" s="79"/>
      <c r="K16" s="79"/>
      <c r="L16" s="79"/>
      <c r="M16" s="79"/>
      <c r="N16" s="79"/>
      <c r="O16" s="79"/>
      <c r="P16" s="79"/>
      <c r="Q16" s="79"/>
      <c r="R16" s="79"/>
      <c r="S16" s="79"/>
      <c r="T16" s="79"/>
      <c r="U16" s="79"/>
    </row>
    <row r="17" spans="1:21" ht="16.5" customHeight="1" x14ac:dyDescent="0.2">
      <c r="A17" s="25" t="s">
        <v>161</v>
      </c>
      <c r="B17" s="25"/>
      <c r="C17" s="79" t="s">
        <v>1032</v>
      </c>
      <c r="D17" s="79"/>
      <c r="E17" s="79"/>
      <c r="F17" s="79"/>
      <c r="G17" s="79"/>
      <c r="H17" s="79"/>
      <c r="I17" s="79"/>
      <c r="J17" s="79"/>
      <c r="K17" s="79"/>
      <c r="L17" s="79"/>
      <c r="M17" s="79"/>
      <c r="N17" s="79"/>
      <c r="O17" s="79"/>
      <c r="P17" s="79"/>
      <c r="Q17" s="79"/>
      <c r="R17" s="79"/>
      <c r="S17" s="79"/>
      <c r="T17" s="79"/>
      <c r="U17" s="79"/>
    </row>
    <row r="18" spans="1:21" ht="4.5" customHeight="1" x14ac:dyDescent="0.2"/>
    <row r="19" spans="1:21" ht="16.5" customHeight="1" x14ac:dyDescent="0.2">
      <c r="A19" s="26" t="s">
        <v>125</v>
      </c>
      <c r="B19" s="25"/>
      <c r="C19" s="25"/>
      <c r="D19" s="25"/>
      <c r="E19" s="79" t="s">
        <v>946</v>
      </c>
      <c r="F19" s="79"/>
      <c r="G19" s="79"/>
      <c r="H19" s="79"/>
      <c r="I19" s="79"/>
      <c r="J19" s="79"/>
      <c r="K19" s="79"/>
      <c r="L19" s="79"/>
      <c r="M19" s="79"/>
      <c r="N19" s="79"/>
      <c r="O19" s="79"/>
      <c r="P19" s="79"/>
      <c r="Q19" s="79"/>
      <c r="R19" s="79"/>
      <c r="S19" s="79"/>
      <c r="T19" s="79"/>
      <c r="U19" s="79"/>
    </row>
  </sheetData>
  <mergeCells count="8">
    <mergeCell ref="C16:U16"/>
    <mergeCell ref="C17:U17"/>
    <mergeCell ref="E19:U19"/>
    <mergeCell ref="K1:U1"/>
    <mergeCell ref="C12:U12"/>
    <mergeCell ref="C13:U13"/>
    <mergeCell ref="C14:U14"/>
    <mergeCell ref="C15:U15"/>
  </mergeCells>
  <pageMargins left="0.7" right="0.7" top="0.75" bottom="0.75" header="0.3" footer="0.3"/>
  <pageSetup paperSize="9" fitToHeight="0" orientation="landscape" horizontalDpi="300" verticalDpi="300"/>
  <headerFooter scaleWithDoc="0" alignWithMargins="0">
    <oddHeader>&amp;C&amp;"Arial"&amp;8TABLE 10A.74</oddHeader>
    <oddFooter>&amp;L&amp;"Arial"&amp;8REPORT ON
GOVERNMENT
SERVICES 2022&amp;R&amp;"Arial"&amp;8PRIMARY AND
COMMUNITY HEALTH
PAGE &amp;B&amp;P&amp;B</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U18"/>
  <sheetViews>
    <sheetView showGridLines="0" workbookViewId="0"/>
  </sheetViews>
  <sheetFormatPr defaultColWidth="10.85546875" defaultRowHeight="12.75" x14ac:dyDescent="0.2"/>
  <cols>
    <col min="1" max="10" width="1.7109375" customWidth="1"/>
    <col min="11" max="11" width="20.28515625" customWidth="1"/>
    <col min="12" max="12" width="8.85546875" customWidth="1"/>
    <col min="13" max="21" width="6.7109375" customWidth="1"/>
  </cols>
  <sheetData>
    <row r="1" spans="1:21" ht="50.45" customHeight="1" x14ac:dyDescent="0.2">
      <c r="A1" s="8" t="s">
        <v>1037</v>
      </c>
      <c r="B1" s="8"/>
      <c r="C1" s="8"/>
      <c r="D1" s="8"/>
      <c r="E1" s="8"/>
      <c r="F1" s="8"/>
      <c r="G1" s="8"/>
      <c r="H1" s="8"/>
      <c r="I1" s="8"/>
      <c r="J1" s="8"/>
      <c r="K1" s="85" t="s">
        <v>1038</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270</v>
      </c>
      <c r="N2" s="29" t="s">
        <v>271</v>
      </c>
      <c r="O2" s="29" t="s">
        <v>272</v>
      </c>
      <c r="P2" s="29" t="s">
        <v>273</v>
      </c>
      <c r="Q2" s="29" t="s">
        <v>274</v>
      </c>
      <c r="R2" s="29" t="s">
        <v>275</v>
      </c>
      <c r="S2" s="29" t="s">
        <v>276</v>
      </c>
      <c r="T2" s="29" t="s">
        <v>277</v>
      </c>
      <c r="U2" s="29" t="s">
        <v>278</v>
      </c>
    </row>
    <row r="3" spans="1:21" ht="16.5" customHeight="1" x14ac:dyDescent="0.2">
      <c r="A3" s="7" t="s">
        <v>96</v>
      </c>
      <c r="B3" s="7"/>
      <c r="C3" s="7"/>
      <c r="D3" s="7"/>
      <c r="E3" s="7"/>
      <c r="F3" s="7"/>
      <c r="G3" s="7"/>
      <c r="H3" s="7"/>
      <c r="I3" s="7"/>
      <c r="J3" s="7"/>
      <c r="K3" s="7"/>
      <c r="L3" s="9"/>
      <c r="M3" s="10"/>
      <c r="N3" s="10"/>
      <c r="O3" s="10"/>
      <c r="P3" s="10"/>
      <c r="Q3" s="10"/>
      <c r="R3" s="10"/>
      <c r="S3" s="10"/>
      <c r="T3" s="10"/>
      <c r="U3" s="10"/>
    </row>
    <row r="4" spans="1:21" ht="16.5" customHeight="1" x14ac:dyDescent="0.2">
      <c r="A4" s="7"/>
      <c r="B4" s="7" t="s">
        <v>1039</v>
      </c>
      <c r="C4" s="7"/>
      <c r="D4" s="7"/>
      <c r="E4" s="7"/>
      <c r="F4" s="7"/>
      <c r="G4" s="7"/>
      <c r="H4" s="7"/>
      <c r="I4" s="7"/>
      <c r="J4" s="7"/>
      <c r="K4" s="7"/>
      <c r="L4" s="9" t="s">
        <v>938</v>
      </c>
      <c r="M4" s="30">
        <v>17.5</v>
      </c>
      <c r="N4" s="30">
        <v>17.600000000000001</v>
      </c>
      <c r="O4" s="30">
        <v>22.5</v>
      </c>
      <c r="P4" s="30">
        <v>22</v>
      </c>
      <c r="Q4" s="30">
        <v>21.9</v>
      </c>
      <c r="R4" s="30">
        <v>16.899999999999999</v>
      </c>
      <c r="S4" s="30">
        <v>47.5</v>
      </c>
      <c r="T4" s="30">
        <v>52.7</v>
      </c>
      <c r="U4" s="30">
        <v>20</v>
      </c>
    </row>
    <row r="5" spans="1:21" ht="16.5" customHeight="1" x14ac:dyDescent="0.2">
      <c r="A5" s="7"/>
      <c r="B5" s="7" t="s">
        <v>1040</v>
      </c>
      <c r="C5" s="7"/>
      <c r="D5" s="7"/>
      <c r="E5" s="7"/>
      <c r="F5" s="7"/>
      <c r="G5" s="7"/>
      <c r="H5" s="7"/>
      <c r="I5" s="7"/>
      <c r="J5" s="7"/>
      <c r="K5" s="7"/>
      <c r="L5" s="9" t="s">
        <v>249</v>
      </c>
      <c r="M5" s="30">
        <v>21.2</v>
      </c>
      <c r="N5" s="30">
        <v>20.5</v>
      </c>
      <c r="O5" s="30">
        <v>26.5</v>
      </c>
      <c r="P5" s="30">
        <v>24.9</v>
      </c>
      <c r="Q5" s="30">
        <v>28.9</v>
      </c>
      <c r="R5" s="30">
        <v>25.1</v>
      </c>
      <c r="S5" s="30">
        <v>47.6</v>
      </c>
      <c r="T5" s="30">
        <v>46.4</v>
      </c>
      <c r="U5" s="30">
        <v>23.8</v>
      </c>
    </row>
    <row r="6" spans="1:21" ht="16.5" customHeight="1" x14ac:dyDescent="0.2">
      <c r="A6" s="11"/>
      <c r="B6" s="11" t="s">
        <v>1041</v>
      </c>
      <c r="C6" s="11"/>
      <c r="D6" s="11"/>
      <c r="E6" s="11"/>
      <c r="F6" s="11"/>
      <c r="G6" s="11"/>
      <c r="H6" s="11"/>
      <c r="I6" s="11"/>
      <c r="J6" s="11"/>
      <c r="K6" s="11"/>
      <c r="L6" s="12" t="s">
        <v>240</v>
      </c>
      <c r="M6" s="18">
        <v>1717</v>
      </c>
      <c r="N6" s="18">
        <v>1352</v>
      </c>
      <c r="O6" s="18">
        <v>1348</v>
      </c>
      <c r="P6" s="41">
        <v>654</v>
      </c>
      <c r="Q6" s="41">
        <v>506</v>
      </c>
      <c r="R6" s="41">
        <v>134</v>
      </c>
      <c r="S6" s="41">
        <v>203</v>
      </c>
      <c r="T6" s="41">
        <v>114</v>
      </c>
      <c r="U6" s="18">
        <v>6028</v>
      </c>
    </row>
    <row r="7" spans="1:21" ht="4.5" customHeight="1" x14ac:dyDescent="0.2">
      <c r="A7" s="25"/>
      <c r="B7" s="25"/>
      <c r="C7" s="2"/>
      <c r="D7" s="2"/>
      <c r="E7" s="2"/>
      <c r="F7" s="2"/>
      <c r="G7" s="2"/>
      <c r="H7" s="2"/>
      <c r="I7" s="2"/>
      <c r="J7" s="2"/>
      <c r="K7" s="2"/>
      <c r="L7" s="2"/>
      <c r="M7" s="2"/>
      <c r="N7" s="2"/>
      <c r="O7" s="2"/>
      <c r="P7" s="2"/>
      <c r="Q7" s="2"/>
      <c r="R7" s="2"/>
      <c r="S7" s="2"/>
      <c r="T7" s="2"/>
      <c r="U7" s="2"/>
    </row>
    <row r="8" spans="1:21" ht="16.5" customHeight="1" x14ac:dyDescent="0.2">
      <c r="A8" s="25"/>
      <c r="B8" s="25"/>
      <c r="C8" s="79" t="s">
        <v>824</v>
      </c>
      <c r="D8" s="79"/>
      <c r="E8" s="79"/>
      <c r="F8" s="79"/>
      <c r="G8" s="79"/>
      <c r="H8" s="79"/>
      <c r="I8" s="79"/>
      <c r="J8" s="79"/>
      <c r="K8" s="79"/>
      <c r="L8" s="79"/>
      <c r="M8" s="79"/>
      <c r="N8" s="79"/>
      <c r="O8" s="79"/>
      <c r="P8" s="79"/>
      <c r="Q8" s="79"/>
      <c r="R8" s="79"/>
      <c r="S8" s="79"/>
      <c r="T8" s="79"/>
      <c r="U8" s="79"/>
    </row>
    <row r="9" spans="1:21" ht="4.5" customHeight="1" x14ac:dyDescent="0.2">
      <c r="A9" s="25"/>
      <c r="B9" s="25"/>
      <c r="C9" s="2"/>
      <c r="D9" s="2"/>
      <c r="E9" s="2"/>
      <c r="F9" s="2"/>
      <c r="G9" s="2"/>
      <c r="H9" s="2"/>
      <c r="I9" s="2"/>
      <c r="J9" s="2"/>
      <c r="K9" s="2"/>
      <c r="L9" s="2"/>
      <c r="M9" s="2"/>
      <c r="N9" s="2"/>
      <c r="O9" s="2"/>
      <c r="P9" s="2"/>
      <c r="Q9" s="2"/>
      <c r="R9" s="2"/>
      <c r="S9" s="2"/>
      <c r="T9" s="2"/>
      <c r="U9" s="2"/>
    </row>
    <row r="10" spans="1:21" ht="16.5" customHeight="1" x14ac:dyDescent="0.2">
      <c r="A10" s="54"/>
      <c r="B10" s="54"/>
      <c r="C10" s="79" t="s">
        <v>570</v>
      </c>
      <c r="D10" s="79"/>
      <c r="E10" s="79"/>
      <c r="F10" s="79"/>
      <c r="G10" s="79"/>
      <c r="H10" s="79"/>
      <c r="I10" s="79"/>
      <c r="J10" s="79"/>
      <c r="K10" s="79"/>
      <c r="L10" s="79"/>
      <c r="M10" s="79"/>
      <c r="N10" s="79"/>
      <c r="O10" s="79"/>
      <c r="P10" s="79"/>
      <c r="Q10" s="79"/>
      <c r="R10" s="79"/>
      <c r="S10" s="79"/>
      <c r="T10" s="79"/>
      <c r="U10" s="79"/>
    </row>
    <row r="11" spans="1:21" ht="16.5" customHeight="1" x14ac:dyDescent="0.2">
      <c r="A11" s="35"/>
      <c r="B11" s="35"/>
      <c r="C11" s="79" t="s">
        <v>155</v>
      </c>
      <c r="D11" s="79"/>
      <c r="E11" s="79"/>
      <c r="F11" s="79"/>
      <c r="G11" s="79"/>
      <c r="H11" s="79"/>
      <c r="I11" s="79"/>
      <c r="J11" s="79"/>
      <c r="K11" s="79"/>
      <c r="L11" s="79"/>
      <c r="M11" s="79"/>
      <c r="N11" s="79"/>
      <c r="O11" s="79"/>
      <c r="P11" s="79"/>
      <c r="Q11" s="79"/>
      <c r="R11" s="79"/>
      <c r="S11" s="79"/>
      <c r="T11" s="79"/>
      <c r="U11" s="79"/>
    </row>
    <row r="12" spans="1:21" ht="4.5" customHeight="1" x14ac:dyDescent="0.2">
      <c r="A12" s="25"/>
      <c r="B12" s="25"/>
      <c r="C12" s="2"/>
      <c r="D12" s="2"/>
      <c r="E12" s="2"/>
      <c r="F12" s="2"/>
      <c r="G12" s="2"/>
      <c r="H12" s="2"/>
      <c r="I12" s="2"/>
      <c r="J12" s="2"/>
      <c r="K12" s="2"/>
      <c r="L12" s="2"/>
      <c r="M12" s="2"/>
      <c r="N12" s="2"/>
      <c r="O12" s="2"/>
      <c r="P12" s="2"/>
      <c r="Q12" s="2"/>
      <c r="R12" s="2"/>
      <c r="S12" s="2"/>
      <c r="T12" s="2"/>
      <c r="U12" s="2"/>
    </row>
    <row r="13" spans="1:21" ht="29.45" customHeight="1" x14ac:dyDescent="0.2">
      <c r="A13" s="25" t="s">
        <v>115</v>
      </c>
      <c r="B13" s="25"/>
      <c r="C13" s="79" t="s">
        <v>971</v>
      </c>
      <c r="D13" s="79"/>
      <c r="E13" s="79"/>
      <c r="F13" s="79"/>
      <c r="G13" s="79"/>
      <c r="H13" s="79"/>
      <c r="I13" s="79"/>
      <c r="J13" s="79"/>
      <c r="K13" s="79"/>
      <c r="L13" s="79"/>
      <c r="M13" s="79"/>
      <c r="N13" s="79"/>
      <c r="O13" s="79"/>
      <c r="P13" s="79"/>
      <c r="Q13" s="79"/>
      <c r="R13" s="79"/>
      <c r="S13" s="79"/>
      <c r="T13" s="79"/>
      <c r="U13" s="79"/>
    </row>
    <row r="14" spans="1:21" ht="16.5" customHeight="1" x14ac:dyDescent="0.2">
      <c r="A14" s="25" t="s">
        <v>117</v>
      </c>
      <c r="B14" s="25"/>
      <c r="C14" s="79" t="s">
        <v>1042</v>
      </c>
      <c r="D14" s="79"/>
      <c r="E14" s="79"/>
      <c r="F14" s="79"/>
      <c r="G14" s="79"/>
      <c r="H14" s="79"/>
      <c r="I14" s="79"/>
      <c r="J14" s="79"/>
      <c r="K14" s="79"/>
      <c r="L14" s="79"/>
      <c r="M14" s="79"/>
      <c r="N14" s="79"/>
      <c r="O14" s="79"/>
      <c r="P14" s="79"/>
      <c r="Q14" s="79"/>
      <c r="R14" s="79"/>
      <c r="S14" s="79"/>
      <c r="T14" s="79"/>
      <c r="U14" s="79"/>
    </row>
    <row r="15" spans="1:21" ht="42.4" customHeight="1" x14ac:dyDescent="0.2">
      <c r="A15" s="25" t="s">
        <v>119</v>
      </c>
      <c r="B15" s="25"/>
      <c r="C15" s="79" t="s">
        <v>1043</v>
      </c>
      <c r="D15" s="79"/>
      <c r="E15" s="79"/>
      <c r="F15" s="79"/>
      <c r="G15" s="79"/>
      <c r="H15" s="79"/>
      <c r="I15" s="79"/>
      <c r="J15" s="79"/>
      <c r="K15" s="79"/>
      <c r="L15" s="79"/>
      <c r="M15" s="79"/>
      <c r="N15" s="79"/>
      <c r="O15" s="79"/>
      <c r="P15" s="79"/>
      <c r="Q15" s="79"/>
      <c r="R15" s="79"/>
      <c r="S15" s="79"/>
      <c r="T15" s="79"/>
      <c r="U15" s="79"/>
    </row>
    <row r="16" spans="1:21" ht="29.45" customHeight="1" x14ac:dyDescent="0.2">
      <c r="A16" s="25" t="s">
        <v>121</v>
      </c>
      <c r="B16" s="25"/>
      <c r="C16" s="79" t="s">
        <v>1017</v>
      </c>
      <c r="D16" s="79"/>
      <c r="E16" s="79"/>
      <c r="F16" s="79"/>
      <c r="G16" s="79"/>
      <c r="H16" s="79"/>
      <c r="I16" s="79"/>
      <c r="J16" s="79"/>
      <c r="K16" s="79"/>
      <c r="L16" s="79"/>
      <c r="M16" s="79"/>
      <c r="N16" s="79"/>
      <c r="O16" s="79"/>
      <c r="P16" s="79"/>
      <c r="Q16" s="79"/>
      <c r="R16" s="79"/>
      <c r="S16" s="79"/>
      <c r="T16" s="79"/>
      <c r="U16" s="79"/>
    </row>
    <row r="17" spans="1:21" ht="4.5" customHeight="1" x14ac:dyDescent="0.2"/>
    <row r="18" spans="1:21" ht="16.5" customHeight="1" x14ac:dyDescent="0.2">
      <c r="A18" s="26" t="s">
        <v>125</v>
      </c>
      <c r="B18" s="25"/>
      <c r="C18" s="25"/>
      <c r="D18" s="25"/>
      <c r="E18" s="79" t="s">
        <v>946</v>
      </c>
      <c r="F18" s="79"/>
      <c r="G18" s="79"/>
      <c r="H18" s="79"/>
      <c r="I18" s="79"/>
      <c r="J18" s="79"/>
      <c r="K18" s="79"/>
      <c r="L18" s="79"/>
      <c r="M18" s="79"/>
      <c r="N18" s="79"/>
      <c r="O18" s="79"/>
      <c r="P18" s="79"/>
      <c r="Q18" s="79"/>
      <c r="R18" s="79"/>
      <c r="S18" s="79"/>
      <c r="T18" s="79"/>
      <c r="U18" s="79"/>
    </row>
  </sheetData>
  <mergeCells count="9">
    <mergeCell ref="C14:U14"/>
    <mergeCell ref="C15:U15"/>
    <mergeCell ref="C16:U16"/>
    <mergeCell ref="E18:U18"/>
    <mergeCell ref="K1:U1"/>
    <mergeCell ref="C8:U8"/>
    <mergeCell ref="C10:U10"/>
    <mergeCell ref="C11:U11"/>
    <mergeCell ref="C13:U13"/>
  </mergeCells>
  <pageMargins left="0.7" right="0.7" top="0.75" bottom="0.75" header="0.3" footer="0.3"/>
  <pageSetup paperSize="9" fitToHeight="0" orientation="landscape" horizontalDpi="300" verticalDpi="300"/>
  <headerFooter scaleWithDoc="0" alignWithMargins="0">
    <oddHeader>&amp;C&amp;"Arial"&amp;8TABLE 10A.75</oddHeader>
    <oddFooter>&amp;L&amp;"Arial"&amp;8REPORT ON
GOVERNMENT
SERVICES 2022&amp;R&amp;"Arial"&amp;8PRIMARY AND
COMMUNITY HEALTH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4"/>
  <sheetViews>
    <sheetView showGridLines="0" workbookViewId="0"/>
  </sheetViews>
  <sheetFormatPr defaultColWidth="10.85546875" defaultRowHeight="12.75" x14ac:dyDescent="0.2"/>
  <cols>
    <col min="1" max="11" width="1.7109375" customWidth="1"/>
    <col min="12" max="12" width="5.42578125" customWidth="1"/>
    <col min="13" max="21" width="9.28515625" customWidth="1"/>
  </cols>
  <sheetData>
    <row r="1" spans="1:21" ht="33.950000000000003" customHeight="1" x14ac:dyDescent="0.2">
      <c r="A1" s="8" t="s">
        <v>223</v>
      </c>
      <c r="B1" s="8"/>
      <c r="C1" s="8"/>
      <c r="D1" s="8"/>
      <c r="E1" s="8"/>
      <c r="F1" s="8"/>
      <c r="G1" s="8"/>
      <c r="H1" s="8"/>
      <c r="I1" s="8"/>
      <c r="J1" s="8"/>
      <c r="K1" s="85" t="s">
        <v>224</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225</v>
      </c>
      <c r="N2" s="29" t="s">
        <v>130</v>
      </c>
      <c r="O2" s="29" t="s">
        <v>131</v>
      </c>
      <c r="P2" s="29" t="s">
        <v>132</v>
      </c>
      <c r="Q2" s="29" t="s">
        <v>133</v>
      </c>
      <c r="R2" s="29" t="s">
        <v>134</v>
      </c>
      <c r="S2" s="29" t="s">
        <v>226</v>
      </c>
      <c r="T2" s="29" t="s">
        <v>136</v>
      </c>
      <c r="U2" s="29" t="s">
        <v>137</v>
      </c>
    </row>
    <row r="3" spans="1:21" ht="16.5" customHeight="1" x14ac:dyDescent="0.2">
      <c r="A3" s="7" t="s">
        <v>140</v>
      </c>
      <c r="B3" s="7"/>
      <c r="C3" s="7"/>
      <c r="D3" s="7"/>
      <c r="E3" s="7"/>
      <c r="F3" s="7"/>
      <c r="G3" s="7"/>
      <c r="H3" s="7"/>
      <c r="I3" s="7"/>
      <c r="J3" s="7"/>
      <c r="K3" s="7"/>
      <c r="L3" s="9" t="s">
        <v>100</v>
      </c>
      <c r="M3" s="33">
        <v>177.2</v>
      </c>
      <c r="N3" s="30">
        <v>53.8</v>
      </c>
      <c r="O3" s="33">
        <v>163.5</v>
      </c>
      <c r="P3" s="33">
        <v>119.4</v>
      </c>
      <c r="Q3" s="30">
        <v>55.4</v>
      </c>
      <c r="R3" s="30">
        <v>13.6</v>
      </c>
      <c r="S3" s="42" t="s">
        <v>227</v>
      </c>
      <c r="T3" s="33">
        <v>214.9</v>
      </c>
      <c r="U3" s="33">
        <v>797.8</v>
      </c>
    </row>
    <row r="4" spans="1:21" ht="16.5" customHeight="1" x14ac:dyDescent="0.2">
      <c r="A4" s="7" t="s">
        <v>96</v>
      </c>
      <c r="B4" s="7"/>
      <c r="C4" s="7"/>
      <c r="D4" s="7"/>
      <c r="E4" s="7"/>
      <c r="F4" s="7"/>
      <c r="G4" s="7"/>
      <c r="H4" s="7"/>
      <c r="I4" s="7"/>
      <c r="J4" s="7"/>
      <c r="K4" s="7"/>
      <c r="L4" s="9" t="s">
        <v>100</v>
      </c>
      <c r="M4" s="33">
        <v>177.9</v>
      </c>
      <c r="N4" s="30">
        <v>56.3</v>
      </c>
      <c r="O4" s="33">
        <v>164.8</v>
      </c>
      <c r="P4" s="33">
        <v>120.1</v>
      </c>
      <c r="Q4" s="30">
        <v>53.7</v>
      </c>
      <c r="R4" s="30">
        <v>14.3</v>
      </c>
      <c r="S4" s="42" t="s">
        <v>227</v>
      </c>
      <c r="T4" s="33">
        <v>208.2</v>
      </c>
      <c r="U4" s="33">
        <v>795.2</v>
      </c>
    </row>
    <row r="5" spans="1:21" ht="16.5" customHeight="1" x14ac:dyDescent="0.2">
      <c r="A5" s="7" t="s">
        <v>141</v>
      </c>
      <c r="B5" s="7"/>
      <c r="C5" s="7"/>
      <c r="D5" s="7"/>
      <c r="E5" s="7"/>
      <c r="F5" s="7"/>
      <c r="G5" s="7"/>
      <c r="H5" s="7"/>
      <c r="I5" s="7"/>
      <c r="J5" s="7"/>
      <c r="K5" s="7"/>
      <c r="L5" s="9" t="s">
        <v>100</v>
      </c>
      <c r="M5" s="33">
        <v>169.8</v>
      </c>
      <c r="N5" s="30">
        <v>55.7</v>
      </c>
      <c r="O5" s="33">
        <v>163</v>
      </c>
      <c r="P5" s="33">
        <v>113.9</v>
      </c>
      <c r="Q5" s="30">
        <v>48.4</v>
      </c>
      <c r="R5" s="30">
        <v>14.1</v>
      </c>
      <c r="S5" s="42" t="s">
        <v>227</v>
      </c>
      <c r="T5" s="33">
        <v>208.1</v>
      </c>
      <c r="U5" s="33">
        <v>773</v>
      </c>
    </row>
    <row r="6" spans="1:21" ht="16.5" customHeight="1" x14ac:dyDescent="0.2">
      <c r="A6" s="7" t="s">
        <v>142</v>
      </c>
      <c r="B6" s="7"/>
      <c r="C6" s="7"/>
      <c r="D6" s="7"/>
      <c r="E6" s="7"/>
      <c r="F6" s="7"/>
      <c r="G6" s="7"/>
      <c r="H6" s="7"/>
      <c r="I6" s="7"/>
      <c r="J6" s="7"/>
      <c r="K6" s="7"/>
      <c r="L6" s="9" t="s">
        <v>100</v>
      </c>
      <c r="M6" s="33">
        <v>157.69999999999999</v>
      </c>
      <c r="N6" s="30">
        <v>55.7</v>
      </c>
      <c r="O6" s="33">
        <v>169.1</v>
      </c>
      <c r="P6" s="33">
        <v>108.2</v>
      </c>
      <c r="Q6" s="30">
        <v>48.1</v>
      </c>
      <c r="R6" s="30">
        <v>14</v>
      </c>
      <c r="S6" s="42" t="s">
        <v>227</v>
      </c>
      <c r="T6" s="33">
        <v>198.5</v>
      </c>
      <c r="U6" s="33">
        <v>751.3</v>
      </c>
    </row>
    <row r="7" spans="1:21" ht="16.5" customHeight="1" x14ac:dyDescent="0.2">
      <c r="A7" s="7" t="s">
        <v>143</v>
      </c>
      <c r="B7" s="7"/>
      <c r="C7" s="7"/>
      <c r="D7" s="7"/>
      <c r="E7" s="7"/>
      <c r="F7" s="7"/>
      <c r="G7" s="7"/>
      <c r="H7" s="7"/>
      <c r="I7" s="7"/>
      <c r="J7" s="7"/>
      <c r="K7" s="7"/>
      <c r="L7" s="9" t="s">
        <v>100</v>
      </c>
      <c r="M7" s="33">
        <v>151.4</v>
      </c>
      <c r="N7" s="30">
        <v>49</v>
      </c>
      <c r="O7" s="33">
        <v>158.19999999999999</v>
      </c>
      <c r="P7" s="33">
        <v>109</v>
      </c>
      <c r="Q7" s="30">
        <v>44.4</v>
      </c>
      <c r="R7" s="30">
        <v>14.1</v>
      </c>
      <c r="S7" s="42" t="s">
        <v>227</v>
      </c>
      <c r="T7" s="33">
        <v>189.2</v>
      </c>
      <c r="U7" s="33">
        <v>715.3</v>
      </c>
    </row>
    <row r="8" spans="1:21" ht="16.5" customHeight="1" x14ac:dyDescent="0.2">
      <c r="A8" s="7" t="s">
        <v>144</v>
      </c>
      <c r="B8" s="7"/>
      <c r="C8" s="7"/>
      <c r="D8" s="7"/>
      <c r="E8" s="7"/>
      <c r="F8" s="7"/>
      <c r="G8" s="7"/>
      <c r="H8" s="7"/>
      <c r="I8" s="7"/>
      <c r="J8" s="7"/>
      <c r="K8" s="7"/>
      <c r="L8" s="9" t="s">
        <v>100</v>
      </c>
      <c r="M8" s="33">
        <v>130.4</v>
      </c>
      <c r="N8" s="30">
        <v>47.4</v>
      </c>
      <c r="O8" s="33">
        <v>143</v>
      </c>
      <c r="P8" s="30">
        <v>97.9</v>
      </c>
      <c r="Q8" s="30">
        <v>39.6</v>
      </c>
      <c r="R8" s="30">
        <v>12.4</v>
      </c>
      <c r="S8" s="42" t="s">
        <v>227</v>
      </c>
      <c r="T8" s="33">
        <v>181.7</v>
      </c>
      <c r="U8" s="33">
        <v>652.29999999999995</v>
      </c>
    </row>
    <row r="9" spans="1:21" ht="16.5" customHeight="1" x14ac:dyDescent="0.2">
      <c r="A9" s="7" t="s">
        <v>145</v>
      </c>
      <c r="B9" s="7"/>
      <c r="C9" s="7"/>
      <c r="D9" s="7"/>
      <c r="E9" s="7"/>
      <c r="F9" s="7"/>
      <c r="G9" s="7"/>
      <c r="H9" s="7"/>
      <c r="I9" s="7"/>
      <c r="J9" s="7"/>
      <c r="K9" s="7"/>
      <c r="L9" s="9" t="s">
        <v>100</v>
      </c>
      <c r="M9" s="33">
        <v>129.69999999999999</v>
      </c>
      <c r="N9" s="30">
        <v>44.5</v>
      </c>
      <c r="O9" s="33">
        <v>135.80000000000001</v>
      </c>
      <c r="P9" s="30">
        <v>91.5</v>
      </c>
      <c r="Q9" s="30">
        <v>32</v>
      </c>
      <c r="R9" s="30">
        <v>10.7</v>
      </c>
      <c r="S9" s="42" t="s">
        <v>227</v>
      </c>
      <c r="T9" s="33">
        <v>176.9</v>
      </c>
      <c r="U9" s="33">
        <v>621.20000000000005</v>
      </c>
    </row>
    <row r="10" spans="1:21" ht="16.5" customHeight="1" x14ac:dyDescent="0.2">
      <c r="A10" s="7" t="s">
        <v>146</v>
      </c>
      <c r="B10" s="7"/>
      <c r="C10" s="7"/>
      <c r="D10" s="7"/>
      <c r="E10" s="7"/>
      <c r="F10" s="7"/>
      <c r="G10" s="7"/>
      <c r="H10" s="7"/>
      <c r="I10" s="7"/>
      <c r="J10" s="7"/>
      <c r="K10" s="7"/>
      <c r="L10" s="9" t="s">
        <v>100</v>
      </c>
      <c r="M10" s="33">
        <v>142.19999999999999</v>
      </c>
      <c r="N10" s="30">
        <v>48.5</v>
      </c>
      <c r="O10" s="33">
        <v>138.5</v>
      </c>
      <c r="P10" s="33">
        <v>107.9</v>
      </c>
      <c r="Q10" s="30">
        <v>50.6</v>
      </c>
      <c r="R10" s="30">
        <v>16.399999999999999</v>
      </c>
      <c r="S10" s="42" t="s">
        <v>227</v>
      </c>
      <c r="T10" s="33">
        <v>141.5</v>
      </c>
      <c r="U10" s="33">
        <v>645.6</v>
      </c>
    </row>
    <row r="11" spans="1:21" ht="16.5" customHeight="1" x14ac:dyDescent="0.2">
      <c r="A11" s="7" t="s">
        <v>147</v>
      </c>
      <c r="B11" s="7"/>
      <c r="C11" s="7"/>
      <c r="D11" s="7"/>
      <c r="E11" s="7"/>
      <c r="F11" s="7"/>
      <c r="G11" s="7"/>
      <c r="H11" s="7"/>
      <c r="I11" s="7"/>
      <c r="J11" s="7"/>
      <c r="K11" s="7"/>
      <c r="L11" s="9" t="s">
        <v>100</v>
      </c>
      <c r="M11" s="33">
        <v>122.1</v>
      </c>
      <c r="N11" s="30">
        <v>48.5</v>
      </c>
      <c r="O11" s="33">
        <v>106.1</v>
      </c>
      <c r="P11" s="33">
        <v>101.5</v>
      </c>
      <c r="Q11" s="30">
        <v>50.8</v>
      </c>
      <c r="R11" s="30">
        <v>10.9</v>
      </c>
      <c r="S11" s="42" t="s">
        <v>227</v>
      </c>
      <c r="T11" s="33">
        <v>157.9</v>
      </c>
      <c r="U11" s="33">
        <v>598</v>
      </c>
    </row>
    <row r="12" spans="1:21" ht="16.5" customHeight="1" x14ac:dyDescent="0.2">
      <c r="A12" s="7" t="s">
        <v>148</v>
      </c>
      <c r="B12" s="7"/>
      <c r="C12" s="7"/>
      <c r="D12" s="7"/>
      <c r="E12" s="7"/>
      <c r="F12" s="7"/>
      <c r="G12" s="7"/>
      <c r="H12" s="7"/>
      <c r="I12" s="7"/>
      <c r="J12" s="7"/>
      <c r="K12" s="7"/>
      <c r="L12" s="9" t="s">
        <v>100</v>
      </c>
      <c r="M12" s="33">
        <v>118.1</v>
      </c>
      <c r="N12" s="30">
        <v>46.2</v>
      </c>
      <c r="O12" s="33">
        <v>114.5</v>
      </c>
      <c r="P12" s="33">
        <v>104.8</v>
      </c>
      <c r="Q12" s="30">
        <v>47.5</v>
      </c>
      <c r="R12" s="30">
        <v>11.3</v>
      </c>
      <c r="S12" s="42" t="s">
        <v>227</v>
      </c>
      <c r="T12" s="33">
        <v>161.69999999999999</v>
      </c>
      <c r="U12" s="33">
        <v>604</v>
      </c>
    </row>
    <row r="13" spans="1:21" ht="16.5" customHeight="1" x14ac:dyDescent="0.2">
      <c r="A13" s="7" t="s">
        <v>149</v>
      </c>
      <c r="B13" s="7"/>
      <c r="C13" s="7"/>
      <c r="D13" s="7"/>
      <c r="E13" s="7"/>
      <c r="F13" s="7"/>
      <c r="G13" s="7"/>
      <c r="H13" s="7"/>
      <c r="I13" s="7"/>
      <c r="J13" s="7"/>
      <c r="K13" s="7"/>
      <c r="L13" s="9" t="s">
        <v>100</v>
      </c>
      <c r="M13" s="33">
        <v>110.8</v>
      </c>
      <c r="N13" s="30">
        <v>47.9</v>
      </c>
      <c r="O13" s="33">
        <v>112.6</v>
      </c>
      <c r="P13" s="33">
        <v>103.2</v>
      </c>
      <c r="Q13" s="30">
        <v>51.2</v>
      </c>
      <c r="R13" s="30">
        <v>10</v>
      </c>
      <c r="S13" s="42" t="s">
        <v>227</v>
      </c>
      <c r="T13" s="33">
        <v>153.30000000000001</v>
      </c>
      <c r="U13" s="33">
        <v>588.9</v>
      </c>
    </row>
    <row r="14" spans="1:21" ht="16.5" customHeight="1" x14ac:dyDescent="0.2">
      <c r="A14" s="11" t="s">
        <v>169</v>
      </c>
      <c r="B14" s="11"/>
      <c r="C14" s="11"/>
      <c r="D14" s="11"/>
      <c r="E14" s="11"/>
      <c r="F14" s="11"/>
      <c r="G14" s="11"/>
      <c r="H14" s="11"/>
      <c r="I14" s="11"/>
      <c r="J14" s="11"/>
      <c r="K14" s="11"/>
      <c r="L14" s="12" t="s">
        <v>100</v>
      </c>
      <c r="M14" s="34">
        <v>106.8</v>
      </c>
      <c r="N14" s="37">
        <v>44.1</v>
      </c>
      <c r="O14" s="34">
        <v>119.8</v>
      </c>
      <c r="P14" s="37">
        <v>91.5</v>
      </c>
      <c r="Q14" s="37">
        <v>46.5</v>
      </c>
      <c r="R14" s="39">
        <v>9.4</v>
      </c>
      <c r="S14" s="43" t="s">
        <v>227</v>
      </c>
      <c r="T14" s="34">
        <v>163.19999999999999</v>
      </c>
      <c r="U14" s="34">
        <v>581.29999999999995</v>
      </c>
    </row>
    <row r="15" spans="1:21" ht="4.5" customHeight="1" x14ac:dyDescent="0.2">
      <c r="A15" s="25"/>
      <c r="B15" s="25"/>
      <c r="C15" s="2"/>
      <c r="D15" s="2"/>
      <c r="E15" s="2"/>
      <c r="F15" s="2"/>
      <c r="G15" s="2"/>
      <c r="H15" s="2"/>
      <c r="I15" s="2"/>
      <c r="J15" s="2"/>
      <c r="K15" s="2"/>
      <c r="L15" s="2"/>
      <c r="M15" s="2"/>
      <c r="N15" s="2"/>
      <c r="O15" s="2"/>
      <c r="P15" s="2"/>
      <c r="Q15" s="2"/>
      <c r="R15" s="2"/>
      <c r="S15" s="2"/>
      <c r="T15" s="2"/>
      <c r="U15" s="2"/>
    </row>
    <row r="16" spans="1:21" ht="16.5" customHeight="1" x14ac:dyDescent="0.2">
      <c r="A16" s="25"/>
      <c r="B16" s="25"/>
      <c r="C16" s="79" t="s">
        <v>228</v>
      </c>
      <c r="D16" s="79"/>
      <c r="E16" s="79"/>
      <c r="F16" s="79"/>
      <c r="G16" s="79"/>
      <c r="H16" s="79"/>
      <c r="I16" s="79"/>
      <c r="J16" s="79"/>
      <c r="K16" s="79"/>
      <c r="L16" s="79"/>
      <c r="M16" s="79"/>
      <c r="N16" s="79"/>
      <c r="O16" s="79"/>
      <c r="P16" s="79"/>
      <c r="Q16" s="79"/>
      <c r="R16" s="79"/>
      <c r="S16" s="79"/>
      <c r="T16" s="79"/>
      <c r="U16" s="79"/>
    </row>
    <row r="17" spans="1:21" ht="4.5" customHeight="1" x14ac:dyDescent="0.2">
      <c r="A17" s="25"/>
      <c r="B17" s="25"/>
      <c r="C17" s="2"/>
      <c r="D17" s="2"/>
      <c r="E17" s="2"/>
      <c r="F17" s="2"/>
      <c r="G17" s="2"/>
      <c r="H17" s="2"/>
      <c r="I17" s="2"/>
      <c r="J17" s="2"/>
      <c r="K17" s="2"/>
      <c r="L17" s="2"/>
      <c r="M17" s="2"/>
      <c r="N17" s="2"/>
      <c r="O17" s="2"/>
      <c r="P17" s="2"/>
      <c r="Q17" s="2"/>
      <c r="R17" s="2"/>
      <c r="S17" s="2"/>
      <c r="T17" s="2"/>
      <c r="U17" s="2"/>
    </row>
    <row r="18" spans="1:21" ht="29.45" customHeight="1" x14ac:dyDescent="0.2">
      <c r="A18" s="25" t="s">
        <v>115</v>
      </c>
      <c r="B18" s="25"/>
      <c r="C18" s="79" t="s">
        <v>156</v>
      </c>
      <c r="D18" s="79"/>
      <c r="E18" s="79"/>
      <c r="F18" s="79"/>
      <c r="G18" s="79"/>
      <c r="H18" s="79"/>
      <c r="I18" s="79"/>
      <c r="J18" s="79"/>
      <c r="K18" s="79"/>
      <c r="L18" s="79"/>
      <c r="M18" s="79"/>
      <c r="N18" s="79"/>
      <c r="O18" s="79"/>
      <c r="P18" s="79"/>
      <c r="Q18" s="79"/>
      <c r="R18" s="79"/>
      <c r="S18" s="79"/>
      <c r="T18" s="79"/>
      <c r="U18" s="79"/>
    </row>
    <row r="19" spans="1:21" ht="29.45" customHeight="1" x14ac:dyDescent="0.2">
      <c r="A19" s="25" t="s">
        <v>117</v>
      </c>
      <c r="B19" s="25"/>
      <c r="C19" s="79" t="s">
        <v>229</v>
      </c>
      <c r="D19" s="79"/>
      <c r="E19" s="79"/>
      <c r="F19" s="79"/>
      <c r="G19" s="79"/>
      <c r="H19" s="79"/>
      <c r="I19" s="79"/>
      <c r="J19" s="79"/>
      <c r="K19" s="79"/>
      <c r="L19" s="79"/>
      <c r="M19" s="79"/>
      <c r="N19" s="79"/>
      <c r="O19" s="79"/>
      <c r="P19" s="79"/>
      <c r="Q19" s="79"/>
      <c r="R19" s="79"/>
      <c r="S19" s="79"/>
      <c r="T19" s="79"/>
      <c r="U19" s="79"/>
    </row>
    <row r="20" spans="1:21" ht="16.5" customHeight="1" x14ac:dyDescent="0.2">
      <c r="A20" s="25" t="s">
        <v>119</v>
      </c>
      <c r="B20" s="25"/>
      <c r="C20" s="79" t="s">
        <v>230</v>
      </c>
      <c r="D20" s="79"/>
      <c r="E20" s="79"/>
      <c r="F20" s="79"/>
      <c r="G20" s="79"/>
      <c r="H20" s="79"/>
      <c r="I20" s="79"/>
      <c r="J20" s="79"/>
      <c r="K20" s="79"/>
      <c r="L20" s="79"/>
      <c r="M20" s="79"/>
      <c r="N20" s="79"/>
      <c r="O20" s="79"/>
      <c r="P20" s="79"/>
      <c r="Q20" s="79"/>
      <c r="R20" s="79"/>
      <c r="S20" s="79"/>
      <c r="T20" s="79"/>
      <c r="U20" s="79"/>
    </row>
    <row r="21" spans="1:21" ht="29.45" customHeight="1" x14ac:dyDescent="0.2">
      <c r="A21" s="25" t="s">
        <v>121</v>
      </c>
      <c r="B21" s="25"/>
      <c r="C21" s="79" t="s">
        <v>231</v>
      </c>
      <c r="D21" s="79"/>
      <c r="E21" s="79"/>
      <c r="F21" s="79"/>
      <c r="G21" s="79"/>
      <c r="H21" s="79"/>
      <c r="I21" s="79"/>
      <c r="J21" s="79"/>
      <c r="K21" s="79"/>
      <c r="L21" s="79"/>
      <c r="M21" s="79"/>
      <c r="N21" s="79"/>
      <c r="O21" s="79"/>
      <c r="P21" s="79"/>
      <c r="Q21" s="79"/>
      <c r="R21" s="79"/>
      <c r="S21" s="79"/>
      <c r="T21" s="79"/>
      <c r="U21" s="79"/>
    </row>
    <row r="22" spans="1:21" ht="29.45" customHeight="1" x14ac:dyDescent="0.2">
      <c r="A22" s="25" t="s">
        <v>123</v>
      </c>
      <c r="B22" s="25"/>
      <c r="C22" s="79" t="s">
        <v>232</v>
      </c>
      <c r="D22" s="79"/>
      <c r="E22" s="79"/>
      <c r="F22" s="79"/>
      <c r="G22" s="79"/>
      <c r="H22" s="79"/>
      <c r="I22" s="79"/>
      <c r="J22" s="79"/>
      <c r="K22" s="79"/>
      <c r="L22" s="79"/>
      <c r="M22" s="79"/>
      <c r="N22" s="79"/>
      <c r="O22" s="79"/>
      <c r="P22" s="79"/>
      <c r="Q22" s="79"/>
      <c r="R22" s="79"/>
      <c r="S22" s="79"/>
      <c r="T22" s="79"/>
      <c r="U22" s="79"/>
    </row>
    <row r="23" spans="1:21" ht="4.5" customHeight="1" x14ac:dyDescent="0.2"/>
    <row r="24" spans="1:21" ht="68.099999999999994" customHeight="1" x14ac:dyDescent="0.2">
      <c r="A24" s="26" t="s">
        <v>125</v>
      </c>
      <c r="B24" s="25"/>
      <c r="C24" s="25"/>
      <c r="D24" s="25"/>
      <c r="E24" s="79" t="s">
        <v>233</v>
      </c>
      <c r="F24" s="79"/>
      <c r="G24" s="79"/>
      <c r="H24" s="79"/>
      <c r="I24" s="79"/>
      <c r="J24" s="79"/>
      <c r="K24" s="79"/>
      <c r="L24" s="79"/>
      <c r="M24" s="79"/>
      <c r="N24" s="79"/>
      <c r="O24" s="79"/>
      <c r="P24" s="79"/>
      <c r="Q24" s="79"/>
      <c r="R24" s="79"/>
      <c r="S24" s="79"/>
      <c r="T24" s="79"/>
      <c r="U24" s="79"/>
    </row>
  </sheetData>
  <mergeCells count="8">
    <mergeCell ref="C21:U21"/>
    <mergeCell ref="C22:U22"/>
    <mergeCell ref="E24:U24"/>
    <mergeCell ref="K1:U1"/>
    <mergeCell ref="C16:U16"/>
    <mergeCell ref="C18:U18"/>
    <mergeCell ref="C19:U19"/>
    <mergeCell ref="C20:U20"/>
  </mergeCells>
  <pageMargins left="0.7" right="0.7" top="0.75" bottom="0.75" header="0.3" footer="0.3"/>
  <pageSetup paperSize="9" fitToHeight="0" orientation="landscape" horizontalDpi="300" verticalDpi="300"/>
  <headerFooter scaleWithDoc="0" alignWithMargins="0">
    <oddHeader>&amp;C&amp;"Arial"&amp;8TABLE 10A.7</oddHeader>
    <oddFooter>&amp;L&amp;"Arial"&amp;8REPORT ON
GOVERNMENT
SERVICES 2022&amp;R&amp;"Arial"&amp;8PRIMARY AND
COMMUNITY HEALTH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9"/>
  <sheetViews>
    <sheetView showGridLines="0" workbookViewId="0"/>
  </sheetViews>
  <sheetFormatPr defaultColWidth="10.85546875" defaultRowHeight="12.75" x14ac:dyDescent="0.2"/>
  <cols>
    <col min="1" max="11" width="1.7109375" customWidth="1"/>
    <col min="12" max="12" width="5.42578125" customWidth="1"/>
    <col min="13" max="21" width="9.28515625" customWidth="1"/>
  </cols>
  <sheetData>
    <row r="1" spans="1:21" ht="17.45" customHeight="1" x14ac:dyDescent="0.2">
      <c r="A1" s="8" t="s">
        <v>234</v>
      </c>
      <c r="B1" s="8"/>
      <c r="C1" s="8"/>
      <c r="D1" s="8"/>
      <c r="E1" s="8"/>
      <c r="F1" s="8"/>
      <c r="G1" s="8"/>
      <c r="H1" s="8"/>
      <c r="I1" s="8"/>
      <c r="J1" s="8"/>
      <c r="K1" s="85" t="s">
        <v>235</v>
      </c>
      <c r="L1" s="86"/>
      <c r="M1" s="86"/>
      <c r="N1" s="86"/>
      <c r="O1" s="86"/>
      <c r="P1" s="86"/>
      <c r="Q1" s="86"/>
      <c r="R1" s="86"/>
      <c r="S1" s="86"/>
      <c r="T1" s="86"/>
      <c r="U1" s="86"/>
    </row>
    <row r="2" spans="1:21" ht="16.5" customHeight="1" x14ac:dyDescent="0.2">
      <c r="A2" s="27"/>
      <c r="B2" s="27"/>
      <c r="C2" s="27"/>
      <c r="D2" s="27"/>
      <c r="E2" s="27"/>
      <c r="F2" s="27"/>
      <c r="G2" s="27"/>
      <c r="H2" s="27"/>
      <c r="I2" s="27"/>
      <c r="J2" s="27"/>
      <c r="K2" s="27"/>
      <c r="L2" s="28" t="s">
        <v>87</v>
      </c>
      <c r="M2" s="29" t="s">
        <v>236</v>
      </c>
      <c r="N2" s="29" t="s">
        <v>130</v>
      </c>
      <c r="O2" s="29" t="s">
        <v>131</v>
      </c>
      <c r="P2" s="29" t="s">
        <v>237</v>
      </c>
      <c r="Q2" s="29" t="s">
        <v>133</v>
      </c>
      <c r="R2" s="29" t="s">
        <v>134</v>
      </c>
      <c r="S2" s="29" t="s">
        <v>135</v>
      </c>
      <c r="T2" s="29" t="s">
        <v>136</v>
      </c>
      <c r="U2" s="29" t="s">
        <v>212</v>
      </c>
    </row>
    <row r="3" spans="1:21" ht="16.5" customHeight="1" x14ac:dyDescent="0.2">
      <c r="A3" s="7" t="s">
        <v>238</v>
      </c>
      <c r="B3" s="7"/>
      <c r="C3" s="7"/>
      <c r="D3" s="7"/>
      <c r="E3" s="7"/>
      <c r="F3" s="7"/>
      <c r="G3" s="7"/>
      <c r="H3" s="7"/>
      <c r="I3" s="7"/>
      <c r="J3" s="7"/>
      <c r="K3" s="7"/>
      <c r="L3" s="9"/>
      <c r="M3" s="10"/>
      <c r="N3" s="10"/>
      <c r="O3" s="10"/>
      <c r="P3" s="10"/>
      <c r="Q3" s="10"/>
      <c r="R3" s="10"/>
      <c r="S3" s="10"/>
      <c r="T3" s="10"/>
      <c r="U3" s="10"/>
    </row>
    <row r="4" spans="1:21" ht="16.5" customHeight="1" x14ac:dyDescent="0.2">
      <c r="A4" s="7"/>
      <c r="B4" s="7" t="s">
        <v>105</v>
      </c>
      <c r="C4" s="7"/>
      <c r="D4" s="7"/>
      <c r="E4" s="7"/>
      <c r="F4" s="7"/>
      <c r="G4" s="7"/>
      <c r="H4" s="7"/>
      <c r="I4" s="7"/>
      <c r="J4" s="7"/>
      <c r="K4" s="7"/>
      <c r="L4" s="9"/>
      <c r="M4" s="10"/>
      <c r="N4" s="10"/>
      <c r="O4" s="10"/>
      <c r="P4" s="10"/>
      <c r="Q4" s="10"/>
      <c r="R4" s="10"/>
      <c r="S4" s="10"/>
      <c r="T4" s="10"/>
      <c r="U4" s="10"/>
    </row>
    <row r="5" spans="1:21" ht="16.5" customHeight="1" x14ac:dyDescent="0.2">
      <c r="A5" s="7"/>
      <c r="B5" s="7"/>
      <c r="C5" s="7" t="s">
        <v>239</v>
      </c>
      <c r="D5" s="7"/>
      <c r="E5" s="7"/>
      <c r="F5" s="7"/>
      <c r="G5" s="7"/>
      <c r="H5" s="7"/>
      <c r="I5" s="7"/>
      <c r="J5" s="7"/>
      <c r="K5" s="7"/>
      <c r="L5" s="9" t="s">
        <v>240</v>
      </c>
      <c r="M5" s="19">
        <v>11553</v>
      </c>
      <c r="N5" s="17">
        <v>9350</v>
      </c>
      <c r="O5" s="17">
        <v>8225</v>
      </c>
      <c r="P5" s="17">
        <v>3882</v>
      </c>
      <c r="Q5" s="17">
        <v>2737</v>
      </c>
      <c r="R5" s="15">
        <v>962</v>
      </c>
      <c r="S5" s="15">
        <v>600</v>
      </c>
      <c r="T5" s="15">
        <v>476</v>
      </c>
      <c r="U5" s="19">
        <v>37785</v>
      </c>
    </row>
    <row r="6" spans="1:21" ht="16.5" customHeight="1" x14ac:dyDescent="0.2">
      <c r="A6" s="7"/>
      <c r="B6" s="7"/>
      <c r="C6" s="7" t="s">
        <v>241</v>
      </c>
      <c r="D6" s="7"/>
      <c r="E6" s="7"/>
      <c r="F6" s="7"/>
      <c r="G6" s="7"/>
      <c r="H6" s="7"/>
      <c r="I6" s="7"/>
      <c r="J6" s="7"/>
      <c r="K6" s="7"/>
      <c r="L6" s="9" t="s">
        <v>240</v>
      </c>
      <c r="M6" s="19">
        <v>11482</v>
      </c>
      <c r="N6" s="17">
        <v>9227</v>
      </c>
      <c r="O6" s="17">
        <v>8116</v>
      </c>
      <c r="P6" s="17">
        <v>3881</v>
      </c>
      <c r="Q6" s="17">
        <v>2763</v>
      </c>
      <c r="R6" s="15">
        <v>936</v>
      </c>
      <c r="S6" s="15">
        <v>586</v>
      </c>
      <c r="T6" s="15">
        <v>481</v>
      </c>
      <c r="U6" s="19">
        <v>37472</v>
      </c>
    </row>
    <row r="7" spans="1:21" ht="16.5" customHeight="1" x14ac:dyDescent="0.2">
      <c r="A7" s="7"/>
      <c r="B7" s="7"/>
      <c r="C7" s="7" t="s">
        <v>242</v>
      </c>
      <c r="D7" s="7"/>
      <c r="E7" s="7"/>
      <c r="F7" s="7"/>
      <c r="G7" s="7"/>
      <c r="H7" s="7"/>
      <c r="I7" s="7"/>
      <c r="J7" s="7"/>
      <c r="K7" s="7"/>
      <c r="L7" s="9" t="s">
        <v>240</v>
      </c>
      <c r="M7" s="19">
        <v>11292</v>
      </c>
      <c r="N7" s="17">
        <v>9018</v>
      </c>
      <c r="O7" s="17">
        <v>7986</v>
      </c>
      <c r="P7" s="17">
        <v>3840</v>
      </c>
      <c r="Q7" s="17">
        <v>2718</v>
      </c>
      <c r="R7" s="15">
        <v>918</v>
      </c>
      <c r="S7" s="15">
        <v>586</v>
      </c>
      <c r="T7" s="15">
        <v>500</v>
      </c>
      <c r="U7" s="19">
        <v>36858</v>
      </c>
    </row>
    <row r="8" spans="1:21" ht="16.5" customHeight="1" x14ac:dyDescent="0.2">
      <c r="A8" s="7"/>
      <c r="B8" s="7"/>
      <c r="C8" s="7" t="s">
        <v>243</v>
      </c>
      <c r="D8" s="7"/>
      <c r="E8" s="7"/>
      <c r="F8" s="7"/>
      <c r="G8" s="7"/>
      <c r="H8" s="7"/>
      <c r="I8" s="7"/>
      <c r="J8" s="7"/>
      <c r="K8" s="7"/>
      <c r="L8" s="9" t="s">
        <v>240</v>
      </c>
      <c r="M8" s="19">
        <v>11002</v>
      </c>
      <c r="N8" s="17">
        <v>8816</v>
      </c>
      <c r="O8" s="17">
        <v>7871</v>
      </c>
      <c r="P8" s="17">
        <v>3741</v>
      </c>
      <c r="Q8" s="17">
        <v>2696</v>
      </c>
      <c r="R8" s="15">
        <v>883</v>
      </c>
      <c r="S8" s="15">
        <v>565</v>
      </c>
      <c r="T8" s="15">
        <v>490</v>
      </c>
      <c r="U8" s="19">
        <v>36064</v>
      </c>
    </row>
    <row r="9" spans="1:21" ht="16.5" customHeight="1" x14ac:dyDescent="0.2">
      <c r="A9" s="7"/>
      <c r="B9" s="7"/>
      <c r="C9" s="7" t="s">
        <v>244</v>
      </c>
      <c r="D9" s="7"/>
      <c r="E9" s="7"/>
      <c r="F9" s="7"/>
      <c r="G9" s="7"/>
      <c r="H9" s="7"/>
      <c r="I9" s="7"/>
      <c r="J9" s="7"/>
      <c r="K9" s="7"/>
      <c r="L9" s="9" t="s">
        <v>240</v>
      </c>
      <c r="M9" s="19">
        <v>10795</v>
      </c>
      <c r="N9" s="17">
        <v>8507</v>
      </c>
      <c r="O9" s="17">
        <v>7666</v>
      </c>
      <c r="P9" s="17">
        <v>3604</v>
      </c>
      <c r="Q9" s="17">
        <v>2640</v>
      </c>
      <c r="R9" s="15">
        <v>859</v>
      </c>
      <c r="S9" s="15">
        <v>543</v>
      </c>
      <c r="T9" s="15">
        <v>472</v>
      </c>
      <c r="U9" s="19">
        <v>35086</v>
      </c>
    </row>
    <row r="10" spans="1:21" ht="16.5" customHeight="1" x14ac:dyDescent="0.2">
      <c r="A10" s="7"/>
      <c r="B10" s="7"/>
      <c r="C10" s="7" t="s">
        <v>245</v>
      </c>
      <c r="D10" s="7"/>
      <c r="E10" s="7"/>
      <c r="F10" s="7"/>
      <c r="G10" s="7"/>
      <c r="H10" s="7"/>
      <c r="I10" s="7"/>
      <c r="J10" s="7"/>
      <c r="K10" s="7"/>
      <c r="L10" s="9" t="s">
        <v>240</v>
      </c>
      <c r="M10" s="19">
        <v>10493</v>
      </c>
      <c r="N10" s="17">
        <v>8209</v>
      </c>
      <c r="O10" s="17">
        <v>7273</v>
      </c>
      <c r="P10" s="17">
        <v>3392</v>
      </c>
      <c r="Q10" s="17">
        <v>2546</v>
      </c>
      <c r="R10" s="15">
        <v>825</v>
      </c>
      <c r="S10" s="15">
        <v>509</v>
      </c>
      <c r="T10" s="15">
        <v>443</v>
      </c>
      <c r="U10" s="19">
        <v>33690</v>
      </c>
    </row>
    <row r="11" spans="1:21" ht="16.5" customHeight="1" x14ac:dyDescent="0.2">
      <c r="A11" s="7"/>
      <c r="B11" s="7"/>
      <c r="C11" s="7" t="s">
        <v>246</v>
      </c>
      <c r="D11" s="7"/>
      <c r="E11" s="7"/>
      <c r="F11" s="7"/>
      <c r="G11" s="7"/>
      <c r="H11" s="7"/>
      <c r="I11" s="7"/>
      <c r="J11" s="7"/>
      <c r="K11" s="7"/>
      <c r="L11" s="9" t="s">
        <v>240</v>
      </c>
      <c r="M11" s="19">
        <v>10178</v>
      </c>
      <c r="N11" s="17">
        <v>7928</v>
      </c>
      <c r="O11" s="17">
        <v>7049</v>
      </c>
      <c r="P11" s="17">
        <v>3256</v>
      </c>
      <c r="Q11" s="17">
        <v>2508</v>
      </c>
      <c r="R11" s="15">
        <v>833</v>
      </c>
      <c r="S11" s="15">
        <v>481</v>
      </c>
      <c r="T11" s="15">
        <v>506</v>
      </c>
      <c r="U11" s="19">
        <v>32739</v>
      </c>
    </row>
    <row r="12" spans="1:21" ht="16.5" customHeight="1" x14ac:dyDescent="0.2">
      <c r="A12" s="7"/>
      <c r="B12" s="7" t="s">
        <v>247</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239</v>
      </c>
      <c r="D13" s="7"/>
      <c r="E13" s="7"/>
      <c r="F13" s="7"/>
      <c r="G13" s="7"/>
      <c r="H13" s="7"/>
      <c r="I13" s="7"/>
      <c r="J13" s="7"/>
      <c r="K13" s="7"/>
      <c r="L13" s="9" t="s">
        <v>240</v>
      </c>
      <c r="M13" s="17">
        <v>9601</v>
      </c>
      <c r="N13" s="17">
        <v>7342</v>
      </c>
      <c r="O13" s="17">
        <v>6382</v>
      </c>
      <c r="P13" s="17">
        <v>2870</v>
      </c>
      <c r="Q13" s="17">
        <v>2024</v>
      </c>
      <c r="R13" s="15">
        <v>576</v>
      </c>
      <c r="S13" s="15">
        <v>404</v>
      </c>
      <c r="T13" s="15">
        <v>219</v>
      </c>
      <c r="U13" s="19">
        <v>29419</v>
      </c>
    </row>
    <row r="14" spans="1:21" ht="16.5" customHeight="1" x14ac:dyDescent="0.2">
      <c r="A14" s="7"/>
      <c r="B14" s="7"/>
      <c r="C14" s="7" t="s">
        <v>241</v>
      </c>
      <c r="D14" s="7"/>
      <c r="E14" s="7"/>
      <c r="F14" s="7"/>
      <c r="G14" s="7"/>
      <c r="H14" s="7"/>
      <c r="I14" s="7"/>
      <c r="J14" s="7"/>
      <c r="K14" s="7"/>
      <c r="L14" s="9" t="s">
        <v>240</v>
      </c>
      <c r="M14" s="17">
        <v>9765</v>
      </c>
      <c r="N14" s="17">
        <v>7612</v>
      </c>
      <c r="O14" s="17">
        <v>6390</v>
      </c>
      <c r="P14" s="17">
        <v>2839</v>
      </c>
      <c r="Q14" s="17">
        <v>2054</v>
      </c>
      <c r="R14" s="15">
        <v>566</v>
      </c>
      <c r="S14" s="15">
        <v>396</v>
      </c>
      <c r="T14" s="15">
        <v>231</v>
      </c>
      <c r="U14" s="19">
        <v>29854</v>
      </c>
    </row>
    <row r="15" spans="1:21" ht="16.5" customHeight="1" x14ac:dyDescent="0.2">
      <c r="A15" s="7"/>
      <c r="B15" s="7"/>
      <c r="C15" s="7" t="s">
        <v>242</v>
      </c>
      <c r="D15" s="7"/>
      <c r="E15" s="7"/>
      <c r="F15" s="7"/>
      <c r="G15" s="7"/>
      <c r="H15" s="7"/>
      <c r="I15" s="7"/>
      <c r="J15" s="7"/>
      <c r="K15" s="7"/>
      <c r="L15" s="9" t="s">
        <v>240</v>
      </c>
      <c r="M15" s="17">
        <v>9298</v>
      </c>
      <c r="N15" s="17">
        <v>7142</v>
      </c>
      <c r="O15" s="17">
        <v>6084</v>
      </c>
      <c r="P15" s="17">
        <v>2698</v>
      </c>
      <c r="Q15" s="17">
        <v>1963</v>
      </c>
      <c r="R15" s="15">
        <v>562</v>
      </c>
      <c r="S15" s="15">
        <v>372</v>
      </c>
      <c r="T15" s="15">
        <v>228</v>
      </c>
      <c r="U15" s="19">
        <v>28346</v>
      </c>
    </row>
    <row r="16" spans="1:21" ht="16.5" customHeight="1" x14ac:dyDescent="0.2">
      <c r="A16" s="7"/>
      <c r="B16" s="7"/>
      <c r="C16" s="7" t="s">
        <v>243</v>
      </c>
      <c r="D16" s="7"/>
      <c r="E16" s="7"/>
      <c r="F16" s="7"/>
      <c r="G16" s="7"/>
      <c r="H16" s="7"/>
      <c r="I16" s="7"/>
      <c r="J16" s="7"/>
      <c r="K16" s="7"/>
      <c r="L16" s="9" t="s">
        <v>240</v>
      </c>
      <c r="M16" s="17">
        <v>9182</v>
      </c>
      <c r="N16" s="17">
        <v>6986</v>
      </c>
      <c r="O16" s="17">
        <v>5905</v>
      </c>
      <c r="P16" s="17">
        <v>2578</v>
      </c>
      <c r="Q16" s="17">
        <v>1943</v>
      </c>
      <c r="R16" s="15">
        <v>550</v>
      </c>
      <c r="S16" s="15">
        <v>362</v>
      </c>
      <c r="T16" s="15">
        <v>231</v>
      </c>
      <c r="U16" s="19">
        <v>27736</v>
      </c>
    </row>
    <row r="17" spans="1:21" ht="16.5" customHeight="1" x14ac:dyDescent="0.2">
      <c r="A17" s="7"/>
      <c r="B17" s="7"/>
      <c r="C17" s="7" t="s">
        <v>244</v>
      </c>
      <c r="D17" s="7"/>
      <c r="E17" s="7"/>
      <c r="F17" s="7"/>
      <c r="G17" s="7"/>
      <c r="H17" s="7"/>
      <c r="I17" s="7"/>
      <c r="J17" s="7"/>
      <c r="K17" s="7"/>
      <c r="L17" s="9" t="s">
        <v>240</v>
      </c>
      <c r="M17" s="17">
        <v>8914</v>
      </c>
      <c r="N17" s="17">
        <v>6759</v>
      </c>
      <c r="O17" s="17">
        <v>5672</v>
      </c>
      <c r="P17" s="17">
        <v>2458</v>
      </c>
      <c r="Q17" s="17">
        <v>1892</v>
      </c>
      <c r="R17" s="15">
        <v>532</v>
      </c>
      <c r="S17" s="15">
        <v>345</v>
      </c>
      <c r="T17" s="15">
        <v>221</v>
      </c>
      <c r="U17" s="19">
        <v>26793</v>
      </c>
    </row>
    <row r="18" spans="1:21" ht="16.5" customHeight="1" x14ac:dyDescent="0.2">
      <c r="A18" s="7"/>
      <c r="B18" s="7"/>
      <c r="C18" s="7" t="s">
        <v>245</v>
      </c>
      <c r="D18" s="7"/>
      <c r="E18" s="7"/>
      <c r="F18" s="7"/>
      <c r="G18" s="7"/>
      <c r="H18" s="7"/>
      <c r="I18" s="7"/>
      <c r="J18" s="7"/>
      <c r="K18" s="7"/>
      <c r="L18" s="9" t="s">
        <v>240</v>
      </c>
      <c r="M18" s="17">
        <v>8621</v>
      </c>
      <c r="N18" s="17">
        <v>6428</v>
      </c>
      <c r="O18" s="17">
        <v>5366</v>
      </c>
      <c r="P18" s="17">
        <v>2277</v>
      </c>
      <c r="Q18" s="17">
        <v>1815</v>
      </c>
      <c r="R18" s="15">
        <v>516</v>
      </c>
      <c r="S18" s="15">
        <v>320</v>
      </c>
      <c r="T18" s="15">
        <v>203</v>
      </c>
      <c r="U18" s="19">
        <v>25545</v>
      </c>
    </row>
    <row r="19" spans="1:21" ht="16.5" customHeight="1" x14ac:dyDescent="0.2">
      <c r="A19" s="7"/>
      <c r="B19" s="7"/>
      <c r="C19" s="7" t="s">
        <v>246</v>
      </c>
      <c r="D19" s="7"/>
      <c r="E19" s="7"/>
      <c r="F19" s="7"/>
      <c r="G19" s="7"/>
      <c r="H19" s="7"/>
      <c r="I19" s="7"/>
      <c r="J19" s="7"/>
      <c r="K19" s="7"/>
      <c r="L19" s="9" t="s">
        <v>240</v>
      </c>
      <c r="M19" s="17">
        <v>8426</v>
      </c>
      <c r="N19" s="17">
        <v>6243</v>
      </c>
      <c r="O19" s="17">
        <v>5160</v>
      </c>
      <c r="P19" s="17">
        <v>2150</v>
      </c>
      <c r="Q19" s="17">
        <v>1780</v>
      </c>
      <c r="R19" s="15">
        <v>493</v>
      </c>
      <c r="S19" s="15">
        <v>307</v>
      </c>
      <c r="T19" s="15">
        <v>177</v>
      </c>
      <c r="U19" s="19">
        <v>24737</v>
      </c>
    </row>
    <row r="20" spans="1:21" ht="16.5" customHeight="1" x14ac:dyDescent="0.2">
      <c r="A20" s="7"/>
      <c r="B20" s="7" t="s">
        <v>248</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239</v>
      </c>
      <c r="D21" s="7"/>
      <c r="E21" s="7"/>
      <c r="F21" s="7"/>
      <c r="G21" s="7"/>
      <c r="H21" s="7"/>
      <c r="I21" s="7"/>
      <c r="J21" s="7"/>
      <c r="K21" s="7"/>
      <c r="L21" s="9" t="s">
        <v>249</v>
      </c>
      <c r="M21" s="33">
        <v>117.5</v>
      </c>
      <c r="N21" s="33">
        <v>110.2</v>
      </c>
      <c r="O21" s="33">
        <v>122.9</v>
      </c>
      <c r="P21" s="33">
        <v>107.5</v>
      </c>
      <c r="Q21" s="33">
        <v>114.3</v>
      </c>
      <c r="R21" s="33">
        <v>106.4</v>
      </c>
      <c r="S21" s="30">
        <v>93.6</v>
      </c>
      <c r="T21" s="30">
        <v>88.7</v>
      </c>
      <c r="U21" s="33">
        <v>114.5</v>
      </c>
    </row>
    <row r="22" spans="1:21" ht="16.5" customHeight="1" x14ac:dyDescent="0.2">
      <c r="A22" s="7"/>
      <c r="B22" s="7"/>
      <c r="C22" s="7" t="s">
        <v>241</v>
      </c>
      <c r="D22" s="7"/>
      <c r="E22" s="7"/>
      <c r="F22" s="7"/>
      <c r="G22" s="7"/>
      <c r="H22" s="7"/>
      <c r="I22" s="7"/>
      <c r="J22" s="7"/>
      <c r="K22" s="7"/>
      <c r="L22" s="9" t="s">
        <v>249</v>
      </c>
      <c r="M22" s="33">
        <v>120.1</v>
      </c>
      <c r="N22" s="33">
        <v>114.4</v>
      </c>
      <c r="O22" s="33">
        <v>124.6</v>
      </c>
      <c r="P22" s="33">
        <v>107.6</v>
      </c>
      <c r="Q22" s="33">
        <v>116.8</v>
      </c>
      <c r="R22" s="33">
        <v>105.5</v>
      </c>
      <c r="S22" s="30">
        <v>92.7</v>
      </c>
      <c r="T22" s="30">
        <v>94.4</v>
      </c>
      <c r="U22" s="33">
        <v>117</v>
      </c>
    </row>
    <row r="23" spans="1:21" ht="16.5" customHeight="1" x14ac:dyDescent="0.2">
      <c r="A23" s="7"/>
      <c r="B23" s="7"/>
      <c r="C23" s="7" t="s">
        <v>242</v>
      </c>
      <c r="D23" s="7"/>
      <c r="E23" s="7"/>
      <c r="F23" s="7"/>
      <c r="G23" s="7"/>
      <c r="H23" s="7"/>
      <c r="I23" s="7"/>
      <c r="J23" s="7"/>
      <c r="K23" s="7"/>
      <c r="L23" s="9" t="s">
        <v>249</v>
      </c>
      <c r="M23" s="33">
        <v>115.6</v>
      </c>
      <c r="N23" s="33">
        <v>109.4</v>
      </c>
      <c r="O23" s="33">
        <v>120.4</v>
      </c>
      <c r="P23" s="33">
        <v>103.5</v>
      </c>
      <c r="Q23" s="33">
        <v>112.6</v>
      </c>
      <c r="R23" s="33">
        <v>105.8</v>
      </c>
      <c r="S23" s="30">
        <v>87.8</v>
      </c>
      <c r="T23" s="30">
        <v>92.9</v>
      </c>
      <c r="U23" s="33">
        <v>112.6</v>
      </c>
    </row>
    <row r="24" spans="1:21" ht="16.5" customHeight="1" x14ac:dyDescent="0.2">
      <c r="A24" s="7"/>
      <c r="B24" s="7"/>
      <c r="C24" s="7" t="s">
        <v>243</v>
      </c>
      <c r="D24" s="7"/>
      <c r="E24" s="7"/>
      <c r="F24" s="7"/>
      <c r="G24" s="7"/>
      <c r="H24" s="7"/>
      <c r="I24" s="7"/>
      <c r="J24" s="7"/>
      <c r="K24" s="7"/>
      <c r="L24" s="9" t="s">
        <v>249</v>
      </c>
      <c r="M24" s="33">
        <v>116</v>
      </c>
      <c r="N24" s="33">
        <v>109.4</v>
      </c>
      <c r="O24" s="33">
        <v>118.9</v>
      </c>
      <c r="P24" s="30">
        <v>99.7</v>
      </c>
      <c r="Q24" s="33">
        <v>112.4</v>
      </c>
      <c r="R24" s="33">
        <v>104.8</v>
      </c>
      <c r="S24" s="30">
        <v>87</v>
      </c>
      <c r="T24" s="30">
        <v>93.4</v>
      </c>
      <c r="U24" s="33">
        <v>112</v>
      </c>
    </row>
    <row r="25" spans="1:21" ht="16.5" customHeight="1" x14ac:dyDescent="0.2">
      <c r="A25" s="7"/>
      <c r="B25" s="7"/>
      <c r="C25" s="7" t="s">
        <v>244</v>
      </c>
      <c r="D25" s="7"/>
      <c r="E25" s="7"/>
      <c r="F25" s="7"/>
      <c r="G25" s="7"/>
      <c r="H25" s="7"/>
      <c r="I25" s="7"/>
      <c r="J25" s="7"/>
      <c r="K25" s="7"/>
      <c r="L25" s="9" t="s">
        <v>249</v>
      </c>
      <c r="M25" s="33">
        <v>114.3</v>
      </c>
      <c r="N25" s="33">
        <v>108.2</v>
      </c>
      <c r="O25" s="33">
        <v>116.1</v>
      </c>
      <c r="P25" s="30">
        <v>95.7</v>
      </c>
      <c r="Q25" s="33">
        <v>110.2</v>
      </c>
      <c r="R25" s="33">
        <v>102.6</v>
      </c>
      <c r="S25" s="30">
        <v>84.9</v>
      </c>
      <c r="T25" s="30">
        <v>90.2</v>
      </c>
      <c r="U25" s="33">
        <v>109.9</v>
      </c>
    </row>
    <row r="26" spans="1:21" ht="16.5" customHeight="1" x14ac:dyDescent="0.2">
      <c r="A26" s="7"/>
      <c r="B26" s="7"/>
      <c r="C26" s="7" t="s">
        <v>245</v>
      </c>
      <c r="D26" s="7"/>
      <c r="E26" s="7"/>
      <c r="F26" s="7"/>
      <c r="G26" s="7"/>
      <c r="H26" s="7"/>
      <c r="I26" s="7"/>
      <c r="J26" s="7"/>
      <c r="K26" s="7"/>
      <c r="L26" s="9" t="s">
        <v>249</v>
      </c>
      <c r="M26" s="33">
        <v>112.4</v>
      </c>
      <c r="N26" s="33">
        <v>105.5</v>
      </c>
      <c r="O26" s="33">
        <v>111.7</v>
      </c>
      <c r="P26" s="30">
        <v>89.4</v>
      </c>
      <c r="Q26" s="33">
        <v>106.4</v>
      </c>
      <c r="R26" s="33">
        <v>100</v>
      </c>
      <c r="S26" s="30">
        <v>80.3</v>
      </c>
      <c r="T26" s="30">
        <v>83.1</v>
      </c>
      <c r="U26" s="33">
        <v>106.5</v>
      </c>
    </row>
    <row r="27" spans="1:21" ht="16.5" customHeight="1" x14ac:dyDescent="0.2">
      <c r="A27" s="11"/>
      <c r="B27" s="11"/>
      <c r="C27" s="11" t="s">
        <v>246</v>
      </c>
      <c r="D27" s="11"/>
      <c r="E27" s="11"/>
      <c r="F27" s="11"/>
      <c r="G27" s="11"/>
      <c r="H27" s="11"/>
      <c r="I27" s="11"/>
      <c r="J27" s="11"/>
      <c r="K27" s="11"/>
      <c r="L27" s="12" t="s">
        <v>249</v>
      </c>
      <c r="M27" s="34">
        <v>111.4</v>
      </c>
      <c r="N27" s="34">
        <v>104.8</v>
      </c>
      <c r="O27" s="34">
        <v>108.7</v>
      </c>
      <c r="P27" s="37">
        <v>85</v>
      </c>
      <c r="Q27" s="34">
        <v>105.1</v>
      </c>
      <c r="R27" s="37">
        <v>95.9</v>
      </c>
      <c r="S27" s="37">
        <v>78.3</v>
      </c>
      <c r="T27" s="37">
        <v>72.900000000000006</v>
      </c>
      <c r="U27" s="34">
        <v>104.6</v>
      </c>
    </row>
    <row r="28" spans="1:21" ht="4.5" customHeight="1" x14ac:dyDescent="0.2">
      <c r="A28" s="25"/>
      <c r="B28" s="25"/>
      <c r="C28" s="2"/>
      <c r="D28" s="2"/>
      <c r="E28" s="2"/>
      <c r="F28" s="2"/>
      <c r="G28" s="2"/>
      <c r="H28" s="2"/>
      <c r="I28" s="2"/>
      <c r="J28" s="2"/>
      <c r="K28" s="2"/>
      <c r="L28" s="2"/>
      <c r="M28" s="2"/>
      <c r="N28" s="2"/>
      <c r="O28" s="2"/>
      <c r="P28" s="2"/>
      <c r="Q28" s="2"/>
      <c r="R28" s="2"/>
      <c r="S28" s="2"/>
      <c r="T28" s="2"/>
      <c r="U28" s="2"/>
    </row>
    <row r="29" spans="1:21" ht="16.5" customHeight="1" x14ac:dyDescent="0.2">
      <c r="A29" s="25" t="s">
        <v>115</v>
      </c>
      <c r="B29" s="25"/>
      <c r="C29" s="79" t="s">
        <v>250</v>
      </c>
      <c r="D29" s="79"/>
      <c r="E29" s="79"/>
      <c r="F29" s="79"/>
      <c r="G29" s="79"/>
      <c r="H29" s="79"/>
      <c r="I29" s="79"/>
      <c r="J29" s="79"/>
      <c r="K29" s="79"/>
      <c r="L29" s="79"/>
      <c r="M29" s="79"/>
      <c r="N29" s="79"/>
      <c r="O29" s="79"/>
      <c r="P29" s="79"/>
      <c r="Q29" s="79"/>
      <c r="R29" s="79"/>
      <c r="S29" s="79"/>
      <c r="T29" s="79"/>
      <c r="U29" s="79"/>
    </row>
    <row r="30" spans="1:21" ht="16.5" customHeight="1" x14ac:dyDescent="0.2">
      <c r="A30" s="25" t="s">
        <v>117</v>
      </c>
      <c r="B30" s="25"/>
      <c r="C30" s="79" t="s">
        <v>251</v>
      </c>
      <c r="D30" s="79"/>
      <c r="E30" s="79"/>
      <c r="F30" s="79"/>
      <c r="G30" s="79"/>
      <c r="H30" s="79"/>
      <c r="I30" s="79"/>
      <c r="J30" s="79"/>
      <c r="K30" s="79"/>
      <c r="L30" s="79"/>
      <c r="M30" s="79"/>
      <c r="N30" s="79"/>
      <c r="O30" s="79"/>
      <c r="P30" s="79"/>
      <c r="Q30" s="79"/>
      <c r="R30" s="79"/>
      <c r="S30" s="79"/>
      <c r="T30" s="79"/>
      <c r="U30" s="79"/>
    </row>
    <row r="31" spans="1:21" ht="29.45" customHeight="1" x14ac:dyDescent="0.2">
      <c r="A31" s="25" t="s">
        <v>119</v>
      </c>
      <c r="B31" s="25"/>
      <c r="C31" s="79" t="s">
        <v>252</v>
      </c>
      <c r="D31" s="79"/>
      <c r="E31" s="79"/>
      <c r="F31" s="79"/>
      <c r="G31" s="79"/>
      <c r="H31" s="79"/>
      <c r="I31" s="79"/>
      <c r="J31" s="79"/>
      <c r="K31" s="79"/>
      <c r="L31" s="79"/>
      <c r="M31" s="79"/>
      <c r="N31" s="79"/>
      <c r="O31" s="79"/>
      <c r="P31" s="79"/>
      <c r="Q31" s="79"/>
      <c r="R31" s="79"/>
      <c r="S31" s="79"/>
      <c r="T31" s="79"/>
      <c r="U31" s="79"/>
    </row>
    <row r="32" spans="1:21" ht="29.45" customHeight="1" x14ac:dyDescent="0.2">
      <c r="A32" s="25" t="s">
        <v>121</v>
      </c>
      <c r="B32" s="25"/>
      <c r="C32" s="79" t="s">
        <v>253</v>
      </c>
      <c r="D32" s="79"/>
      <c r="E32" s="79"/>
      <c r="F32" s="79"/>
      <c r="G32" s="79"/>
      <c r="H32" s="79"/>
      <c r="I32" s="79"/>
      <c r="J32" s="79"/>
      <c r="K32" s="79"/>
      <c r="L32" s="79"/>
      <c r="M32" s="79"/>
      <c r="N32" s="79"/>
      <c r="O32" s="79"/>
      <c r="P32" s="79"/>
      <c r="Q32" s="79"/>
      <c r="R32" s="79"/>
      <c r="S32" s="79"/>
      <c r="T32" s="79"/>
      <c r="U32" s="79"/>
    </row>
    <row r="33" spans="1:21" ht="42.4" customHeight="1" x14ac:dyDescent="0.2">
      <c r="A33" s="25" t="s">
        <v>123</v>
      </c>
      <c r="B33" s="25"/>
      <c r="C33" s="79" t="s">
        <v>254</v>
      </c>
      <c r="D33" s="79"/>
      <c r="E33" s="79"/>
      <c r="F33" s="79"/>
      <c r="G33" s="79"/>
      <c r="H33" s="79"/>
      <c r="I33" s="79"/>
      <c r="J33" s="79"/>
      <c r="K33" s="79"/>
      <c r="L33" s="79"/>
      <c r="M33" s="79"/>
      <c r="N33" s="79"/>
      <c r="O33" s="79"/>
      <c r="P33" s="79"/>
      <c r="Q33" s="79"/>
      <c r="R33" s="79"/>
      <c r="S33" s="79"/>
      <c r="T33" s="79"/>
      <c r="U33" s="79"/>
    </row>
    <row r="34" spans="1:21" ht="29.45" customHeight="1" x14ac:dyDescent="0.2">
      <c r="A34" s="25" t="s">
        <v>161</v>
      </c>
      <c r="B34" s="25"/>
      <c r="C34" s="79" t="s">
        <v>255</v>
      </c>
      <c r="D34" s="79"/>
      <c r="E34" s="79"/>
      <c r="F34" s="79"/>
      <c r="G34" s="79"/>
      <c r="H34" s="79"/>
      <c r="I34" s="79"/>
      <c r="J34" s="79"/>
      <c r="K34" s="79"/>
      <c r="L34" s="79"/>
      <c r="M34" s="79"/>
      <c r="N34" s="79"/>
      <c r="O34" s="79"/>
      <c r="P34" s="79"/>
      <c r="Q34" s="79"/>
      <c r="R34" s="79"/>
      <c r="S34" s="79"/>
      <c r="T34" s="79"/>
      <c r="U34" s="79"/>
    </row>
    <row r="35" spans="1:21" ht="55.15" customHeight="1" x14ac:dyDescent="0.2">
      <c r="A35" s="25" t="s">
        <v>180</v>
      </c>
      <c r="B35" s="25"/>
      <c r="C35" s="79" t="s">
        <v>256</v>
      </c>
      <c r="D35" s="79"/>
      <c r="E35" s="79"/>
      <c r="F35" s="79"/>
      <c r="G35" s="79"/>
      <c r="H35" s="79"/>
      <c r="I35" s="79"/>
      <c r="J35" s="79"/>
      <c r="K35" s="79"/>
      <c r="L35" s="79"/>
      <c r="M35" s="79"/>
      <c r="N35" s="79"/>
      <c r="O35" s="79"/>
      <c r="P35" s="79"/>
      <c r="Q35" s="79"/>
      <c r="R35" s="79"/>
      <c r="S35" s="79"/>
      <c r="T35" s="79"/>
      <c r="U35" s="79"/>
    </row>
    <row r="36" spans="1:21" ht="29.45" customHeight="1" x14ac:dyDescent="0.2">
      <c r="A36" s="25" t="s">
        <v>182</v>
      </c>
      <c r="B36" s="25"/>
      <c r="C36" s="79" t="s">
        <v>257</v>
      </c>
      <c r="D36" s="79"/>
      <c r="E36" s="79"/>
      <c r="F36" s="79"/>
      <c r="G36" s="79"/>
      <c r="H36" s="79"/>
      <c r="I36" s="79"/>
      <c r="J36" s="79"/>
      <c r="K36" s="79"/>
      <c r="L36" s="79"/>
      <c r="M36" s="79"/>
      <c r="N36" s="79"/>
      <c r="O36" s="79"/>
      <c r="P36" s="79"/>
      <c r="Q36" s="79"/>
      <c r="R36" s="79"/>
      <c r="S36" s="79"/>
      <c r="T36" s="79"/>
      <c r="U36" s="79"/>
    </row>
    <row r="37" spans="1:21" ht="16.5" customHeight="1" x14ac:dyDescent="0.2">
      <c r="A37" s="25" t="s">
        <v>184</v>
      </c>
      <c r="B37" s="25"/>
      <c r="C37" s="79" t="s">
        <v>183</v>
      </c>
      <c r="D37" s="79"/>
      <c r="E37" s="79"/>
      <c r="F37" s="79"/>
      <c r="G37" s="79"/>
      <c r="H37" s="79"/>
      <c r="I37" s="79"/>
      <c r="J37" s="79"/>
      <c r="K37" s="79"/>
      <c r="L37" s="79"/>
      <c r="M37" s="79"/>
      <c r="N37" s="79"/>
      <c r="O37" s="79"/>
      <c r="P37" s="79"/>
      <c r="Q37" s="79"/>
      <c r="R37" s="79"/>
      <c r="S37" s="79"/>
      <c r="T37" s="79"/>
      <c r="U37" s="79"/>
    </row>
    <row r="38" spans="1:21" ht="4.5" customHeight="1" x14ac:dyDescent="0.2"/>
    <row r="39" spans="1:21" ht="63" customHeight="1" x14ac:dyDescent="0.2">
      <c r="A39" s="26" t="s">
        <v>125</v>
      </c>
      <c r="B39" s="25"/>
      <c r="C39" s="25"/>
      <c r="D39" s="25"/>
      <c r="E39" s="79" t="s">
        <v>258</v>
      </c>
      <c r="F39" s="79"/>
      <c r="G39" s="79"/>
      <c r="H39" s="79"/>
      <c r="I39" s="79"/>
      <c r="J39" s="79"/>
      <c r="K39" s="79"/>
      <c r="L39" s="79"/>
      <c r="M39" s="79"/>
      <c r="N39" s="79"/>
      <c r="O39" s="79"/>
      <c r="P39" s="79"/>
      <c r="Q39" s="79"/>
      <c r="R39" s="79"/>
      <c r="S39" s="79"/>
      <c r="T39" s="79"/>
      <c r="U39" s="79"/>
    </row>
  </sheetData>
  <mergeCells count="11">
    <mergeCell ref="K1:U1"/>
    <mergeCell ref="C29:U29"/>
    <mergeCell ref="C30:U30"/>
    <mergeCell ref="C31:U31"/>
    <mergeCell ref="C32:U32"/>
    <mergeCell ref="E39:U39"/>
    <mergeCell ref="C33:U33"/>
    <mergeCell ref="C34:U34"/>
    <mergeCell ref="C35:U35"/>
    <mergeCell ref="C36:U36"/>
    <mergeCell ref="C37:U37"/>
  </mergeCells>
  <pageMargins left="0.7" right="0.7" top="0.75" bottom="0.75" header="0.3" footer="0.3"/>
  <pageSetup paperSize="9" fitToHeight="0" orientation="landscape" horizontalDpi="300" verticalDpi="300"/>
  <headerFooter scaleWithDoc="0" alignWithMargins="0">
    <oddHeader>&amp;C&amp;"Arial"&amp;8TABLE 10A.8</oddHeader>
    <oddFooter>&amp;L&amp;"Arial"&amp;8REPORT ON
GOVERNMENT
SERVICES 2022&amp;R&amp;"Arial"&amp;8PRIMARY AND
COMMUNITY HEALTH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3ca1aa244fb6917f5f73afb47a9b28ea">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6d08f0d49af53e5dbc8bb4f44d4038ea"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97E253-DC1C-435B-9635-F412CF3AA704}">
  <ds:schemaRefs>
    <ds:schemaRef ds:uri="http://schemas.microsoft.com/office/2006/metadata/properties"/>
    <ds:schemaRef ds:uri="http://schemas.microsoft.com/office/2006/documentManagement/types"/>
    <ds:schemaRef ds:uri="http://schemas.microsoft.com/office/infopath/2007/PartnerControls"/>
    <ds:schemaRef ds:uri="ec209c46-b8ed-41b5-8e9e-10b5253a02de"/>
    <ds:schemaRef ds:uri="http://purl.org/dc/elements/1.1/"/>
    <ds:schemaRef ds:uri="http://purl.org/dc/dcmitype/"/>
    <ds:schemaRef ds:uri="http://www.w3.org/XML/1998/namespace"/>
    <ds:schemaRef ds:uri="http://schemas.openxmlformats.org/package/2006/metadata/core-properties"/>
    <ds:schemaRef ds:uri="b6b04b89-cd0c-413f-813b-22de46186900"/>
    <ds:schemaRef ds:uri="http://purl.org/dc/terms/"/>
  </ds:schemaRefs>
</ds:datastoreItem>
</file>

<file path=customXml/itemProps2.xml><?xml version="1.0" encoding="utf-8"?>
<ds:datastoreItem xmlns:ds="http://schemas.openxmlformats.org/officeDocument/2006/customXml" ds:itemID="{CE4F27EB-FBFC-4B39-A3FE-002989F1C7F9}"/>
</file>

<file path=customXml/itemProps3.xml><?xml version="1.0" encoding="utf-8"?>
<ds:datastoreItem xmlns:ds="http://schemas.openxmlformats.org/officeDocument/2006/customXml" ds:itemID="{D070BCEA-29E3-4CD7-AE37-C280650D4B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75</vt:i4>
      </vt:variant>
    </vt:vector>
  </HeadingPairs>
  <TitlesOfParts>
    <vt:vector size="151" baseType="lpstr">
      <vt:lpstr>Contents</vt:lpstr>
      <vt:lpstr>Table 10A.1</vt:lpstr>
      <vt:lpstr>Table 10A.2</vt:lpstr>
      <vt:lpstr>Table 10A.3</vt:lpstr>
      <vt:lpstr>Table 10A.4</vt:lpstr>
      <vt:lpstr>Table 10A.5</vt:lpstr>
      <vt:lpstr>Table 10A.6</vt:lpstr>
      <vt:lpstr>Table 10A.7</vt:lpstr>
      <vt:lpstr>Table 10A.8</vt:lpstr>
      <vt:lpstr>Table 10A.9</vt:lpstr>
      <vt:lpstr>Table 10A.10</vt:lpstr>
      <vt:lpstr>Table 10A.11</vt:lpstr>
      <vt:lpstr>Table 10A.12</vt:lpstr>
      <vt:lpstr>Table 10A.13</vt:lpstr>
      <vt:lpstr>Table 10A.14</vt:lpstr>
      <vt:lpstr>Table 10A.15</vt:lpstr>
      <vt:lpstr>Table 10A.16</vt:lpstr>
      <vt:lpstr>Table 10A.17</vt:lpstr>
      <vt:lpstr>Table 10A.18</vt:lpstr>
      <vt:lpstr>Table 10A.19</vt:lpstr>
      <vt:lpstr>Table 10A.20</vt:lpstr>
      <vt:lpstr>Table 10A.21</vt:lpstr>
      <vt:lpstr>Table 10A.22</vt:lpstr>
      <vt:lpstr>Table 10A.23</vt:lpstr>
      <vt:lpstr>Table 10A.24</vt:lpstr>
      <vt:lpstr>Table 10A.25</vt:lpstr>
      <vt:lpstr>Table 10A.26</vt:lpstr>
      <vt:lpstr>Table 10A.27</vt:lpstr>
      <vt:lpstr>Table 10A.28</vt:lpstr>
      <vt:lpstr>Table 10A.29</vt:lpstr>
      <vt:lpstr>Table 10A.30</vt:lpstr>
      <vt:lpstr>Table 10A.31</vt:lpstr>
      <vt:lpstr>Table 10A.32</vt:lpstr>
      <vt:lpstr>Table 10A.33</vt:lpstr>
      <vt:lpstr>Table 10A.34</vt:lpstr>
      <vt:lpstr>Table 10A.35</vt:lpstr>
      <vt:lpstr>Table 10A.36</vt:lpstr>
      <vt:lpstr>Table 10A.37</vt:lpstr>
      <vt:lpstr>Table 10A.38</vt:lpstr>
      <vt:lpstr>Table 10A.39</vt:lpstr>
      <vt:lpstr>Table 10A.40</vt:lpstr>
      <vt:lpstr>Table 10A.41</vt:lpstr>
      <vt:lpstr>Table 10A.42</vt:lpstr>
      <vt:lpstr>Table 10A.43</vt:lpstr>
      <vt:lpstr>Table 10A.44</vt:lpstr>
      <vt:lpstr>Table 10A.45</vt:lpstr>
      <vt:lpstr>Table 10A.46</vt:lpstr>
      <vt:lpstr>Table 10A.47</vt:lpstr>
      <vt:lpstr>Table 10A.48</vt:lpstr>
      <vt:lpstr>Table 10A.49</vt:lpstr>
      <vt:lpstr>Table 10A.50</vt:lpstr>
      <vt:lpstr>Table 10A.51</vt:lpstr>
      <vt:lpstr>Table 10A.52</vt:lpstr>
      <vt:lpstr>Table 10A.53</vt:lpstr>
      <vt:lpstr>Table 10A.54</vt:lpstr>
      <vt:lpstr>Table 10A.55</vt:lpstr>
      <vt:lpstr>Table 10A.56</vt:lpstr>
      <vt:lpstr>Table 10A.57</vt:lpstr>
      <vt:lpstr>Table 10A.58</vt:lpstr>
      <vt:lpstr>Table 10A.59</vt:lpstr>
      <vt:lpstr>Table 10A.60</vt:lpstr>
      <vt:lpstr>Table 10A.61</vt:lpstr>
      <vt:lpstr>Table 10A.62</vt:lpstr>
      <vt:lpstr>Table 10A.63</vt:lpstr>
      <vt:lpstr>Table 10A.64</vt:lpstr>
      <vt:lpstr>Table 10A.65</vt:lpstr>
      <vt:lpstr>Table 10A.66</vt:lpstr>
      <vt:lpstr>Table 10A.67</vt:lpstr>
      <vt:lpstr>Table 10A.68</vt:lpstr>
      <vt:lpstr>Table 10A.69</vt:lpstr>
      <vt:lpstr>Table 10A.70</vt:lpstr>
      <vt:lpstr>Table 10A.71</vt:lpstr>
      <vt:lpstr>Table 10A.72</vt:lpstr>
      <vt:lpstr>Table 10A.73</vt:lpstr>
      <vt:lpstr>Table 10A.74</vt:lpstr>
      <vt:lpstr>Table 10A.75</vt:lpstr>
      <vt:lpstr>'Table 10A.1'!Print_Titles</vt:lpstr>
      <vt:lpstr>'Table 10A.10'!Print_Titles</vt:lpstr>
      <vt:lpstr>'Table 10A.11'!Print_Titles</vt:lpstr>
      <vt:lpstr>'Table 10A.12'!Print_Titles</vt:lpstr>
      <vt:lpstr>'Table 10A.13'!Print_Titles</vt:lpstr>
      <vt:lpstr>'Table 10A.14'!Print_Titles</vt:lpstr>
      <vt:lpstr>'Table 10A.15'!Print_Titles</vt:lpstr>
      <vt:lpstr>'Table 10A.16'!Print_Titles</vt:lpstr>
      <vt:lpstr>'Table 10A.17'!Print_Titles</vt:lpstr>
      <vt:lpstr>'Table 10A.18'!Print_Titles</vt:lpstr>
      <vt:lpstr>'Table 10A.19'!Print_Titles</vt:lpstr>
      <vt:lpstr>'Table 10A.2'!Print_Titles</vt:lpstr>
      <vt:lpstr>'Table 10A.20'!Print_Titles</vt:lpstr>
      <vt:lpstr>'Table 10A.21'!Print_Titles</vt:lpstr>
      <vt:lpstr>'Table 10A.22'!Print_Titles</vt:lpstr>
      <vt:lpstr>'Table 10A.23'!Print_Titles</vt:lpstr>
      <vt:lpstr>'Table 10A.24'!Print_Titles</vt:lpstr>
      <vt:lpstr>'Table 10A.25'!Print_Titles</vt:lpstr>
      <vt:lpstr>'Table 10A.26'!Print_Titles</vt:lpstr>
      <vt:lpstr>'Table 10A.27'!Print_Titles</vt:lpstr>
      <vt:lpstr>'Table 10A.28'!Print_Titles</vt:lpstr>
      <vt:lpstr>'Table 10A.29'!Print_Titles</vt:lpstr>
      <vt:lpstr>'Table 10A.3'!Print_Titles</vt:lpstr>
      <vt:lpstr>'Table 10A.30'!Print_Titles</vt:lpstr>
      <vt:lpstr>'Table 10A.31'!Print_Titles</vt:lpstr>
      <vt:lpstr>'Table 10A.32'!Print_Titles</vt:lpstr>
      <vt:lpstr>'Table 10A.33'!Print_Titles</vt:lpstr>
      <vt:lpstr>'Table 10A.34'!Print_Titles</vt:lpstr>
      <vt:lpstr>'Table 10A.35'!Print_Titles</vt:lpstr>
      <vt:lpstr>'Table 10A.36'!Print_Titles</vt:lpstr>
      <vt:lpstr>'Table 10A.37'!Print_Titles</vt:lpstr>
      <vt:lpstr>'Table 10A.38'!Print_Titles</vt:lpstr>
      <vt:lpstr>'Table 10A.39'!Print_Titles</vt:lpstr>
      <vt:lpstr>'Table 10A.4'!Print_Titles</vt:lpstr>
      <vt:lpstr>'Table 10A.40'!Print_Titles</vt:lpstr>
      <vt:lpstr>'Table 10A.41'!Print_Titles</vt:lpstr>
      <vt:lpstr>'Table 10A.42'!Print_Titles</vt:lpstr>
      <vt:lpstr>'Table 10A.43'!Print_Titles</vt:lpstr>
      <vt:lpstr>'Table 10A.44'!Print_Titles</vt:lpstr>
      <vt:lpstr>'Table 10A.45'!Print_Titles</vt:lpstr>
      <vt:lpstr>'Table 10A.46'!Print_Titles</vt:lpstr>
      <vt:lpstr>'Table 10A.47'!Print_Titles</vt:lpstr>
      <vt:lpstr>'Table 10A.48'!Print_Titles</vt:lpstr>
      <vt:lpstr>'Table 10A.49'!Print_Titles</vt:lpstr>
      <vt:lpstr>'Table 10A.5'!Print_Titles</vt:lpstr>
      <vt:lpstr>'Table 10A.50'!Print_Titles</vt:lpstr>
      <vt:lpstr>'Table 10A.51'!Print_Titles</vt:lpstr>
      <vt:lpstr>'Table 10A.52'!Print_Titles</vt:lpstr>
      <vt:lpstr>'Table 10A.53'!Print_Titles</vt:lpstr>
      <vt:lpstr>'Table 10A.54'!Print_Titles</vt:lpstr>
      <vt:lpstr>'Table 10A.55'!Print_Titles</vt:lpstr>
      <vt:lpstr>'Table 10A.56'!Print_Titles</vt:lpstr>
      <vt:lpstr>'Table 10A.57'!Print_Titles</vt:lpstr>
      <vt:lpstr>'Table 10A.58'!Print_Titles</vt:lpstr>
      <vt:lpstr>'Table 10A.59'!Print_Titles</vt:lpstr>
      <vt:lpstr>'Table 10A.6'!Print_Titles</vt:lpstr>
      <vt:lpstr>'Table 10A.60'!Print_Titles</vt:lpstr>
      <vt:lpstr>'Table 10A.61'!Print_Titles</vt:lpstr>
      <vt:lpstr>'Table 10A.62'!Print_Titles</vt:lpstr>
      <vt:lpstr>'Table 10A.63'!Print_Titles</vt:lpstr>
      <vt:lpstr>'Table 10A.64'!Print_Titles</vt:lpstr>
      <vt:lpstr>'Table 10A.65'!Print_Titles</vt:lpstr>
      <vt:lpstr>'Table 10A.66'!Print_Titles</vt:lpstr>
      <vt:lpstr>'Table 10A.67'!Print_Titles</vt:lpstr>
      <vt:lpstr>'Table 10A.68'!Print_Titles</vt:lpstr>
      <vt:lpstr>'Table 10A.69'!Print_Titles</vt:lpstr>
      <vt:lpstr>'Table 10A.7'!Print_Titles</vt:lpstr>
      <vt:lpstr>'Table 10A.70'!Print_Titles</vt:lpstr>
      <vt:lpstr>'Table 10A.71'!Print_Titles</vt:lpstr>
      <vt:lpstr>'Table 10A.72'!Print_Titles</vt:lpstr>
      <vt:lpstr>'Table 10A.73'!Print_Titles</vt:lpstr>
      <vt:lpstr>'Table 10A.74'!Print_Titles</vt:lpstr>
      <vt:lpstr>'Table 10A.75'!Print_Titles</vt:lpstr>
      <vt:lpstr>'Table 10A.8'!Print_Titles</vt:lpstr>
      <vt:lpstr>'Table 10A.9'!Print_Titles</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 Primary and community health - data tables - Report on Government Services 2022</dc:title>
  <dc:subject/>
  <dc:creator>Steering Committee for the Review of Government Service Provision</dc:creator>
  <cp:keywords/>
  <dc:description/>
  <cp:lastModifiedBy>Munce, Melissa</cp:lastModifiedBy>
  <cp:revision/>
  <cp:lastPrinted>2021-12-21T05:41:49Z</cp:lastPrinted>
  <dcterms:created xsi:type="dcterms:W3CDTF">2021-12-16T23:53:32Z</dcterms:created>
  <dcterms:modified xsi:type="dcterms:W3CDTF">2021-12-22T22:26:03Z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